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-15" yWindow="165" windowWidth="19230" windowHeight="8220" tabRatio="861"/>
  </bookViews>
  <sheets>
    <sheet name="CENTRAL MAPPING" sheetId="9" r:id="rId1"/>
    <sheet name="Sheet1" sheetId="18" state="hidden" r:id="rId2"/>
    <sheet name="COAST MAPPING" sheetId="22" r:id="rId3"/>
    <sheet name="EASTERN MAPPING" sheetId="23" r:id="rId4"/>
    <sheet name="NAIROBI MAPPING" sheetId="24" r:id="rId5"/>
    <sheet name="NORTH EASTERN MAPPING" sheetId="25" r:id="rId6"/>
    <sheet name="NYANZA MAPPING" sheetId="26" r:id="rId7"/>
    <sheet name="RIFT VALLEY MAPPING" sheetId="27" r:id="rId8"/>
    <sheet name="WESTERN MAPPING" sheetId="28" r:id="rId9"/>
    <sheet name="Summary proposed CD4 placments" sheetId="14" r:id="rId10"/>
    <sheet name="Implementation Plan" sheetId="20" r:id="rId11"/>
    <sheet name="Site assessment report" sheetId="16" r:id="rId12"/>
  </sheets>
  <externalReferences>
    <externalReference r:id="rId13"/>
    <externalReference r:id="rId14"/>
  </externalReferences>
  <definedNames>
    <definedName name="_xlnm._FilterDatabase" localSheetId="0" hidden="1">'CENTRAL MAPPING'!$A$4:$AV$244</definedName>
    <definedName name="_xlnm._FilterDatabase" localSheetId="1" hidden="1">Sheet1!$A$1:$W$1328</definedName>
  </definedNames>
  <calcPr calcId="125725" calcOnSave="0"/>
</workbook>
</file>

<file path=xl/calcChain.xml><?xml version="1.0" encoding="utf-8"?>
<calcChain xmlns="http://schemas.openxmlformats.org/spreadsheetml/2006/main">
  <c r="C208" i="23"/>
  <c r="J209"/>
  <c r="J208" s="1"/>
  <c r="J109" i="26" l="1"/>
  <c r="J110"/>
  <c r="J111"/>
  <c r="J112"/>
  <c r="J108"/>
  <c r="J172"/>
  <c r="J170"/>
  <c r="J169"/>
  <c r="J9"/>
  <c r="J10"/>
  <c r="J11"/>
  <c r="J12"/>
  <c r="J13"/>
  <c r="J14"/>
  <c r="J8"/>
  <c r="J6"/>
  <c r="J19"/>
  <c r="J20"/>
  <c r="J21"/>
  <c r="J22"/>
  <c r="J23"/>
  <c r="J24"/>
  <c r="J18"/>
  <c r="J17"/>
  <c r="J29"/>
  <c r="J30"/>
  <c r="J31"/>
  <c r="J32"/>
  <c r="J28"/>
  <c r="J27"/>
  <c r="J37"/>
  <c r="J38"/>
  <c r="J39"/>
  <c r="J40"/>
  <c r="J41"/>
  <c r="J42"/>
  <c r="J43"/>
  <c r="J44"/>
  <c r="J45"/>
  <c r="J36"/>
  <c r="J35"/>
  <c r="J47"/>
  <c r="J50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55"/>
  <c r="J54"/>
  <c r="J82"/>
  <c r="J83"/>
  <c r="J84"/>
  <c r="J85"/>
  <c r="J86"/>
  <c r="J87"/>
  <c r="J81"/>
  <c r="J80"/>
  <c r="J90"/>
  <c r="J94"/>
  <c r="J93"/>
  <c r="J97"/>
  <c r="J99"/>
  <c r="J98"/>
  <c r="J102"/>
  <c r="J104"/>
  <c r="J103"/>
  <c r="J107"/>
  <c r="J115"/>
  <c r="J159"/>
  <c r="J160"/>
  <c r="J161"/>
  <c r="J162"/>
  <c r="J158"/>
  <c r="J151"/>
  <c r="J152"/>
  <c r="J153"/>
  <c r="J154"/>
  <c r="J155"/>
  <c r="J156"/>
  <c r="J150"/>
  <c r="J145"/>
  <c r="J146"/>
  <c r="J147"/>
  <c r="J148"/>
  <c r="J144"/>
  <c r="J128"/>
  <c r="J129"/>
  <c r="J130"/>
  <c r="J131"/>
  <c r="J132"/>
  <c r="J133"/>
  <c r="J134"/>
  <c r="J135"/>
  <c r="J136"/>
  <c r="J137"/>
  <c r="J138"/>
  <c r="J139"/>
  <c r="J140"/>
  <c r="J141"/>
  <c r="J142"/>
  <c r="J127"/>
  <c r="J126"/>
  <c r="J165"/>
  <c r="J182"/>
  <c r="J183"/>
  <c r="J181"/>
  <c r="J180"/>
  <c r="J189"/>
  <c r="J190"/>
  <c r="J191"/>
  <c r="J192"/>
  <c r="J188"/>
  <c r="J186"/>
  <c r="J195"/>
  <c r="J197"/>
  <c r="J198"/>
  <c r="J199"/>
  <c r="J196"/>
  <c r="J215"/>
  <c r="J214"/>
  <c r="J212"/>
  <c r="J211"/>
  <c r="J206"/>
  <c r="J207"/>
  <c r="J208"/>
  <c r="J209"/>
  <c r="J205"/>
  <c r="J203"/>
  <c r="J221"/>
  <c r="J219"/>
  <c r="J228"/>
  <c r="J227"/>
  <c r="J234"/>
  <c r="J235"/>
  <c r="J236"/>
  <c r="J237"/>
  <c r="J238"/>
  <c r="J233"/>
  <c r="J232"/>
  <c r="J245"/>
  <c r="J242"/>
  <c r="J248"/>
  <c r="J250"/>
  <c r="J251"/>
  <c r="J252"/>
  <c r="J253"/>
  <c r="J254"/>
  <c r="J249"/>
  <c r="J257"/>
  <c r="J263"/>
  <c r="J264"/>
  <c r="J265"/>
  <c r="J266"/>
  <c r="J267"/>
  <c r="J268"/>
  <c r="J269"/>
  <c r="J270"/>
  <c r="J262"/>
  <c r="J275"/>
  <c r="J276"/>
  <c r="J277"/>
  <c r="J278"/>
  <c r="J279"/>
  <c r="J280"/>
  <c r="J281"/>
  <c r="J282"/>
  <c r="J283"/>
  <c r="J274"/>
  <c r="J273"/>
  <c r="J288"/>
  <c r="J289"/>
  <c r="J290"/>
  <c r="J287"/>
  <c r="J286"/>
  <c r="J297"/>
  <c r="J298"/>
  <c r="J299"/>
  <c r="J300"/>
  <c r="J301"/>
  <c r="J302"/>
  <c r="J303"/>
  <c r="J304"/>
  <c r="J296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09"/>
  <c r="J308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32"/>
  <c r="J330"/>
  <c r="J101" l="1"/>
  <c r="J53"/>
  <c r="J79"/>
  <c r="J125"/>
  <c r="J164"/>
  <c r="J194"/>
  <c r="J201"/>
  <c r="J226"/>
  <c r="J231"/>
  <c r="J240"/>
  <c r="J260"/>
  <c r="J307"/>
  <c r="J329"/>
  <c r="J217"/>
  <c r="J285"/>
  <c r="J33" i="25"/>
  <c r="J34"/>
  <c r="J35"/>
  <c r="J36"/>
  <c r="J32"/>
  <c r="J29"/>
  <c r="J25"/>
  <c r="J26"/>
  <c r="J24"/>
  <c r="J22"/>
  <c r="J17"/>
  <c r="J16"/>
  <c r="J11"/>
  <c r="J12"/>
  <c r="J10"/>
  <c r="J6"/>
  <c r="J34" i="24"/>
  <c r="J13"/>
  <c r="J182"/>
  <c r="J186"/>
  <c r="J185" s="1"/>
  <c r="J171"/>
  <c r="J170"/>
  <c r="J169"/>
  <c r="J168" s="1"/>
  <c r="J152"/>
  <c r="J149"/>
  <c r="J137"/>
  <c r="J138"/>
  <c r="J139"/>
  <c r="J140"/>
  <c r="J141"/>
  <c r="J142"/>
  <c r="J143"/>
  <c r="J136"/>
  <c r="J121"/>
  <c r="J122"/>
  <c r="J123"/>
  <c r="J124"/>
  <c r="J125"/>
  <c r="J126"/>
  <c r="J127"/>
  <c r="J128"/>
  <c r="J129"/>
  <c r="J130"/>
  <c r="J131"/>
  <c r="J132"/>
  <c r="J120"/>
  <c r="J108"/>
  <c r="J112"/>
  <c r="J105"/>
  <c r="J100"/>
  <c r="J99"/>
  <c r="J92"/>
  <c r="J86"/>
  <c r="J87"/>
  <c r="J88"/>
  <c r="J89"/>
  <c r="J85"/>
  <c r="J76"/>
  <c r="J77"/>
  <c r="J78"/>
  <c r="J79"/>
  <c r="J80"/>
  <c r="J75"/>
  <c r="J73"/>
  <c r="J72"/>
  <c r="J62"/>
  <c r="J63"/>
  <c r="J64"/>
  <c r="J65"/>
  <c r="J66"/>
  <c r="J67"/>
  <c r="J68"/>
  <c r="J69"/>
  <c r="J61"/>
  <c r="J60"/>
  <c r="J50"/>
  <c r="J17"/>
  <c r="J33"/>
  <c r="J44"/>
  <c r="J36"/>
  <c r="J37"/>
  <c r="J38"/>
  <c r="J39"/>
  <c r="J40"/>
  <c r="J35"/>
  <c r="J22"/>
  <c r="J23"/>
  <c r="J24"/>
  <c r="J25"/>
  <c r="J26"/>
  <c r="J27"/>
  <c r="J28"/>
  <c r="J29"/>
  <c r="J30"/>
  <c r="J21"/>
  <c r="J19"/>
  <c r="J8"/>
  <c r="J9"/>
  <c r="J10"/>
  <c r="J11"/>
  <c r="J12"/>
  <c r="J14"/>
  <c r="J7"/>
  <c r="J173"/>
  <c r="J166"/>
  <c r="J21" i="25" l="1"/>
  <c r="J16" i="24"/>
  <c r="J59"/>
  <c r="J145"/>
  <c r="J134"/>
  <c r="J91"/>
  <c r="J82"/>
  <c r="J71"/>
  <c r="J43"/>
  <c r="J32"/>
  <c r="J93" i="22"/>
  <c r="J94"/>
  <c r="J92"/>
  <c r="J90" s="1"/>
  <c r="J91"/>
  <c r="J68"/>
  <c r="J69"/>
  <c r="J70"/>
  <c r="J71"/>
  <c r="J72"/>
  <c r="J73"/>
  <c r="J74"/>
  <c r="J75"/>
  <c r="J76"/>
  <c r="J77"/>
  <c r="J78"/>
  <c r="J80"/>
  <c r="J81"/>
  <c r="J82"/>
  <c r="J83"/>
  <c r="J84"/>
  <c r="J85"/>
  <c r="J67"/>
  <c r="J65"/>
  <c r="C6" i="14" s="1"/>
  <c r="J190" i="23"/>
  <c r="J191"/>
  <c r="J192"/>
  <c r="J193"/>
  <c r="J194"/>
  <c r="J195"/>
  <c r="J196"/>
  <c r="J197"/>
  <c r="J198"/>
  <c r="J199"/>
  <c r="J200"/>
  <c r="J201"/>
  <c r="J202"/>
  <c r="J203"/>
  <c r="J204"/>
  <c r="J205"/>
  <c r="J189"/>
  <c r="J188"/>
  <c r="J179"/>
  <c r="J180"/>
  <c r="J181"/>
  <c r="J182"/>
  <c r="J183"/>
  <c r="J184"/>
  <c r="J178"/>
  <c r="J177"/>
  <c r="J173"/>
  <c r="J172"/>
  <c r="J171" s="1"/>
  <c r="J167"/>
  <c r="J168"/>
  <c r="J169"/>
  <c r="J166"/>
  <c r="J165"/>
  <c r="J156"/>
  <c r="J157"/>
  <c r="J158"/>
  <c r="J159"/>
  <c r="J160"/>
  <c r="J161"/>
  <c r="J155"/>
  <c r="J154"/>
  <c r="J153"/>
  <c r="J152"/>
  <c r="J143"/>
  <c r="J144"/>
  <c r="J145"/>
  <c r="J142"/>
  <c r="J141" s="1"/>
  <c r="J136"/>
  <c r="J137"/>
  <c r="J138"/>
  <c r="J135"/>
  <c r="J134"/>
  <c r="J9" i="22"/>
  <c r="J26"/>
  <c r="J24"/>
  <c r="J39"/>
  <c r="J40"/>
  <c r="J41"/>
  <c r="J42"/>
  <c r="J43"/>
  <c r="J38"/>
  <c r="J36"/>
  <c r="J49"/>
  <c r="J51"/>
  <c r="J53"/>
  <c r="J55"/>
  <c r="J56"/>
  <c r="J57"/>
  <c r="J58"/>
  <c r="J59"/>
  <c r="J60"/>
  <c r="J61"/>
  <c r="J62"/>
  <c r="J48"/>
  <c r="J46"/>
  <c r="J101"/>
  <c r="J102"/>
  <c r="J103"/>
  <c r="J100"/>
  <c r="J99"/>
  <c r="J114"/>
  <c r="J115"/>
  <c r="J116"/>
  <c r="J117"/>
  <c r="J118"/>
  <c r="J119"/>
  <c r="J120"/>
  <c r="J121"/>
  <c r="J122"/>
  <c r="J113"/>
  <c r="J112"/>
  <c r="J125"/>
  <c r="J27"/>
  <c r="J28"/>
  <c r="J29"/>
  <c r="J30"/>
  <c r="J31"/>
  <c r="J32"/>
  <c r="J10"/>
  <c r="J11"/>
  <c r="J12"/>
  <c r="J13"/>
  <c r="J14"/>
  <c r="J15"/>
  <c r="J16"/>
  <c r="J17"/>
  <c r="J18"/>
  <c r="J19"/>
  <c r="J20"/>
  <c r="J21"/>
  <c r="J7"/>
  <c r="J6" i="9"/>
  <c r="J217"/>
  <c r="J218"/>
  <c r="J219"/>
  <c r="J220"/>
  <c r="J221"/>
  <c r="J222"/>
  <c r="J223"/>
  <c r="J224"/>
  <c r="J225"/>
  <c r="J226"/>
  <c r="J227"/>
  <c r="J228"/>
  <c r="J229"/>
  <c r="J230"/>
  <c r="J231"/>
  <c r="J205"/>
  <c r="J206"/>
  <c r="J207"/>
  <c r="J208"/>
  <c r="J209"/>
  <c r="J210"/>
  <c r="J211"/>
  <c r="J212"/>
  <c r="J213"/>
  <c r="J214"/>
  <c r="J215"/>
  <c r="J204"/>
  <c r="J202"/>
  <c r="J194"/>
  <c r="J235"/>
  <c r="J234"/>
  <c r="J232"/>
  <c r="J199"/>
  <c r="J198"/>
  <c r="J183"/>
  <c r="J184"/>
  <c r="J185"/>
  <c r="J186"/>
  <c r="J187"/>
  <c r="J188"/>
  <c r="J189"/>
  <c r="J190"/>
  <c r="J191"/>
  <c r="J192"/>
  <c r="J193"/>
  <c r="J182"/>
  <c r="J180"/>
  <c r="J70"/>
  <c r="J66"/>
  <c r="J67"/>
  <c r="J68"/>
  <c r="J64"/>
  <c r="J62"/>
  <c r="J58"/>
  <c r="J59"/>
  <c r="J60"/>
  <c r="J61"/>
  <c r="J57"/>
  <c r="J55"/>
  <c r="J53"/>
  <c r="J54"/>
  <c r="J52"/>
  <c r="J48"/>
  <c r="J49"/>
  <c r="J50"/>
  <c r="J47"/>
  <c r="J42"/>
  <c r="J43"/>
  <c r="J44"/>
  <c r="J41"/>
  <c r="J8"/>
  <c r="J9"/>
  <c r="J10"/>
  <c r="J11"/>
  <c r="J12"/>
  <c r="J13"/>
  <c r="J14"/>
  <c r="J15"/>
  <c r="J16"/>
  <c r="J17"/>
  <c r="J18"/>
  <c r="J19"/>
  <c r="J7"/>
  <c r="J155"/>
  <c r="J164"/>
  <c r="J151"/>
  <c r="J140"/>
  <c r="J141"/>
  <c r="J142"/>
  <c r="J143"/>
  <c r="J144"/>
  <c r="J145"/>
  <c r="J146"/>
  <c r="J147"/>
  <c r="J148"/>
  <c r="J149"/>
  <c r="J150"/>
  <c r="J127"/>
  <c r="J128"/>
  <c r="J129"/>
  <c r="J130"/>
  <c r="J131"/>
  <c r="J132"/>
  <c r="J133"/>
  <c r="J134"/>
  <c r="J135"/>
  <c r="J136"/>
  <c r="J137"/>
  <c r="J138"/>
  <c r="J139"/>
  <c r="J126"/>
  <c r="J124"/>
  <c r="J118"/>
  <c r="J119"/>
  <c r="J120"/>
  <c r="J121"/>
  <c r="J122"/>
  <c r="J123"/>
  <c r="J117"/>
  <c r="J115"/>
  <c r="J91"/>
  <c r="J92"/>
  <c r="J93"/>
  <c r="J94"/>
  <c r="J95"/>
  <c r="J96"/>
  <c r="J97"/>
  <c r="J98"/>
  <c r="J99"/>
  <c r="J100"/>
  <c r="J90"/>
  <c r="J111"/>
  <c r="J104"/>
  <c r="J105"/>
  <c r="J106"/>
  <c r="J107"/>
  <c r="J103"/>
  <c r="J101"/>
  <c r="J109"/>
  <c r="J110"/>
  <c r="J112"/>
  <c r="J113"/>
  <c r="J114"/>
  <c r="J108"/>
  <c r="J88"/>
  <c r="I236"/>
  <c r="H236"/>
  <c r="J78"/>
  <c r="J79"/>
  <c r="J80"/>
  <c r="J81"/>
  <c r="J82"/>
  <c r="J83"/>
  <c r="J84"/>
  <c r="J85"/>
  <c r="J86"/>
  <c r="J87"/>
  <c r="J77"/>
  <c r="J75"/>
  <c r="J74"/>
  <c r="J71"/>
  <c r="J69"/>
  <c r="J65"/>
  <c r="J51"/>
  <c r="J45"/>
  <c r="J39"/>
  <c r="J37"/>
  <c r="J38"/>
  <c r="J36"/>
  <c r="J34"/>
  <c r="J33"/>
  <c r="J30"/>
  <c r="J29"/>
  <c r="J27"/>
  <c r="J25"/>
  <c r="J216"/>
  <c r="J22"/>
  <c r="J24"/>
  <c r="J26"/>
  <c r="J20"/>
  <c r="J126" i="23"/>
  <c r="J114"/>
  <c r="J115"/>
  <c r="J116"/>
  <c r="J117"/>
  <c r="J118"/>
  <c r="J119"/>
  <c r="J120"/>
  <c r="J121"/>
  <c r="J122"/>
  <c r="J113"/>
  <c r="J127"/>
  <c r="J110"/>
  <c r="J104" s="1"/>
  <c r="J109"/>
  <c r="J100"/>
  <c r="J98"/>
  <c r="J101"/>
  <c r="J82"/>
  <c r="J83"/>
  <c r="J84"/>
  <c r="J85"/>
  <c r="J86"/>
  <c r="J87"/>
  <c r="J88"/>
  <c r="J89"/>
  <c r="J90"/>
  <c r="J91"/>
  <c r="J92"/>
  <c r="J93"/>
  <c r="J94"/>
  <c r="J95"/>
  <c r="J81"/>
  <c r="J65"/>
  <c r="J66"/>
  <c r="J69"/>
  <c r="J70"/>
  <c r="J71"/>
  <c r="J72"/>
  <c r="J75"/>
  <c r="J76"/>
  <c r="J77"/>
  <c r="J55"/>
  <c r="J57"/>
  <c r="J60"/>
  <c r="J61"/>
  <c r="J52"/>
  <c r="J46"/>
  <c r="J47"/>
  <c r="J48"/>
  <c r="J49"/>
  <c r="J50"/>
  <c r="J51"/>
  <c r="J45"/>
  <c r="J42"/>
  <c r="J43"/>
  <c r="J38" s="1"/>
  <c r="J41"/>
  <c r="J39"/>
  <c r="J28"/>
  <c r="J29"/>
  <c r="J31"/>
  <c r="J35"/>
  <c r="J18"/>
  <c r="J19"/>
  <c r="J20"/>
  <c r="J21"/>
  <c r="J17"/>
  <c r="J15"/>
  <c r="J13"/>
  <c r="J12"/>
  <c r="J9"/>
  <c r="J8"/>
  <c r="J4" s="1"/>
  <c r="J7"/>
  <c r="J23"/>
  <c r="C208" i="28"/>
  <c r="J208"/>
  <c r="J176"/>
  <c r="C176"/>
  <c r="C154"/>
  <c r="J154"/>
  <c r="C134"/>
  <c r="J134"/>
  <c r="J124"/>
  <c r="C124"/>
  <c r="J115"/>
  <c r="C115"/>
  <c r="C88"/>
  <c r="J87"/>
  <c r="C26" i="14" s="1"/>
  <c r="J66" i="28"/>
  <c r="C66"/>
  <c r="J53"/>
  <c r="C52"/>
  <c r="J36"/>
  <c r="C37"/>
  <c r="J6"/>
  <c r="C7"/>
  <c r="L247" i="27"/>
  <c r="C247"/>
  <c r="L236"/>
  <c r="C236"/>
  <c r="C224"/>
  <c r="L218"/>
  <c r="C218"/>
  <c r="L210"/>
  <c r="C210"/>
  <c r="L193"/>
  <c r="C193"/>
  <c r="C161"/>
  <c r="L161"/>
  <c r="L157"/>
  <c r="C158"/>
  <c r="L152"/>
  <c r="C153"/>
  <c r="L135"/>
  <c r="C136"/>
  <c r="L124"/>
  <c r="C125"/>
  <c r="C119"/>
  <c r="C111"/>
  <c r="C95"/>
  <c r="L95"/>
  <c r="C21" i="14" s="1"/>
  <c r="L81" i="27"/>
  <c r="C71"/>
  <c r="L71"/>
  <c r="L65"/>
  <c r="C65"/>
  <c r="C41"/>
  <c r="L41"/>
  <c r="C31"/>
  <c r="L31"/>
  <c r="C28"/>
  <c r="C12"/>
  <c r="L12"/>
  <c r="C6"/>
  <c r="L5"/>
  <c r="C329" i="26"/>
  <c r="C306"/>
  <c r="C294"/>
  <c r="J294"/>
  <c r="C285"/>
  <c r="J272"/>
  <c r="C273"/>
  <c r="C261"/>
  <c r="C257"/>
  <c r="J256"/>
  <c r="C18" i="14" s="1"/>
  <c r="C247" i="26"/>
  <c r="J247"/>
  <c r="C241"/>
  <c r="C231"/>
  <c r="C227"/>
  <c r="C217"/>
  <c r="C201"/>
  <c r="C194"/>
  <c r="J185"/>
  <c r="C185"/>
  <c r="J179"/>
  <c r="C179"/>
  <c r="C164"/>
  <c r="C124"/>
  <c r="J114"/>
  <c r="C115"/>
  <c r="C107"/>
  <c r="C101"/>
  <c r="J106"/>
  <c r="C96"/>
  <c r="J96"/>
  <c r="J89"/>
  <c r="C90"/>
  <c r="C80"/>
  <c r="J16"/>
  <c r="C54"/>
  <c r="C34"/>
  <c r="J34"/>
  <c r="C26"/>
  <c r="J26"/>
  <c r="C17"/>
  <c r="C5"/>
  <c r="J5"/>
  <c r="J28" i="25"/>
  <c r="C28"/>
  <c r="C21"/>
  <c r="C6"/>
  <c r="J5"/>
  <c r="C181" i="24"/>
  <c r="C173"/>
  <c r="C168"/>
  <c r="J161"/>
  <c r="J160" s="1"/>
  <c r="C160"/>
  <c r="C156"/>
  <c r="J156"/>
  <c r="C145"/>
  <c r="C134"/>
  <c r="C116"/>
  <c r="J118"/>
  <c r="J117" s="1"/>
  <c r="C91"/>
  <c r="C82"/>
  <c r="C71"/>
  <c r="C59"/>
  <c r="C44"/>
  <c r="C33"/>
  <c r="C16"/>
  <c r="C6"/>
  <c r="J5"/>
  <c r="C111" i="22"/>
  <c r="C142" i="23"/>
  <c r="C148"/>
  <c r="C152"/>
  <c r="C164"/>
  <c r="C176"/>
  <c r="C188"/>
  <c r="C133"/>
  <c r="C112"/>
  <c r="C104"/>
  <c r="C97"/>
  <c r="C80"/>
  <c r="C64"/>
  <c r="C54"/>
  <c r="C38"/>
  <c r="C27"/>
  <c r="C23"/>
  <c r="C5"/>
  <c r="C98" i="22"/>
  <c r="C90"/>
  <c r="C65"/>
  <c r="C36"/>
  <c r="C24"/>
  <c r="C6"/>
  <c r="C5" i="9"/>
  <c r="C62"/>
  <c r="C71"/>
  <c r="C232"/>
  <c r="C202"/>
  <c r="C194"/>
  <c r="C180"/>
  <c r="C166"/>
  <c r="C155"/>
  <c r="C151"/>
  <c r="C115"/>
  <c r="C75"/>
  <c r="C88"/>
  <c r="C101"/>
  <c r="C55"/>
  <c r="AG213" i="28"/>
  <c r="AF213"/>
  <c r="AE213"/>
  <c r="AD213"/>
  <c r="AC213"/>
  <c r="AB213"/>
  <c r="AA213"/>
  <c r="Z213"/>
  <c r="Y213"/>
  <c r="X213"/>
  <c r="W213"/>
  <c r="V213"/>
  <c r="U213"/>
  <c r="T213"/>
  <c r="S213"/>
  <c r="R213"/>
  <c r="AG208"/>
  <c r="AF208"/>
  <c r="AE208"/>
  <c r="AD208"/>
  <c r="AC208"/>
  <c r="AB208"/>
  <c r="AA208"/>
  <c r="Z208"/>
  <c r="Y208"/>
  <c r="X208"/>
  <c r="W208"/>
  <c r="V208"/>
  <c r="U208"/>
  <c r="T208"/>
  <c r="S208"/>
  <c r="R208"/>
  <c r="AG176"/>
  <c r="AF176"/>
  <c r="AE176"/>
  <c r="AD176"/>
  <c r="AC176"/>
  <c r="AB176"/>
  <c r="AA176"/>
  <c r="Z176"/>
  <c r="Y176"/>
  <c r="X176"/>
  <c r="W176"/>
  <c r="V176"/>
  <c r="U176"/>
  <c r="T176"/>
  <c r="S176"/>
  <c r="R176"/>
  <c r="AG154"/>
  <c r="AF154"/>
  <c r="AE154"/>
  <c r="AD154"/>
  <c r="AC154"/>
  <c r="AB154"/>
  <c r="AA154"/>
  <c r="Z154"/>
  <c r="Y154"/>
  <c r="X154"/>
  <c r="W154"/>
  <c r="V154"/>
  <c r="U154"/>
  <c r="T154"/>
  <c r="S154"/>
  <c r="R154"/>
  <c r="AG150"/>
  <c r="AF150"/>
  <c r="AE150"/>
  <c r="AD150"/>
  <c r="AC150"/>
  <c r="AB150"/>
  <c r="AA150"/>
  <c r="Z150"/>
  <c r="Y150"/>
  <c r="X150"/>
  <c r="W150"/>
  <c r="V150"/>
  <c r="U150"/>
  <c r="T150"/>
  <c r="S150"/>
  <c r="R150"/>
  <c r="AG134"/>
  <c r="AF134"/>
  <c r="AE134"/>
  <c r="AD134"/>
  <c r="AC134"/>
  <c r="AB134"/>
  <c r="AA134"/>
  <c r="Z134"/>
  <c r="Y134"/>
  <c r="X134"/>
  <c r="W134"/>
  <c r="V134"/>
  <c r="U134"/>
  <c r="T134"/>
  <c r="S134"/>
  <c r="R134"/>
  <c r="AG124"/>
  <c r="AF124"/>
  <c r="AE124"/>
  <c r="AD124"/>
  <c r="AC124"/>
  <c r="AB124"/>
  <c r="AA124"/>
  <c r="Z124"/>
  <c r="Y124"/>
  <c r="X124"/>
  <c r="W124"/>
  <c r="V124"/>
  <c r="U124"/>
  <c r="T124"/>
  <c r="S124"/>
  <c r="R124"/>
  <c r="AG115"/>
  <c r="AF115"/>
  <c r="AE115"/>
  <c r="AD115"/>
  <c r="AC115"/>
  <c r="AB115"/>
  <c r="AA115"/>
  <c r="Z115"/>
  <c r="Y115"/>
  <c r="X115"/>
  <c r="W115"/>
  <c r="V115"/>
  <c r="U115"/>
  <c r="T115"/>
  <c r="S115"/>
  <c r="R115"/>
  <c r="AG87"/>
  <c r="AF87"/>
  <c r="AE87"/>
  <c r="AD87"/>
  <c r="AC87"/>
  <c r="AB87"/>
  <c r="AA87"/>
  <c r="Z87"/>
  <c r="Y87"/>
  <c r="X87"/>
  <c r="W87"/>
  <c r="V87"/>
  <c r="U87"/>
  <c r="T87"/>
  <c r="S87"/>
  <c r="R87"/>
  <c r="AG66"/>
  <c r="AF66"/>
  <c r="AE66"/>
  <c r="AD66"/>
  <c r="AC66"/>
  <c r="AB66"/>
  <c r="AA66"/>
  <c r="Z66"/>
  <c r="Y66"/>
  <c r="X66"/>
  <c r="W66"/>
  <c r="V66"/>
  <c r="U66"/>
  <c r="T66"/>
  <c r="S66"/>
  <c r="R66"/>
  <c r="AG52"/>
  <c r="AF52"/>
  <c r="AE52"/>
  <c r="AD52"/>
  <c r="AC52"/>
  <c r="AB52"/>
  <c r="AA52"/>
  <c r="Z52"/>
  <c r="Y52"/>
  <c r="X52"/>
  <c r="W52"/>
  <c r="V52"/>
  <c r="U52"/>
  <c r="T52"/>
  <c r="S52"/>
  <c r="R52"/>
  <c r="AG36"/>
  <c r="AF36"/>
  <c r="AE36"/>
  <c r="AD36"/>
  <c r="AC36"/>
  <c r="AB36"/>
  <c r="AA36"/>
  <c r="Z36"/>
  <c r="Y36"/>
  <c r="X36"/>
  <c r="W36"/>
  <c r="V36"/>
  <c r="U36"/>
  <c r="T36"/>
  <c r="S36"/>
  <c r="R36"/>
  <c r="AH259" i="27"/>
  <c r="AG259"/>
  <c r="AF259"/>
  <c r="AE259"/>
  <c r="AD259"/>
  <c r="AC259"/>
  <c r="AB259"/>
  <c r="AA259"/>
  <c r="Z259"/>
  <c r="Y259"/>
  <c r="X259"/>
  <c r="W259"/>
  <c r="V259"/>
  <c r="U259"/>
  <c r="T259"/>
  <c r="S259"/>
  <c r="AH247"/>
  <c r="AG247"/>
  <c r="AF247"/>
  <c r="AE247"/>
  <c r="AD247"/>
  <c r="AC247"/>
  <c r="AB247"/>
  <c r="AA247"/>
  <c r="Z247"/>
  <c r="Y247"/>
  <c r="X247"/>
  <c r="W247"/>
  <c r="V247"/>
  <c r="U247"/>
  <c r="T247"/>
  <c r="S247"/>
  <c r="AH236"/>
  <c r="AG236"/>
  <c r="AF236"/>
  <c r="AE236"/>
  <c r="AD236"/>
  <c r="AC236"/>
  <c r="AB236"/>
  <c r="AA236"/>
  <c r="Z236"/>
  <c r="Y236"/>
  <c r="X236"/>
  <c r="W236"/>
  <c r="V236"/>
  <c r="U236"/>
  <c r="T236"/>
  <c r="S236"/>
  <c r="AH224"/>
  <c r="AG224"/>
  <c r="AF224"/>
  <c r="AE224"/>
  <c r="AD224"/>
  <c r="AC224"/>
  <c r="AB224"/>
  <c r="AA224"/>
  <c r="Z224"/>
  <c r="Y224"/>
  <c r="X224"/>
  <c r="W224"/>
  <c r="V224"/>
  <c r="U224"/>
  <c r="T224"/>
  <c r="S224"/>
  <c r="AH218"/>
  <c r="AG218"/>
  <c r="AF218"/>
  <c r="AE218"/>
  <c r="AD218"/>
  <c r="AC218"/>
  <c r="AB218"/>
  <c r="AA218"/>
  <c r="Z218"/>
  <c r="Y218"/>
  <c r="X218"/>
  <c r="W218"/>
  <c r="V218"/>
  <c r="U218"/>
  <c r="T218"/>
  <c r="S218"/>
  <c r="AH210"/>
  <c r="AG210"/>
  <c r="AF210"/>
  <c r="AE210"/>
  <c r="AD210"/>
  <c r="AC210"/>
  <c r="AB210"/>
  <c r="AA210"/>
  <c r="Z210"/>
  <c r="Y210"/>
  <c r="X210"/>
  <c r="W210"/>
  <c r="V210"/>
  <c r="U210"/>
  <c r="T210"/>
  <c r="S210"/>
  <c r="AH194"/>
  <c r="AG194"/>
  <c r="AF194"/>
  <c r="AE194"/>
  <c r="AD194"/>
  <c r="AC194"/>
  <c r="AB194"/>
  <c r="AA194"/>
  <c r="Z194"/>
  <c r="Y194"/>
  <c r="X194"/>
  <c r="W194"/>
  <c r="V194"/>
  <c r="U194"/>
  <c r="T194"/>
  <c r="S194"/>
  <c r="AH161"/>
  <c r="AG161"/>
  <c r="AF161"/>
  <c r="AE161"/>
  <c r="AD161"/>
  <c r="AC161"/>
  <c r="AB161"/>
  <c r="AA161"/>
  <c r="Z161"/>
  <c r="Y161"/>
  <c r="X161"/>
  <c r="W161"/>
  <c r="V161"/>
  <c r="U161"/>
  <c r="T161"/>
  <c r="S161"/>
  <c r="AH157"/>
  <c r="AG157"/>
  <c r="AF157"/>
  <c r="AE157"/>
  <c r="AD157"/>
  <c r="AC157"/>
  <c r="AB157"/>
  <c r="AA157"/>
  <c r="Z157"/>
  <c r="Y157"/>
  <c r="X157"/>
  <c r="W157"/>
  <c r="V157"/>
  <c r="U157"/>
  <c r="T157"/>
  <c r="S157"/>
  <c r="AH152"/>
  <c r="AG152"/>
  <c r="AF152"/>
  <c r="AE152"/>
  <c r="AD152"/>
  <c r="AC152"/>
  <c r="AB152"/>
  <c r="AA152"/>
  <c r="Z152"/>
  <c r="Y152"/>
  <c r="X152"/>
  <c r="W152"/>
  <c r="V152"/>
  <c r="U152"/>
  <c r="T152"/>
  <c r="S152"/>
  <c r="AH135"/>
  <c r="AG135"/>
  <c r="AF135"/>
  <c r="AE135"/>
  <c r="AD135"/>
  <c r="AC135"/>
  <c r="AB135"/>
  <c r="AA135"/>
  <c r="Z135"/>
  <c r="Y135"/>
  <c r="X135"/>
  <c r="W135"/>
  <c r="V135"/>
  <c r="U135"/>
  <c r="T135"/>
  <c r="S135"/>
  <c r="AH124"/>
  <c r="AG124"/>
  <c r="AF124"/>
  <c r="AE124"/>
  <c r="AD124"/>
  <c r="AC124"/>
  <c r="AB124"/>
  <c r="AA124"/>
  <c r="Z124"/>
  <c r="Y124"/>
  <c r="X124"/>
  <c r="W124"/>
  <c r="V124"/>
  <c r="U124"/>
  <c r="T124"/>
  <c r="S124"/>
  <c r="L118"/>
  <c r="AH111"/>
  <c r="AG111"/>
  <c r="AF111"/>
  <c r="AE111"/>
  <c r="AD111"/>
  <c r="AC111"/>
  <c r="AB111"/>
  <c r="AA111"/>
  <c r="Z111"/>
  <c r="Y111"/>
  <c r="X111"/>
  <c r="W111"/>
  <c r="V111"/>
  <c r="U111"/>
  <c r="T111"/>
  <c r="S111"/>
  <c r="AH95"/>
  <c r="AG95"/>
  <c r="AF95"/>
  <c r="AE95"/>
  <c r="AD95"/>
  <c r="AC95"/>
  <c r="AB95"/>
  <c r="AA95"/>
  <c r="Z95"/>
  <c r="Y95"/>
  <c r="X95"/>
  <c r="W95"/>
  <c r="V95"/>
  <c r="U95"/>
  <c r="T95"/>
  <c r="S95"/>
  <c r="AH92"/>
  <c r="AG92"/>
  <c r="AF92"/>
  <c r="AE92"/>
  <c r="AD92"/>
  <c r="AC92"/>
  <c r="AB92"/>
  <c r="AA92"/>
  <c r="Z92"/>
  <c r="Y92"/>
  <c r="X92"/>
  <c r="W92"/>
  <c r="V92"/>
  <c r="U92"/>
  <c r="T92"/>
  <c r="S92"/>
  <c r="AH82"/>
  <c r="AG82"/>
  <c r="AF82"/>
  <c r="AE82"/>
  <c r="AD82"/>
  <c r="AC82"/>
  <c r="AB82"/>
  <c r="AA82"/>
  <c r="Z82"/>
  <c r="Y82"/>
  <c r="X82"/>
  <c r="W82"/>
  <c r="V82"/>
  <c r="U82"/>
  <c r="T82"/>
  <c r="S82"/>
  <c r="C81"/>
  <c r="AH71"/>
  <c r="AG71"/>
  <c r="AF71"/>
  <c r="AE71"/>
  <c r="AD71"/>
  <c r="AC71"/>
  <c r="AB71"/>
  <c r="AA71"/>
  <c r="Z71"/>
  <c r="Y71"/>
  <c r="X71"/>
  <c r="W71"/>
  <c r="V71"/>
  <c r="U71"/>
  <c r="T71"/>
  <c r="S71"/>
  <c r="AH66"/>
  <c r="AG66"/>
  <c r="AF66"/>
  <c r="AE66"/>
  <c r="AD66"/>
  <c r="AC66"/>
  <c r="AB66"/>
  <c r="AA66"/>
  <c r="Z66"/>
  <c r="Y66"/>
  <c r="X66"/>
  <c r="W66"/>
  <c r="V66"/>
  <c r="U66"/>
  <c r="T66"/>
  <c r="S66"/>
  <c r="AH42"/>
  <c r="AG42"/>
  <c r="AF42"/>
  <c r="AE42"/>
  <c r="AD42"/>
  <c r="AC42"/>
  <c r="AB42"/>
  <c r="AA42"/>
  <c r="Z42"/>
  <c r="Y42"/>
  <c r="X42"/>
  <c r="W42"/>
  <c r="V42"/>
  <c r="U42"/>
  <c r="T42"/>
  <c r="S42"/>
  <c r="AH32"/>
  <c r="AG32"/>
  <c r="AF32"/>
  <c r="AE32"/>
  <c r="AD32"/>
  <c r="AC32"/>
  <c r="AB32"/>
  <c r="AA32"/>
  <c r="Z32"/>
  <c r="Y32"/>
  <c r="X32"/>
  <c r="W32"/>
  <c r="V32"/>
  <c r="U32"/>
  <c r="T32"/>
  <c r="S32"/>
  <c r="AH28"/>
  <c r="AG28"/>
  <c r="AF28"/>
  <c r="AE28"/>
  <c r="AD28"/>
  <c r="AC28"/>
  <c r="AB28"/>
  <c r="AA28"/>
  <c r="Z28"/>
  <c r="Y28"/>
  <c r="X28"/>
  <c r="W28"/>
  <c r="V28"/>
  <c r="U28"/>
  <c r="T28"/>
  <c r="S28"/>
  <c r="AH13"/>
  <c r="AG13"/>
  <c r="AF13"/>
  <c r="AE13"/>
  <c r="AD13"/>
  <c r="AC13"/>
  <c r="AB13"/>
  <c r="AA13"/>
  <c r="Z13"/>
  <c r="Y13"/>
  <c r="X13"/>
  <c r="W13"/>
  <c r="V13"/>
  <c r="U13"/>
  <c r="T13"/>
  <c r="S13"/>
  <c r="AF359" i="26"/>
  <c r="AE359"/>
  <c r="AD359"/>
  <c r="AC359"/>
  <c r="AB359"/>
  <c r="AA359"/>
  <c r="Z359"/>
  <c r="Y359"/>
  <c r="X359"/>
  <c r="W359"/>
  <c r="V359"/>
  <c r="U359"/>
  <c r="T359"/>
  <c r="S359"/>
  <c r="R359"/>
  <c r="Q359"/>
  <c r="AF330"/>
  <c r="AE330"/>
  <c r="AD330"/>
  <c r="AC330"/>
  <c r="AB330"/>
  <c r="AA330"/>
  <c r="Z330"/>
  <c r="Y330"/>
  <c r="X330"/>
  <c r="W330"/>
  <c r="V330"/>
  <c r="U330"/>
  <c r="T330"/>
  <c r="S330"/>
  <c r="R330"/>
  <c r="Q330"/>
  <c r="AF308"/>
  <c r="AE308"/>
  <c r="AD308"/>
  <c r="AC308"/>
  <c r="AB308"/>
  <c r="AA308"/>
  <c r="Z308"/>
  <c r="Y308"/>
  <c r="X308"/>
  <c r="W308"/>
  <c r="V308"/>
  <c r="U308"/>
  <c r="T308"/>
  <c r="S308"/>
  <c r="R308"/>
  <c r="Q308"/>
  <c r="AF295"/>
  <c r="AE295"/>
  <c r="AD295"/>
  <c r="AC295"/>
  <c r="AB295"/>
  <c r="AA295"/>
  <c r="Z295"/>
  <c r="Y295"/>
  <c r="X295"/>
  <c r="W295"/>
  <c r="V295"/>
  <c r="U295"/>
  <c r="T295"/>
  <c r="S295"/>
  <c r="R295"/>
  <c r="Q295"/>
  <c r="AF292"/>
  <c r="AE292"/>
  <c r="AD292"/>
  <c r="AC292"/>
  <c r="AB292"/>
  <c r="AA292"/>
  <c r="Z292"/>
  <c r="Y292"/>
  <c r="X292"/>
  <c r="W292"/>
  <c r="V292"/>
  <c r="U292"/>
  <c r="T292"/>
  <c r="S292"/>
  <c r="R292"/>
  <c r="Q292"/>
  <c r="AF286"/>
  <c r="AE286"/>
  <c r="AD286"/>
  <c r="AC286"/>
  <c r="AB286"/>
  <c r="AA286"/>
  <c r="Z286"/>
  <c r="Y286"/>
  <c r="X286"/>
  <c r="W286"/>
  <c r="V286"/>
  <c r="U286"/>
  <c r="T286"/>
  <c r="S286"/>
  <c r="R286"/>
  <c r="Q286"/>
  <c r="AF272"/>
  <c r="AE272"/>
  <c r="AD272"/>
  <c r="AC272"/>
  <c r="AB272"/>
  <c r="AA272"/>
  <c r="Z272"/>
  <c r="Y272"/>
  <c r="X272"/>
  <c r="W272"/>
  <c r="V272"/>
  <c r="U272"/>
  <c r="T272"/>
  <c r="S272"/>
  <c r="R272"/>
  <c r="Q272"/>
  <c r="AF260"/>
  <c r="AE260"/>
  <c r="AD260"/>
  <c r="AC260"/>
  <c r="AB260"/>
  <c r="AA260"/>
  <c r="Z260"/>
  <c r="Y260"/>
  <c r="X260"/>
  <c r="W260"/>
  <c r="V260"/>
  <c r="U260"/>
  <c r="T260"/>
  <c r="S260"/>
  <c r="R260"/>
  <c r="Q260"/>
  <c r="AF256"/>
  <c r="AE256"/>
  <c r="AD256"/>
  <c r="AC256"/>
  <c r="AB256"/>
  <c r="AA256"/>
  <c r="Z256"/>
  <c r="Y256"/>
  <c r="X256"/>
  <c r="W256"/>
  <c r="V256"/>
  <c r="U256"/>
  <c r="T256"/>
  <c r="S256"/>
  <c r="R256"/>
  <c r="Q256"/>
  <c r="AF247"/>
  <c r="AE247"/>
  <c r="AD247"/>
  <c r="AC247"/>
  <c r="AB247"/>
  <c r="AA247"/>
  <c r="Z247"/>
  <c r="Y247"/>
  <c r="X247"/>
  <c r="W247"/>
  <c r="V247"/>
  <c r="U247"/>
  <c r="T247"/>
  <c r="S247"/>
  <c r="R247"/>
  <c r="Q247"/>
  <c r="AF231"/>
  <c r="AE231"/>
  <c r="AD231"/>
  <c r="AC231"/>
  <c r="AB231"/>
  <c r="AA231"/>
  <c r="Z231"/>
  <c r="Y231"/>
  <c r="X231"/>
  <c r="W231"/>
  <c r="V231"/>
  <c r="U231"/>
  <c r="T231"/>
  <c r="S231"/>
  <c r="R231"/>
  <c r="Q231"/>
  <c r="AF225"/>
  <c r="AE225"/>
  <c r="AD225"/>
  <c r="AC225"/>
  <c r="AB225"/>
  <c r="AA225"/>
  <c r="Z225"/>
  <c r="Y225"/>
  <c r="X225"/>
  <c r="W225"/>
  <c r="V225"/>
  <c r="U225"/>
  <c r="T225"/>
  <c r="S225"/>
  <c r="R225"/>
  <c r="Q225"/>
  <c r="AF217"/>
  <c r="AE217"/>
  <c r="AD217"/>
  <c r="AC217"/>
  <c r="AB217"/>
  <c r="AA217"/>
  <c r="Z217"/>
  <c r="Y217"/>
  <c r="X217"/>
  <c r="W217"/>
  <c r="V217"/>
  <c r="U217"/>
  <c r="T217"/>
  <c r="S217"/>
  <c r="R217"/>
  <c r="Q217"/>
  <c r="AF202"/>
  <c r="AE202"/>
  <c r="AD202"/>
  <c r="AC202"/>
  <c r="AB202"/>
  <c r="AA202"/>
  <c r="Z202"/>
  <c r="Y202"/>
  <c r="X202"/>
  <c r="W202"/>
  <c r="V202"/>
  <c r="U202"/>
  <c r="T202"/>
  <c r="S202"/>
  <c r="R202"/>
  <c r="Q202"/>
  <c r="AF195"/>
  <c r="AE195"/>
  <c r="AD195"/>
  <c r="AC195"/>
  <c r="AB195"/>
  <c r="AA195"/>
  <c r="Z195"/>
  <c r="Y195"/>
  <c r="X195"/>
  <c r="W195"/>
  <c r="V195"/>
  <c r="U195"/>
  <c r="T195"/>
  <c r="S195"/>
  <c r="R195"/>
  <c r="Q195"/>
  <c r="AF186"/>
  <c r="AE186"/>
  <c r="AD186"/>
  <c r="AC186"/>
  <c r="AB186"/>
  <c r="AA186"/>
  <c r="Z186"/>
  <c r="Y186"/>
  <c r="X186"/>
  <c r="W186"/>
  <c r="V186"/>
  <c r="U186"/>
  <c r="T186"/>
  <c r="S186"/>
  <c r="R186"/>
  <c r="Q186"/>
  <c r="AF180"/>
  <c r="AE180"/>
  <c r="AD180"/>
  <c r="AC180"/>
  <c r="AB180"/>
  <c r="AA180"/>
  <c r="Z180"/>
  <c r="Y180"/>
  <c r="X180"/>
  <c r="W180"/>
  <c r="V180"/>
  <c r="U180"/>
  <c r="T180"/>
  <c r="S180"/>
  <c r="R180"/>
  <c r="Q180"/>
  <c r="AF165"/>
  <c r="AE165"/>
  <c r="AD165"/>
  <c r="AC165"/>
  <c r="AB165"/>
  <c r="AA165"/>
  <c r="Z165"/>
  <c r="Y165"/>
  <c r="X165"/>
  <c r="W165"/>
  <c r="V165"/>
  <c r="U165"/>
  <c r="T165"/>
  <c r="S165"/>
  <c r="R165"/>
  <c r="Q165"/>
  <c r="AF126"/>
  <c r="AE126"/>
  <c r="AD126"/>
  <c r="AC126"/>
  <c r="AB126"/>
  <c r="AA126"/>
  <c r="Z126"/>
  <c r="Y126"/>
  <c r="X126"/>
  <c r="W126"/>
  <c r="V126"/>
  <c r="U126"/>
  <c r="T126"/>
  <c r="S126"/>
  <c r="R126"/>
  <c r="Q126"/>
  <c r="AF115"/>
  <c r="AD115"/>
  <c r="AC115"/>
  <c r="AB115"/>
  <c r="AA115"/>
  <c r="Z115"/>
  <c r="Y115"/>
  <c r="X115"/>
  <c r="W115"/>
  <c r="V115"/>
  <c r="U115"/>
  <c r="T115"/>
  <c r="S115"/>
  <c r="R115"/>
  <c r="Q115"/>
  <c r="AF107"/>
  <c r="AE107"/>
  <c r="AD107"/>
  <c r="AC107"/>
  <c r="AB107"/>
  <c r="AA107"/>
  <c r="Z107"/>
  <c r="Y107"/>
  <c r="X107"/>
  <c r="W107"/>
  <c r="V107"/>
  <c r="U107"/>
  <c r="T107"/>
  <c r="S107"/>
  <c r="R107"/>
  <c r="Q107"/>
  <c r="AF102"/>
  <c r="AE102"/>
  <c r="AD102"/>
  <c r="AC102"/>
  <c r="AB102"/>
  <c r="AA102"/>
  <c r="Z102"/>
  <c r="Y102"/>
  <c r="X102"/>
  <c r="W102"/>
  <c r="V102"/>
  <c r="U102"/>
  <c r="T102"/>
  <c r="S102"/>
  <c r="R102"/>
  <c r="Q102"/>
  <c r="AF97"/>
  <c r="AE97"/>
  <c r="AD97"/>
  <c r="AC97"/>
  <c r="AB97"/>
  <c r="AA97"/>
  <c r="Z97"/>
  <c r="Y97"/>
  <c r="X97"/>
  <c r="W97"/>
  <c r="V97"/>
  <c r="U97"/>
  <c r="T97"/>
  <c r="S97"/>
  <c r="R97"/>
  <c r="Q97"/>
  <c r="AF90"/>
  <c r="AE90"/>
  <c r="AD90"/>
  <c r="AC90"/>
  <c r="AB90"/>
  <c r="AA90"/>
  <c r="Z90"/>
  <c r="Y90"/>
  <c r="X90"/>
  <c r="W90"/>
  <c r="V90"/>
  <c r="U90"/>
  <c r="T90"/>
  <c r="S90"/>
  <c r="R90"/>
  <c r="Q90"/>
  <c r="AF80"/>
  <c r="AE80"/>
  <c r="AD80"/>
  <c r="AC80"/>
  <c r="AB80"/>
  <c r="AA80"/>
  <c r="Z80"/>
  <c r="Y80"/>
  <c r="X80"/>
  <c r="W80"/>
  <c r="V80"/>
  <c r="U80"/>
  <c r="T80"/>
  <c r="S80"/>
  <c r="R80"/>
  <c r="Q80"/>
  <c r="AF54"/>
  <c r="AE54"/>
  <c r="AD54"/>
  <c r="AC54"/>
  <c r="AB54"/>
  <c r="AA54"/>
  <c r="Z54"/>
  <c r="Y54"/>
  <c r="X54"/>
  <c r="W54"/>
  <c r="V54"/>
  <c r="U54"/>
  <c r="T54"/>
  <c r="S54"/>
  <c r="R54"/>
  <c r="Q54"/>
  <c r="AF50"/>
  <c r="AE50"/>
  <c r="AD50"/>
  <c r="AC50"/>
  <c r="AB50"/>
  <c r="AA50"/>
  <c r="Z50"/>
  <c r="Y50"/>
  <c r="X50"/>
  <c r="W50"/>
  <c r="V50"/>
  <c r="U50"/>
  <c r="T50"/>
  <c r="S50"/>
  <c r="R50"/>
  <c r="Q50"/>
  <c r="AF47"/>
  <c r="AE47"/>
  <c r="AD47"/>
  <c r="AC47"/>
  <c r="AB47"/>
  <c r="AA47"/>
  <c r="Z47"/>
  <c r="Y47"/>
  <c r="X47"/>
  <c r="W47"/>
  <c r="V47"/>
  <c r="U47"/>
  <c r="T47"/>
  <c r="S47"/>
  <c r="R47"/>
  <c r="Q47"/>
  <c r="AF35"/>
  <c r="AE35"/>
  <c r="AD35"/>
  <c r="AC35"/>
  <c r="AB35"/>
  <c r="AA35"/>
  <c r="Z35"/>
  <c r="Y35"/>
  <c r="X35"/>
  <c r="W35"/>
  <c r="V35"/>
  <c r="U35"/>
  <c r="T35"/>
  <c r="S35"/>
  <c r="R35"/>
  <c r="Q35"/>
  <c r="AF27"/>
  <c r="AE27"/>
  <c r="AD27"/>
  <c r="AC27"/>
  <c r="AB27"/>
  <c r="AA27"/>
  <c r="Z27"/>
  <c r="Y27"/>
  <c r="X27"/>
  <c r="W27"/>
  <c r="V27"/>
  <c r="U27"/>
  <c r="T27"/>
  <c r="S27"/>
  <c r="R27"/>
  <c r="Q27"/>
  <c r="AF17"/>
  <c r="AE17"/>
  <c r="AD17"/>
  <c r="AC17"/>
  <c r="AB17"/>
  <c r="AA17"/>
  <c r="Z17"/>
  <c r="Y17"/>
  <c r="X17"/>
  <c r="W17"/>
  <c r="V17"/>
  <c r="U17"/>
  <c r="T17"/>
  <c r="S17"/>
  <c r="R17"/>
  <c r="Q17"/>
  <c r="AF43" i="25"/>
  <c r="AE43"/>
  <c r="AD43"/>
  <c r="AC43"/>
  <c r="AB43"/>
  <c r="AA43"/>
  <c r="Z43"/>
  <c r="Y43"/>
  <c r="X43"/>
  <c r="W43"/>
  <c r="V43"/>
  <c r="U43"/>
  <c r="T43"/>
  <c r="S43"/>
  <c r="R43"/>
  <c r="Q43"/>
  <c r="AF29"/>
  <c r="AE29"/>
  <c r="AD29"/>
  <c r="AC29"/>
  <c r="AB29"/>
  <c r="AA29"/>
  <c r="Z29"/>
  <c r="Y29"/>
  <c r="X29"/>
  <c r="W29"/>
  <c r="V29"/>
  <c r="T29"/>
  <c r="S29"/>
  <c r="R29"/>
  <c r="Q29"/>
  <c r="AF22"/>
  <c r="AE22"/>
  <c r="AD22"/>
  <c r="AC22"/>
  <c r="AB22"/>
  <c r="AA22"/>
  <c r="Z22"/>
  <c r="Y22"/>
  <c r="X22"/>
  <c r="W22"/>
  <c r="V22"/>
  <c r="U22"/>
  <c r="T22"/>
  <c r="S22"/>
  <c r="R22"/>
  <c r="AF193" i="24"/>
  <c r="AE193"/>
  <c r="AD193"/>
  <c r="AC193"/>
  <c r="AB193"/>
  <c r="AA193"/>
  <c r="Z193"/>
  <c r="Y193"/>
  <c r="X193"/>
  <c r="W193"/>
  <c r="V193"/>
  <c r="U193"/>
  <c r="T193"/>
  <c r="S193"/>
  <c r="R193"/>
  <c r="Q193"/>
  <c r="AF190"/>
  <c r="AE190"/>
  <c r="AD190"/>
  <c r="AC190"/>
  <c r="AB190"/>
  <c r="AA190"/>
  <c r="Z190"/>
  <c r="Y190"/>
  <c r="X190"/>
  <c r="W190"/>
  <c r="V190"/>
  <c r="U190"/>
  <c r="T190"/>
  <c r="S190"/>
  <c r="R190"/>
  <c r="Q190"/>
  <c r="AF186"/>
  <c r="AE186"/>
  <c r="AD186"/>
  <c r="AC186"/>
  <c r="AB186"/>
  <c r="AA186"/>
  <c r="Z186"/>
  <c r="Y186"/>
  <c r="X186"/>
  <c r="W186"/>
  <c r="V186"/>
  <c r="U186"/>
  <c r="T186"/>
  <c r="S186"/>
  <c r="R186"/>
  <c r="Q186"/>
  <c r="C185"/>
  <c r="AF182"/>
  <c r="AE182"/>
  <c r="AD182"/>
  <c r="AC182"/>
  <c r="AB182"/>
  <c r="AA182"/>
  <c r="Z182"/>
  <c r="Y182"/>
  <c r="X182"/>
  <c r="W182"/>
  <c r="V182"/>
  <c r="U182"/>
  <c r="T182"/>
  <c r="S182"/>
  <c r="R182"/>
  <c r="Q182"/>
  <c r="AF174"/>
  <c r="AE174"/>
  <c r="AD174"/>
  <c r="AC174"/>
  <c r="AB174"/>
  <c r="AA174"/>
  <c r="Z174"/>
  <c r="Y174"/>
  <c r="X174"/>
  <c r="W174"/>
  <c r="V174"/>
  <c r="U174"/>
  <c r="T174"/>
  <c r="S174"/>
  <c r="R174"/>
  <c r="Q174"/>
  <c r="AF169"/>
  <c r="AE169"/>
  <c r="AD169"/>
  <c r="AC169"/>
  <c r="AB169"/>
  <c r="AA169"/>
  <c r="Z169"/>
  <c r="Y169"/>
  <c r="X169"/>
  <c r="W169"/>
  <c r="V169"/>
  <c r="U169"/>
  <c r="T169"/>
  <c r="S169"/>
  <c r="R169"/>
  <c r="Q169"/>
  <c r="AF157"/>
  <c r="AF161" s="1"/>
  <c r="AF166" s="1"/>
  <c r="AE157"/>
  <c r="AE161" s="1"/>
  <c r="AE166" s="1"/>
  <c r="AD157"/>
  <c r="AD161" s="1"/>
  <c r="AD166" s="1"/>
  <c r="AC157"/>
  <c r="AC161" s="1"/>
  <c r="AC166" s="1"/>
  <c r="AB157"/>
  <c r="AB161" s="1"/>
  <c r="AB166" s="1"/>
  <c r="AA157"/>
  <c r="AA161" s="1"/>
  <c r="AA166" s="1"/>
  <c r="Z157"/>
  <c r="Z161" s="1"/>
  <c r="Z166" s="1"/>
  <c r="Y157"/>
  <c r="Y161"/>
  <c r="Y166" s="1"/>
  <c r="X157"/>
  <c r="X161" s="1"/>
  <c r="X166" s="1"/>
  <c r="W157"/>
  <c r="W161" s="1"/>
  <c r="W166" s="1"/>
  <c r="V157"/>
  <c r="V161" s="1"/>
  <c r="V166" s="1"/>
  <c r="U157"/>
  <c r="U161" s="1"/>
  <c r="U166" s="1"/>
  <c r="T157"/>
  <c r="T161"/>
  <c r="T166" s="1"/>
  <c r="S157"/>
  <c r="S161" s="1"/>
  <c r="S166" s="1"/>
  <c r="R157"/>
  <c r="R161" s="1"/>
  <c r="R166" s="1"/>
  <c r="Q157"/>
  <c r="Q161"/>
  <c r="Q166" s="1"/>
  <c r="AF146"/>
  <c r="AE146"/>
  <c r="AD146"/>
  <c r="AC146"/>
  <c r="AB146"/>
  <c r="AA146"/>
  <c r="Z146"/>
  <c r="Y146"/>
  <c r="X146"/>
  <c r="W146"/>
  <c r="V146"/>
  <c r="U146"/>
  <c r="T146"/>
  <c r="S146"/>
  <c r="R146"/>
  <c r="Q146"/>
  <c r="AF135"/>
  <c r="AE135"/>
  <c r="AD135"/>
  <c r="AC135"/>
  <c r="AB135"/>
  <c r="AA135"/>
  <c r="Z135"/>
  <c r="Y135"/>
  <c r="X135"/>
  <c r="W135"/>
  <c r="V135"/>
  <c r="U135"/>
  <c r="T135"/>
  <c r="S135"/>
  <c r="R135"/>
  <c r="Q135"/>
  <c r="AF116"/>
  <c r="AE116"/>
  <c r="AD116"/>
  <c r="AC116"/>
  <c r="AB116"/>
  <c r="AA116"/>
  <c r="Z116"/>
  <c r="Y116"/>
  <c r="X116"/>
  <c r="W116"/>
  <c r="V116"/>
  <c r="U116"/>
  <c r="T116"/>
  <c r="S116"/>
  <c r="R116"/>
  <c r="Q116"/>
  <c r="AF111"/>
  <c r="AE111"/>
  <c r="AD111"/>
  <c r="AC111"/>
  <c r="AB111"/>
  <c r="AA111"/>
  <c r="Z111"/>
  <c r="Y111"/>
  <c r="X111"/>
  <c r="W111"/>
  <c r="V111"/>
  <c r="U111"/>
  <c r="T111"/>
  <c r="S111"/>
  <c r="R111"/>
  <c r="Q111"/>
  <c r="C111"/>
  <c r="AF108"/>
  <c r="AE108"/>
  <c r="AD108"/>
  <c r="AC108"/>
  <c r="AB108"/>
  <c r="AA108"/>
  <c r="Z108"/>
  <c r="Y108"/>
  <c r="X108"/>
  <c r="W108"/>
  <c r="V108"/>
  <c r="U108"/>
  <c r="T108"/>
  <c r="S108"/>
  <c r="R108"/>
  <c r="Q108"/>
  <c r="C108"/>
  <c r="AF104"/>
  <c r="AE104"/>
  <c r="AD104"/>
  <c r="AC104"/>
  <c r="AB104"/>
  <c r="AA104"/>
  <c r="Z104"/>
  <c r="Y104"/>
  <c r="X104"/>
  <c r="W104"/>
  <c r="V104"/>
  <c r="U104"/>
  <c r="T104"/>
  <c r="S104"/>
  <c r="R104"/>
  <c r="Q104"/>
  <c r="AF92"/>
  <c r="AE92"/>
  <c r="AD92"/>
  <c r="AC92"/>
  <c r="AB92"/>
  <c r="AA92"/>
  <c r="Z92"/>
  <c r="Y92"/>
  <c r="X92"/>
  <c r="W92"/>
  <c r="V92"/>
  <c r="U92"/>
  <c r="T92"/>
  <c r="S92"/>
  <c r="R92"/>
  <c r="Q92"/>
  <c r="AF83"/>
  <c r="AE83"/>
  <c r="AD83"/>
  <c r="AC83"/>
  <c r="AB83"/>
  <c r="AA83"/>
  <c r="Z83"/>
  <c r="Y83"/>
  <c r="X83"/>
  <c r="W83"/>
  <c r="V83"/>
  <c r="U83"/>
  <c r="T83"/>
  <c r="S83"/>
  <c r="R83"/>
  <c r="Q83"/>
  <c r="AF72"/>
  <c r="AE72"/>
  <c r="AD72"/>
  <c r="AC72"/>
  <c r="AB72"/>
  <c r="AA72"/>
  <c r="Z72"/>
  <c r="Y72"/>
  <c r="X72"/>
  <c r="W72"/>
  <c r="V72"/>
  <c r="U72"/>
  <c r="T72"/>
  <c r="S72"/>
  <c r="R72"/>
  <c r="Q72"/>
  <c r="AF60"/>
  <c r="AE60"/>
  <c r="AD60"/>
  <c r="AC60"/>
  <c r="AB60"/>
  <c r="AA60"/>
  <c r="Z60"/>
  <c r="Y60"/>
  <c r="X60"/>
  <c r="W60"/>
  <c r="V60"/>
  <c r="U60"/>
  <c r="T60"/>
  <c r="S60"/>
  <c r="R60"/>
  <c r="Q60"/>
  <c r="AF44"/>
  <c r="AE44"/>
  <c r="AD44"/>
  <c r="AC44"/>
  <c r="AB44"/>
  <c r="AA44"/>
  <c r="Z44"/>
  <c r="Y44"/>
  <c r="X44"/>
  <c r="W44"/>
  <c r="V44"/>
  <c r="U44"/>
  <c r="T44"/>
  <c r="S44"/>
  <c r="R44"/>
  <c r="Q44"/>
  <c r="AF33"/>
  <c r="AE33"/>
  <c r="AD33"/>
  <c r="AC33"/>
  <c r="AB33"/>
  <c r="AA33"/>
  <c r="Z33"/>
  <c r="Y33"/>
  <c r="X33"/>
  <c r="W33"/>
  <c r="V33"/>
  <c r="U33"/>
  <c r="T33"/>
  <c r="S33"/>
  <c r="R33"/>
  <c r="Q33"/>
  <c r="AF17"/>
  <c r="AE17"/>
  <c r="AD17"/>
  <c r="AC17"/>
  <c r="AB17"/>
  <c r="AA17"/>
  <c r="Z17"/>
  <c r="Y17"/>
  <c r="X17"/>
  <c r="W17"/>
  <c r="V17"/>
  <c r="U17"/>
  <c r="T17"/>
  <c r="S17"/>
  <c r="R17"/>
  <c r="Q17"/>
  <c r="AF124" i="22"/>
  <c r="AF127" s="1"/>
  <c r="AE124"/>
  <c r="AE127" s="1"/>
  <c r="AD124"/>
  <c r="AD127" s="1"/>
  <c r="AC124"/>
  <c r="AC127" s="1"/>
  <c r="AB124"/>
  <c r="AB127" s="1"/>
  <c r="AA124"/>
  <c r="AA127" s="1"/>
  <c r="Z124"/>
  <c r="Z127" s="1"/>
  <c r="Y124"/>
  <c r="Y127" s="1"/>
  <c r="X124"/>
  <c r="X127" s="1"/>
  <c r="W124"/>
  <c r="W127" s="1"/>
  <c r="V124"/>
  <c r="V127" s="1"/>
  <c r="U124"/>
  <c r="U127"/>
  <c r="T124"/>
  <c r="T127" s="1"/>
  <c r="S124"/>
  <c r="S127" s="1"/>
  <c r="R124"/>
  <c r="R127" s="1"/>
  <c r="Q124"/>
  <c r="Q127" s="1"/>
  <c r="C127"/>
  <c r="AF112"/>
  <c r="AE112"/>
  <c r="AD112"/>
  <c r="AC112"/>
  <c r="AB112"/>
  <c r="AA112"/>
  <c r="Z112"/>
  <c r="Y112"/>
  <c r="X112"/>
  <c r="W112"/>
  <c r="V112"/>
  <c r="U112"/>
  <c r="T112"/>
  <c r="S112"/>
  <c r="R112"/>
  <c r="Q112"/>
  <c r="AF99"/>
  <c r="AE99"/>
  <c r="AD99"/>
  <c r="AC99"/>
  <c r="AB99"/>
  <c r="AA99"/>
  <c r="Z99"/>
  <c r="Y99"/>
  <c r="X99"/>
  <c r="W99"/>
  <c r="V99"/>
  <c r="U99"/>
  <c r="T99"/>
  <c r="S99"/>
  <c r="R99"/>
  <c r="Q99"/>
  <c r="AF91"/>
  <c r="AE91"/>
  <c r="AD91"/>
  <c r="AC91"/>
  <c r="AB91"/>
  <c r="AA91"/>
  <c r="Z91"/>
  <c r="Y91"/>
  <c r="X91"/>
  <c r="W91"/>
  <c r="V91"/>
  <c r="U91"/>
  <c r="T91"/>
  <c r="S91"/>
  <c r="R91"/>
  <c r="Q91"/>
  <c r="AF87"/>
  <c r="AE87"/>
  <c r="AD87"/>
  <c r="AC87"/>
  <c r="AB87"/>
  <c r="AA87"/>
  <c r="Z87"/>
  <c r="Y87"/>
  <c r="X87"/>
  <c r="W87"/>
  <c r="V87"/>
  <c r="U87"/>
  <c r="T87"/>
  <c r="S87"/>
  <c r="R87"/>
  <c r="Q87"/>
  <c r="AF66"/>
  <c r="AE66"/>
  <c r="AD66"/>
  <c r="AC66"/>
  <c r="AB66"/>
  <c r="AA66"/>
  <c r="Z66"/>
  <c r="Y66"/>
  <c r="X66"/>
  <c r="W66"/>
  <c r="V66"/>
  <c r="U66"/>
  <c r="T66"/>
  <c r="S66"/>
  <c r="R66"/>
  <c r="Q66"/>
  <c r="AF47"/>
  <c r="AE47"/>
  <c r="AD47"/>
  <c r="AC47"/>
  <c r="AB47"/>
  <c r="AA47"/>
  <c r="Z47"/>
  <c r="Y47"/>
  <c r="X47"/>
  <c r="W47"/>
  <c r="V47"/>
  <c r="U47"/>
  <c r="T47"/>
  <c r="S47"/>
  <c r="R47"/>
  <c r="Q47"/>
  <c r="AF37"/>
  <c r="AE37"/>
  <c r="AD37"/>
  <c r="AC37"/>
  <c r="AB37"/>
  <c r="AA37"/>
  <c r="Z37"/>
  <c r="Y37"/>
  <c r="X37"/>
  <c r="W37"/>
  <c r="V37"/>
  <c r="U37"/>
  <c r="T37"/>
  <c r="S37"/>
  <c r="R37"/>
  <c r="Q37"/>
  <c r="AF22"/>
  <c r="AE22"/>
  <c r="AD22"/>
  <c r="AC22"/>
  <c r="AB22"/>
  <c r="AA22"/>
  <c r="Z22"/>
  <c r="Y22"/>
  <c r="X22"/>
  <c r="W22"/>
  <c r="V22"/>
  <c r="U22"/>
  <c r="T22"/>
  <c r="S22"/>
  <c r="R22"/>
  <c r="Q22"/>
  <c r="C45" i="9"/>
  <c r="C39"/>
  <c r="C30"/>
  <c r="C20"/>
  <c r="F23" i="20"/>
  <c r="G23"/>
  <c r="G33" i="14"/>
  <c r="D12" i="16"/>
  <c r="P13"/>
  <c r="X13"/>
  <c r="E23" i="20"/>
  <c r="E29"/>
  <c r="F29"/>
  <c r="G29"/>
  <c r="E39"/>
  <c r="F39"/>
  <c r="G39"/>
  <c r="E49"/>
  <c r="F49"/>
  <c r="G49"/>
  <c r="E28" i="14"/>
  <c r="F28"/>
  <c r="G28"/>
  <c r="H28"/>
  <c r="I28"/>
  <c r="J28"/>
  <c r="K28"/>
  <c r="L28"/>
  <c r="M28"/>
  <c r="N28"/>
  <c r="O28"/>
  <c r="P28"/>
  <c r="Q28"/>
  <c r="R28"/>
  <c r="S28"/>
  <c r="T28"/>
  <c r="C16"/>
  <c r="J64" i="23" l="1"/>
  <c r="J176"/>
  <c r="J187"/>
  <c r="J27"/>
  <c r="C9" i="14" s="1"/>
  <c r="J133" i="23"/>
  <c r="J164"/>
  <c r="J112"/>
  <c r="J97"/>
  <c r="J80"/>
  <c r="J54"/>
  <c r="J64" i="22"/>
  <c r="J5"/>
  <c r="J111"/>
  <c r="J98"/>
  <c r="J45"/>
  <c r="J35"/>
  <c r="J236" i="9"/>
  <c r="C11" i="14"/>
</calcChain>
</file>

<file path=xl/comments1.xml><?xml version="1.0" encoding="utf-8"?>
<comments xmlns="http://schemas.openxmlformats.org/spreadsheetml/2006/main">
  <authors>
    <author>user</author>
  </authors>
  <commentList>
    <comment ref="C220" authorId="0">
      <text>
        <r>
          <rPr>
            <b/>
            <sz val="8"/>
            <color indexed="81"/>
            <rFont val="Tahoma"/>
            <family val="2"/>
          </rPr>
          <t>Judi:</t>
        </r>
        <r>
          <rPr>
            <sz val="8"/>
            <color indexed="81"/>
            <rFont val="Tahoma"/>
            <family val="2"/>
          </rPr>
          <t xml:space="preserve">
Earmarked for placement of Facs Count but low CD4 volumes. Site not eligible for placement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948" authorId="0">
      <text>
        <r>
          <rPr>
            <b/>
            <sz val="8"/>
            <color indexed="81"/>
            <rFont val="Tahoma"/>
            <family val="2"/>
          </rPr>
          <t>Judi:</t>
        </r>
        <r>
          <rPr>
            <sz val="8"/>
            <color indexed="81"/>
            <rFont val="Tahoma"/>
            <family val="2"/>
          </rPr>
          <t xml:space="preserve">
Earmarked for placement of Facs Count but low CD4 volumes. Site not eligible for placement</t>
        </r>
      </text>
    </comment>
    <comment ref="C98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Earmarked for Facs Count. Volumes too low. Review 6M</t>
        </r>
      </text>
    </comment>
  </commentList>
</comments>
</file>

<file path=xl/comments3.xml><?xml version="1.0" encoding="utf-8"?>
<comments xmlns="http://schemas.openxmlformats.org/spreadsheetml/2006/main">
  <authors>
    <author>Judi Lusike</author>
    <author>user</author>
  </authors>
  <commentList>
    <comment ref="R67" authorId="0">
      <text>
        <r>
          <rPr>
            <b/>
            <sz val="9"/>
            <color indexed="81"/>
            <rFont val="Tahoma"/>
            <family val="2"/>
          </rPr>
          <t xml:space="preserve">Judi Lusike;
</t>
        </r>
        <r>
          <rPr>
            <sz val="9"/>
            <color indexed="81"/>
            <rFont val="Tahoma"/>
            <family val="2"/>
          </rPr>
          <t>Count to be withdrawn and placed in Hola to Taveta</t>
        </r>
      </text>
    </comment>
    <comment ref="C82" authorId="1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Earmarked for Facs Count. Volumes too low. Review 6M</t>
        </r>
      </text>
    </comment>
    <comment ref="T100" authorId="0">
      <text>
        <r>
          <rPr>
            <b/>
            <sz val="9"/>
            <color indexed="81"/>
            <rFont val="Tahoma"/>
            <family val="2"/>
          </rPr>
          <t>Judi Lusike:</t>
        </r>
        <r>
          <rPr>
            <sz val="9"/>
            <color indexed="81"/>
            <rFont val="Tahoma"/>
            <family val="2"/>
          </rPr>
          <t xml:space="preserve">
Count withdrawn from Main Bomu site in Changamwe</t>
        </r>
      </text>
    </comment>
    <comment ref="C119" authorId="0">
      <text>
        <r>
          <rPr>
            <b/>
            <sz val="9"/>
            <color indexed="81"/>
            <rFont val="Tahoma"/>
            <family val="2"/>
          </rPr>
          <t>Judi Lusike:</t>
        </r>
        <r>
          <rPr>
            <sz val="9"/>
            <color indexed="81"/>
            <rFont val="Tahoma"/>
            <family val="2"/>
          </rPr>
          <t xml:space="preserve">
Not eligible for Facs Count due to distance and volumes. </t>
        </r>
      </text>
    </comment>
    <comment ref="C122" authorId="0">
      <text>
        <r>
          <rPr>
            <b/>
            <sz val="9"/>
            <color indexed="81"/>
            <rFont val="Tahoma"/>
            <family val="2"/>
          </rPr>
          <t>Judi Lusike:</t>
        </r>
        <r>
          <rPr>
            <sz val="9"/>
            <color indexed="81"/>
            <rFont val="Tahoma"/>
            <family val="2"/>
          </rPr>
          <t xml:space="preserve">
To re-assess site for placement of Facs Count machine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C16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CDC Gap lab</t>
        </r>
      </text>
    </comment>
  </commentList>
</comments>
</file>

<file path=xl/sharedStrings.xml><?xml version="1.0" encoding="utf-8"?>
<sst xmlns="http://schemas.openxmlformats.org/spreadsheetml/2006/main" count="15393" uniqueCount="2701">
  <si>
    <t>Province</t>
  </si>
  <si>
    <t>District</t>
  </si>
  <si>
    <t>Central</t>
  </si>
  <si>
    <t>Gatundu</t>
  </si>
  <si>
    <t>Gatundu District Hospital</t>
  </si>
  <si>
    <t>Igegania Health Centre</t>
  </si>
  <si>
    <t>Ngorongo Health Centre</t>
  </si>
  <si>
    <t>Karatu Health Centre</t>
  </si>
  <si>
    <t>Ngenda Health Centre</t>
  </si>
  <si>
    <t>Gakoe Dispensary</t>
  </si>
  <si>
    <t>Gitare Dispensary (Gatundu)</t>
  </si>
  <si>
    <t>Gachege Dispensary</t>
  </si>
  <si>
    <t>TOTALS</t>
  </si>
  <si>
    <t>Kiambu East</t>
  </si>
  <si>
    <t>Kiambu District Hospital</t>
  </si>
  <si>
    <t>Karuri Health Centre</t>
  </si>
  <si>
    <t>Kihara Sub-District Hospital</t>
  </si>
  <si>
    <t>Ngewa Health Centre</t>
  </si>
  <si>
    <t>Karia Health Centre</t>
  </si>
  <si>
    <t>Githiga Health Centre</t>
  </si>
  <si>
    <t>Githunguri Health Centre</t>
  </si>
  <si>
    <t>Kirinyaga</t>
  </si>
  <si>
    <t>Kerugoya District Hospital</t>
  </si>
  <si>
    <t>Kimbimbi Sub-District Hospital</t>
  </si>
  <si>
    <t>Kianyaga Sub-District Hospital</t>
  </si>
  <si>
    <t>Kagumo Dispensary</t>
  </si>
  <si>
    <t>Baricho Health Centre</t>
  </si>
  <si>
    <t>Difathas Health Centre</t>
  </si>
  <si>
    <t>Kabare Health Centre</t>
  </si>
  <si>
    <t>Kangaita Health Centre (Ndia)</t>
  </si>
  <si>
    <t>Kiamutugu Health Centre</t>
  </si>
  <si>
    <t>Kiumbu Health Centre</t>
  </si>
  <si>
    <t>Murinduko Health Centre</t>
  </si>
  <si>
    <t>Muranga District Hospital</t>
  </si>
  <si>
    <t>Ebenezer Dispensary Muranga</t>
  </si>
  <si>
    <t>Kangema Sub-District Hospital</t>
  </si>
  <si>
    <t>Muriranjas Sub-District Hospital</t>
  </si>
  <si>
    <t>Nyakianga Health Center</t>
  </si>
  <si>
    <t>Kirogo Health Center</t>
  </si>
  <si>
    <t>Mugeka Dispensary</t>
  </si>
  <si>
    <t>Kiria-ini Dispensary</t>
  </si>
  <si>
    <t>Matharaite Dispensary</t>
  </si>
  <si>
    <t>Kihoya Medical Centre</t>
  </si>
  <si>
    <t>Kiria Dispensary</t>
  </si>
  <si>
    <t>Mutithi Health Centre</t>
  </si>
  <si>
    <t>Nyandarua North</t>
  </si>
  <si>
    <t>Nyahururu District Hospital</t>
  </si>
  <si>
    <t>*</t>
  </si>
  <si>
    <t>Kenton Dispensary</t>
  </si>
  <si>
    <t>Njabini Health Centre</t>
  </si>
  <si>
    <t>Kirima Dispensary</t>
  </si>
  <si>
    <t>Kirogo Dispensary</t>
  </si>
  <si>
    <t>Leshau Pondo Health Centre</t>
  </si>
  <si>
    <t>Ndaragwa Health Centre</t>
  </si>
  <si>
    <t>Wanjohi Health Centre</t>
  </si>
  <si>
    <t>Karatina District Hospital</t>
  </si>
  <si>
    <t>Ngorano Health Centre</t>
  </si>
  <si>
    <t>Embaringo Dispensary</t>
  </si>
  <si>
    <t>Gatei Dispensary</t>
  </si>
  <si>
    <t>Gatondo Dispensary (Nyeri North)</t>
  </si>
  <si>
    <t>Itiati Dispensary</t>
  </si>
  <si>
    <t>Itundu Dispensary</t>
  </si>
  <si>
    <t>Kahuru Dispensary (Nyeri North)</t>
  </si>
  <si>
    <t>Kiamabara Dispensary</t>
  </si>
  <si>
    <t>Ndimaini Dispensary</t>
  </si>
  <si>
    <t>Wakamara Health Centre</t>
  </si>
  <si>
    <t>Warazo Rural Health Centre</t>
  </si>
  <si>
    <t>Mt. Kenya Narumoru M/C</t>
  </si>
  <si>
    <t>Gakawa Dispensary</t>
  </si>
  <si>
    <t>Kamburaini Health Centre</t>
  </si>
  <si>
    <t>Karemeno Dispensary</t>
  </si>
  <si>
    <t>Kiamathaga Dispensary</t>
  </si>
  <si>
    <t>Mureru Dispensary</t>
  </si>
  <si>
    <t>Ndathi Dispensary</t>
  </si>
  <si>
    <t>Watuka Dispensary</t>
  </si>
  <si>
    <t>Muranga South</t>
  </si>
  <si>
    <t>Maragua District Hospital</t>
  </si>
  <si>
    <t>Makuyu H/C</t>
  </si>
  <si>
    <t>Ichagaki (Mission) Health Centre</t>
  </si>
  <si>
    <t>Kandara Health Centre</t>
  </si>
  <si>
    <t>Kigumo Health Centre (Muranga South)</t>
  </si>
  <si>
    <t>Maragua Ridge Health Centre</t>
  </si>
  <si>
    <t>Sabasaba Sub-Health Centre</t>
  </si>
  <si>
    <t>Nyeri South</t>
  </si>
  <si>
    <t>Nyeri Provincial General Hospital</t>
  </si>
  <si>
    <t>Othaya Sub-District. Hospital</t>
  </si>
  <si>
    <t>Nyeri Youth Heath Centre</t>
  </si>
  <si>
    <t>Mercy Medical Clinic (Othaya)</t>
  </si>
  <si>
    <t>Nyakio Womens Group-Mweiga</t>
  </si>
  <si>
    <t>Wamagana Health Centre</t>
  </si>
  <si>
    <t>Nyeri Surgicare Clinic</t>
  </si>
  <si>
    <t>Endarasha Rural Health Centre</t>
  </si>
  <si>
    <t>Outspan Hospital</t>
  </si>
  <si>
    <t>Bellevue Health Centre</t>
  </si>
  <si>
    <t>Nyeri Town VCT</t>
  </si>
  <si>
    <t>Gichira Sub-Health Centre</t>
  </si>
  <si>
    <t xml:space="preserve">Thika </t>
  </si>
  <si>
    <t>Thika District Hospital</t>
  </si>
  <si>
    <t>Gatura Health Center</t>
  </si>
  <si>
    <t>Olkalou Sub District Hospital</t>
  </si>
  <si>
    <t>Silibwet Dispensary (Nyandarua North)</t>
  </si>
  <si>
    <t>New Tumaini Dispensary</t>
  </si>
  <si>
    <t>Olkalou (ACK) Dispensary</t>
  </si>
  <si>
    <t>Maina &amp; Mwangi Health Centre</t>
  </si>
  <si>
    <t>Mirangine Health Centre</t>
  </si>
  <si>
    <t>New Mawingu Dispensary</t>
  </si>
  <si>
    <t>Ngano Health Centre</t>
  </si>
  <si>
    <t>Karaba Health Center</t>
  </si>
  <si>
    <t>Ichamara Dispensary</t>
  </si>
  <si>
    <t>Igana Dispensary</t>
  </si>
  <si>
    <t>Kaheti Dispensary &amp; Maternity</t>
  </si>
  <si>
    <t>Karaba Dispensary (Nyeri South)</t>
  </si>
  <si>
    <t>Karundu Dispensary</t>
  </si>
  <si>
    <t>Kiuu Dispensary</t>
  </si>
  <si>
    <t>Mihuti Dispensary (Nyeri South)</t>
  </si>
  <si>
    <t>Muthuthiini Dispensary</t>
  </si>
  <si>
    <t>Mweru Dispensary (Nyeri South)</t>
  </si>
  <si>
    <t>Njoki Dispensary</t>
  </si>
  <si>
    <t>Tambaya Dispensary</t>
  </si>
  <si>
    <t>Thangathi Dispensary</t>
  </si>
  <si>
    <t>Kiambu West</t>
  </si>
  <si>
    <t>Tigoni District Hospital</t>
  </si>
  <si>
    <t>Wangige Health Centre</t>
  </si>
  <si>
    <t>Limuru Health Centre</t>
  </si>
  <si>
    <t>Lari Health Centre</t>
  </si>
  <si>
    <t>Lussigetti Health Centre</t>
  </si>
  <si>
    <t>Ndeiya Health Centre</t>
  </si>
  <si>
    <t>Nyathuna Health Centre</t>
  </si>
  <si>
    <t>AIC Kijabe Mission Hosiptal</t>
  </si>
  <si>
    <t>Kijabe Hospital(Marira)</t>
  </si>
  <si>
    <t>Kijabe Hospital(Githunguri)</t>
  </si>
  <si>
    <t>Kijabe Hospital(Njabini)</t>
  </si>
  <si>
    <t>Kijabe Hospital(Thigio)</t>
  </si>
  <si>
    <t>Nazareth Mission Hospital</t>
  </si>
  <si>
    <t>Nazareth(Westlands)</t>
  </si>
  <si>
    <t>Nazareth(Sacred Heart)</t>
  </si>
  <si>
    <t>Nazareth(Limuru)</t>
  </si>
  <si>
    <t>Nazareth(Korogocho)</t>
  </si>
  <si>
    <t>Nazareth(Tinganga)</t>
  </si>
  <si>
    <t>Nazareth(Ruiru)</t>
  </si>
  <si>
    <t>Nazareth(Kahawa Wendani)</t>
  </si>
  <si>
    <t>Nazareth(Kivuli)</t>
  </si>
  <si>
    <t>Tumutumu PCEA Hospital</t>
  </si>
  <si>
    <t>Tumutumu(Njoki -ini)</t>
  </si>
  <si>
    <t>Tumutumu(Gatithi)</t>
  </si>
  <si>
    <t>Tumutumu(Ichamara)</t>
  </si>
  <si>
    <t>Tumutumu(Kiaruhiu)</t>
  </si>
  <si>
    <t>Tumutumu(Ngorano)</t>
  </si>
  <si>
    <t>Tumutumu(Kiburu)</t>
  </si>
  <si>
    <t>Kikuyu PCEA Hospital</t>
  </si>
  <si>
    <t>PCEA Kikuyu(Wangige)</t>
  </si>
  <si>
    <t>PCEA Kikuyu(Gachie)</t>
  </si>
  <si>
    <t>PCEA Kikuyu(Uthiru)</t>
  </si>
  <si>
    <t>PCEA Kikuyu(Kiserian)</t>
  </si>
  <si>
    <t>PCEA Kikuyu(Embulbul)</t>
  </si>
  <si>
    <t>Kimorori CBO</t>
  </si>
  <si>
    <t>Umoja CBO</t>
  </si>
  <si>
    <t>Saikaka CBO</t>
  </si>
  <si>
    <t xml:space="preserve">Kagio Catholic Dispensary </t>
  </si>
  <si>
    <t>Nyandarua South</t>
  </si>
  <si>
    <t>North Kinangop Catholic Hospital</t>
  </si>
  <si>
    <t>St Peter &amp; Paul Clinic</t>
  </si>
  <si>
    <t>Mugunda Mission Dispensary</t>
  </si>
  <si>
    <t>Mbiriri Catholic Dispensary</t>
  </si>
  <si>
    <t>Narumoru Disabled Children's Home</t>
  </si>
  <si>
    <t>Ngandu Catholic Dispensary</t>
  </si>
  <si>
    <t>Consolata Mathari Hospital</t>
  </si>
  <si>
    <t>consolata(Tumaini Huruma)</t>
  </si>
  <si>
    <t>consolata(Nyeri main Pri)</t>
  </si>
  <si>
    <t>Naidu Hospital</t>
  </si>
  <si>
    <t>Thika Nursing Home</t>
  </si>
  <si>
    <t>Coast</t>
  </si>
  <si>
    <t>Mombasa</t>
  </si>
  <si>
    <t>Coast Provincial General Hospital</t>
  </si>
  <si>
    <t>Likoni Sub District Hospital</t>
  </si>
  <si>
    <t>Mariakani District Hospital</t>
  </si>
  <si>
    <t>Tudor Health Centre</t>
  </si>
  <si>
    <t>Mtwapa Dispensary</t>
  </si>
  <si>
    <t>Mtongwe Dispensary</t>
  </si>
  <si>
    <t>Ferry/132</t>
  </si>
  <si>
    <t>Mazeras Dispensary</t>
  </si>
  <si>
    <t>CDC Ganjoni Dispensary</t>
  </si>
  <si>
    <t>Giriama Dispensary</t>
  </si>
  <si>
    <t>Rabai Health Centre</t>
  </si>
  <si>
    <t>Tsangatsini Health Cente</t>
  </si>
  <si>
    <t>Kilifi</t>
  </si>
  <si>
    <t>Kilifi District Hospital</t>
  </si>
  <si>
    <t>Vipingo Health Centre</t>
  </si>
  <si>
    <t>Bamba Health Centre</t>
  </si>
  <si>
    <t>Vitengeni Dispensary</t>
  </si>
  <si>
    <t>Samburu Health Centre</t>
  </si>
  <si>
    <t>Matsangoni Dispensary</t>
  </si>
  <si>
    <t>Chasimba Dispensary</t>
  </si>
  <si>
    <t>Kilindini</t>
  </si>
  <si>
    <t>Port Reitz District Hospital</t>
  </si>
  <si>
    <t>Magongo Health Centre</t>
  </si>
  <si>
    <t>Kwale</t>
  </si>
  <si>
    <t>Magodzoni Dispensary</t>
  </si>
  <si>
    <t>Lunga Lunga Dispensary</t>
  </si>
  <si>
    <t>Taita</t>
  </si>
  <si>
    <t>Moi Voi District Hosiptal</t>
  </si>
  <si>
    <t>Malindi</t>
  </si>
  <si>
    <t>Malindi District Hospital</t>
  </si>
  <si>
    <t>Gede Health Centre</t>
  </si>
  <si>
    <t>Gongoni Health Centre</t>
  </si>
  <si>
    <t>Lamu District Hospital</t>
  </si>
  <si>
    <t>&gt;250</t>
  </si>
  <si>
    <t>Garsen Health Centre</t>
  </si>
  <si>
    <t>Marereni Dispensary</t>
  </si>
  <si>
    <t>Adu Dispensary</t>
  </si>
  <si>
    <t>Mambrui Dispensary</t>
  </si>
  <si>
    <t>Garashi Dispensary</t>
  </si>
  <si>
    <t>Mokowe Health Centre</t>
  </si>
  <si>
    <t>Msambweni</t>
  </si>
  <si>
    <t>Msambweni District Hospital</t>
  </si>
  <si>
    <t>Diani Dispensary</t>
  </si>
  <si>
    <t>Kikoneni Health Centre</t>
  </si>
  <si>
    <t>Shimba Hills Health Centre</t>
  </si>
  <si>
    <t>Wesu District Hospital</t>
  </si>
  <si>
    <t>Wundanyi Health Centre</t>
  </si>
  <si>
    <t>Sagala Health Centre</t>
  </si>
  <si>
    <t>Nyache Health Centre</t>
  </si>
  <si>
    <t>Mbale Health Centre</t>
  </si>
  <si>
    <t>Mpinzinyi Health Centre</t>
  </si>
  <si>
    <t>Taveta</t>
  </si>
  <si>
    <t>Mewa Hospital</t>
  </si>
  <si>
    <t>St. Lukes Hospital</t>
  </si>
  <si>
    <t>St Lukes Hospi(JIBANA)</t>
  </si>
  <si>
    <t>St Lukes Hospi(MAKANZANI)</t>
  </si>
  <si>
    <t>Mary Immaculate Hospital</t>
  </si>
  <si>
    <t>Eastern</t>
  </si>
  <si>
    <t>Meru Central</t>
  </si>
  <si>
    <t xml:space="preserve">Meru Central District Hospital </t>
  </si>
  <si>
    <t>Mikumbune SDH</t>
  </si>
  <si>
    <t>Giaki Health Centre</t>
  </si>
  <si>
    <t>Family Health Options</t>
  </si>
  <si>
    <t>Tigania Mission Hospital</t>
  </si>
  <si>
    <t>Meru GK Dispensary</t>
  </si>
  <si>
    <t>Machakos</t>
  </si>
  <si>
    <t>Masii Health Center</t>
  </si>
  <si>
    <t>Mbooni Sub District Hospital</t>
  </si>
  <si>
    <t>Mutitu Dispensary</t>
  </si>
  <si>
    <t>Tawa Health Center</t>
  </si>
  <si>
    <t>Kaviani Health Center</t>
  </si>
  <si>
    <t>Thinu Health Center</t>
  </si>
  <si>
    <t>Isiolo District Hospital</t>
  </si>
  <si>
    <t>Isiolo Samburu Complex</t>
  </si>
  <si>
    <t>Kangundo</t>
  </si>
  <si>
    <t>Kangundo District Hospital</t>
  </si>
  <si>
    <t>Mwala District Hospital</t>
  </si>
  <si>
    <t>Nguluni Health Center</t>
  </si>
  <si>
    <t>Matungulu Health Center</t>
  </si>
  <si>
    <t>Kitui</t>
  </si>
  <si>
    <t>Kitui District Hospital</t>
  </si>
  <si>
    <t>Katangi Health Center</t>
  </si>
  <si>
    <t>Kibwezi</t>
  </si>
  <si>
    <t>Makindu District Hospital</t>
  </si>
  <si>
    <t>Mtito Andei Health Center</t>
  </si>
  <si>
    <t>Mwingi</t>
  </si>
  <si>
    <t>Mwingi District Hospital</t>
  </si>
  <si>
    <t>Matuu Sub District Hospital</t>
  </si>
  <si>
    <t>Migwani Sub District Hospital</t>
  </si>
  <si>
    <t>Kyuso District Hospital</t>
  </si>
  <si>
    <t>Nuu Health Center</t>
  </si>
  <si>
    <t>Mathuki Health Center</t>
  </si>
  <si>
    <t>Tseikuru Sub District Hospital</t>
  </si>
  <si>
    <t>Makueni</t>
  </si>
  <si>
    <t>Makueni District Hospital</t>
  </si>
  <si>
    <t>Matiliiku District Hospital</t>
  </si>
  <si>
    <t>Muthetheni Health Center</t>
  </si>
  <si>
    <t>Kisau Health Center</t>
  </si>
  <si>
    <t>Kathonzweni Health Center</t>
  </si>
  <si>
    <t>Embu</t>
  </si>
  <si>
    <t>Embu Provincial General Hospital</t>
  </si>
  <si>
    <t>Kiritiri Health Centre</t>
  </si>
  <si>
    <t>Meru South</t>
  </si>
  <si>
    <t>Chuka District Hospital</t>
  </si>
  <si>
    <t>Kibugua</t>
  </si>
  <si>
    <t>Mpukoni Health Centre</t>
  </si>
  <si>
    <t>Marsabit</t>
  </si>
  <si>
    <t>Marsabit District Hospital</t>
  </si>
  <si>
    <t>Loiyangalani MH</t>
  </si>
  <si>
    <t>Laisamis Mission Hospital</t>
  </si>
  <si>
    <t>Bubisa Dispensary</t>
  </si>
  <si>
    <t>North Horr Health Center</t>
  </si>
  <si>
    <t>Moyale</t>
  </si>
  <si>
    <t>Moyale District Hospital</t>
  </si>
  <si>
    <t>Sololo Mission Hospital</t>
  </si>
  <si>
    <t>Igembe</t>
  </si>
  <si>
    <t>Maara</t>
  </si>
  <si>
    <t>Chogoria (PCEA) Hospital</t>
  </si>
  <si>
    <t>PCEA Chogoria H(ST. ANNS)</t>
  </si>
  <si>
    <t>PCEA Chogoria H(KIANGONDU)</t>
  </si>
  <si>
    <t>PCEA Chogoria H(KIROGINE)</t>
  </si>
  <si>
    <t>Kikoko Mission Hospital</t>
  </si>
  <si>
    <t>Tumaini Medical Clinic</t>
  </si>
  <si>
    <t>Mutomo</t>
  </si>
  <si>
    <t>Mutomo Mission Hospital</t>
  </si>
  <si>
    <t>Mutomo(Athi)</t>
  </si>
  <si>
    <t>Mutomo(Mutha)</t>
  </si>
  <si>
    <t>Mutomo(Mathima)</t>
  </si>
  <si>
    <t>Mutomo(Kamutei)</t>
  </si>
  <si>
    <t>Mutomo(Kanziko)</t>
  </si>
  <si>
    <t>Tharaka</t>
  </si>
  <si>
    <t xml:space="preserve">Community of St.Egidio - VCT Kyeni </t>
  </si>
  <si>
    <t>Kathozweni Catholic Dispensary</t>
  </si>
  <si>
    <t>Consolata Nkubu Hospital- Dream Kyeni</t>
  </si>
  <si>
    <t>Nairobi</t>
  </si>
  <si>
    <t>Langata</t>
  </si>
  <si>
    <t>KEMRI Immunology Lab</t>
  </si>
  <si>
    <t>GSN West</t>
  </si>
  <si>
    <t>GSN North</t>
  </si>
  <si>
    <t>Magadi Hospital</t>
  </si>
  <si>
    <t>Tabitha Clinic</t>
  </si>
  <si>
    <t>Waithaka Health Center</t>
  </si>
  <si>
    <t>Dagoretti</t>
  </si>
  <si>
    <t>National QA</t>
  </si>
  <si>
    <t>Mbagathi District Hospital</t>
  </si>
  <si>
    <t>Embakasi</t>
  </si>
  <si>
    <t>Lunga Lunga Health Centre</t>
  </si>
  <si>
    <t>Donholm Clinic</t>
  </si>
  <si>
    <t>Loco Dispensary</t>
  </si>
  <si>
    <t>Westlands</t>
  </si>
  <si>
    <t>Starehe</t>
  </si>
  <si>
    <t>Mathare North Health Centre</t>
  </si>
  <si>
    <t>Kasarani Health Center</t>
  </si>
  <si>
    <t>Kahawa West Health Center</t>
  </si>
  <si>
    <t>Uzima Dispensary</t>
  </si>
  <si>
    <t>STC Casino Clinic</t>
  </si>
  <si>
    <t>Pumwani Maternity Hospital</t>
  </si>
  <si>
    <t>Kenyatta National Hospital</t>
  </si>
  <si>
    <t>Riruta Health Centre</t>
  </si>
  <si>
    <t>Langata Health Centre</t>
  </si>
  <si>
    <t>Nairobi West</t>
  </si>
  <si>
    <t>Nyumbani Children's Home</t>
  </si>
  <si>
    <t>COGRI_LEA TOTO KARIOBANGI</t>
  </si>
  <si>
    <t>COGRI_LEA TOTO KIBERA</t>
  </si>
  <si>
    <t>COGRI_LEA TOTO KAWANGWARE</t>
  </si>
  <si>
    <t>COGRI_LEA TOTO MUKURU</t>
  </si>
  <si>
    <t>COGRI_LEA TOTO NYUMBANI VILLAGE KITUI</t>
  </si>
  <si>
    <t>Coptic Hospital</t>
  </si>
  <si>
    <t>Eastern Deanary Program</t>
  </si>
  <si>
    <t>Armed Forces Memorial Hospital</t>
  </si>
  <si>
    <t>Liverpool VCT and Care</t>
  </si>
  <si>
    <t>Nairobi North</t>
  </si>
  <si>
    <t>Mater Hsopital</t>
  </si>
  <si>
    <t>Mater(Makadara)</t>
  </si>
  <si>
    <t>MSF Belgium Kibera Health Centre</t>
  </si>
  <si>
    <t>N Eastern</t>
  </si>
  <si>
    <t>Garissa</t>
  </si>
  <si>
    <t>Garissa Provincial General Hospital</t>
  </si>
  <si>
    <t>Dadaab Sub health Center</t>
  </si>
  <si>
    <t>Hagadera Mission Hospital</t>
  </si>
  <si>
    <t>Iftin Sub District Hosptial</t>
  </si>
  <si>
    <t>Liboi Health Centre</t>
  </si>
  <si>
    <t>Modogashe Sub District Hospital</t>
  </si>
  <si>
    <t>Mandera Distirct Hospital</t>
  </si>
  <si>
    <t>Elwak District Hospital</t>
  </si>
  <si>
    <t>Rhamu Sub District Hospital</t>
  </si>
  <si>
    <t>Wajir</t>
  </si>
  <si>
    <t>Wajir District Hospital</t>
  </si>
  <si>
    <t>Buna Sub District Hospital</t>
  </si>
  <si>
    <t>Nyanza</t>
  </si>
  <si>
    <t>Kisumu East</t>
  </si>
  <si>
    <t>New Nyanza Provincial General hospital</t>
  </si>
  <si>
    <t>St Monica(St Monica)</t>
  </si>
  <si>
    <t>Kodiaga Health Center</t>
  </si>
  <si>
    <t>Rabuor Health Centre</t>
  </si>
  <si>
    <t>Migosi Health Centre</t>
  </si>
  <si>
    <t>Kibos Prison Dispensary</t>
  </si>
  <si>
    <t xml:space="preserve">Kisii </t>
  </si>
  <si>
    <t>Kenyenya Sub District Hospital</t>
  </si>
  <si>
    <t>Gesusu SubDistrict Hospital</t>
  </si>
  <si>
    <t>Nyamache  Sub District Hospital</t>
  </si>
  <si>
    <t>Ekerenyo Health Center</t>
  </si>
  <si>
    <t>Masimba Sub district hospital</t>
  </si>
  <si>
    <t>Bondo</t>
  </si>
  <si>
    <t>Bondo District Hospital</t>
  </si>
  <si>
    <t>Nyangoma Health Center (Bondo)</t>
  </si>
  <si>
    <t>Got Agulu Health Center</t>
  </si>
  <si>
    <t>Mageta</t>
  </si>
  <si>
    <t>Kisumu District Hospital</t>
  </si>
  <si>
    <t>AIDS Resource Center</t>
  </si>
  <si>
    <t>Kisumu West</t>
  </si>
  <si>
    <t>Kombewa District Hospital</t>
  </si>
  <si>
    <t>Nyamira</t>
  </si>
  <si>
    <t>Nyamira District Hospital</t>
  </si>
  <si>
    <t>Nyamusi Health Center</t>
  </si>
  <si>
    <t>Nyansiongo Health Center</t>
  </si>
  <si>
    <t>Nyamaiya Health Center</t>
  </si>
  <si>
    <t>Tinga Health Center</t>
  </si>
  <si>
    <t>Nyando</t>
  </si>
  <si>
    <t>Ahero District Hospital</t>
  </si>
  <si>
    <t>Awasi Dispensary</t>
  </si>
  <si>
    <t>Bunde Dispensary</t>
  </si>
  <si>
    <t>Rarieda</t>
  </si>
  <si>
    <t>Madiany Sub District Hospital</t>
  </si>
  <si>
    <t>Pap Kodero  Health Center</t>
  </si>
  <si>
    <t>Abidha Health Center</t>
  </si>
  <si>
    <t>Saradidi Dispensary</t>
  </si>
  <si>
    <t>Rongo</t>
  </si>
  <si>
    <t>Rongo District Hospital</t>
  </si>
  <si>
    <t>Ngere Dispensray</t>
  </si>
  <si>
    <t>Ngodhe</t>
  </si>
  <si>
    <t>Siaya- Gem</t>
  </si>
  <si>
    <t>Rera Health Center</t>
  </si>
  <si>
    <t>Awendo Sub District Hospital</t>
  </si>
  <si>
    <t>Sony Medical Centre</t>
  </si>
  <si>
    <t>Migori</t>
  </si>
  <si>
    <t>Migori District Hospital</t>
  </si>
  <si>
    <t>Lwanda Dispensary</t>
  </si>
  <si>
    <t>Macalder Sub District Hospital</t>
  </si>
  <si>
    <t>Riat Dispensary</t>
  </si>
  <si>
    <t>Isebania Sub District Hospital</t>
  </si>
  <si>
    <t xml:space="preserve">Wath Onger Dispensary </t>
  </si>
  <si>
    <t xml:space="preserve">Minyenya Dispensary </t>
  </si>
  <si>
    <t>Nyamaraga Dispensary</t>
  </si>
  <si>
    <t xml:space="preserve">Suna Ragana Dispensary </t>
  </si>
  <si>
    <t>Bugumbe Health Center</t>
  </si>
  <si>
    <t>Masaba Health Center</t>
  </si>
  <si>
    <t>Kegonga Health Center</t>
  </si>
  <si>
    <t>Ntimaru Health Center</t>
  </si>
  <si>
    <t>Rachuonyo</t>
  </si>
  <si>
    <t>Rachuonyo District Hospital</t>
  </si>
  <si>
    <t>Kendu Sub District Hospital</t>
  </si>
  <si>
    <t>Kabondo Health Center</t>
  </si>
  <si>
    <t>Mariwa Health Center</t>
  </si>
  <si>
    <t>Kandiege Health Center</t>
  </si>
  <si>
    <t>Matongo Health Centre</t>
  </si>
  <si>
    <t>Matata Nursing Home</t>
  </si>
  <si>
    <t>Miriu Health Center</t>
  </si>
  <si>
    <t>Othoro Health Center</t>
  </si>
  <si>
    <t>Siaya</t>
  </si>
  <si>
    <t>Siaya District Hospital</t>
  </si>
  <si>
    <t>Rwambwa Health Center</t>
  </si>
  <si>
    <t>Akala Health Center</t>
  </si>
  <si>
    <t>Uriri Health Center</t>
  </si>
  <si>
    <t>Sikalame Dispensary</t>
  </si>
  <si>
    <t>Rabar Dispensary</t>
  </si>
  <si>
    <t>Kadenge Ratuoro Health Center</t>
  </si>
  <si>
    <t>Nyangoma Kogero Health Center</t>
  </si>
  <si>
    <t>Boro Dispensary</t>
  </si>
  <si>
    <t>Sirembe Dispensary</t>
  </si>
  <si>
    <t>Bar Ndege Health Center</t>
  </si>
  <si>
    <t>Suba</t>
  </si>
  <si>
    <t>Suba District Hospital</t>
  </si>
  <si>
    <t>Ferry?</t>
  </si>
  <si>
    <t>Homabay</t>
  </si>
  <si>
    <t>Homabay District Hospital</t>
  </si>
  <si>
    <t>Ndiru Health Center</t>
  </si>
  <si>
    <t>Marindi  Dispensary</t>
  </si>
  <si>
    <t>Ndhiwa Sub District Hospital</t>
  </si>
  <si>
    <t>Kenya Accorn Health Center</t>
  </si>
  <si>
    <t>Got Kojowi Health Center</t>
  </si>
  <si>
    <t>Nyando District Hospital</t>
  </si>
  <si>
    <t>Chemilil Sugar Factory Health Center</t>
  </si>
  <si>
    <t>Katito Health Center</t>
  </si>
  <si>
    <t>Ogra Foundation</t>
  </si>
  <si>
    <t>Sondu Health Center</t>
  </si>
  <si>
    <t>Koru Mission Health Center</t>
  </si>
  <si>
    <t>Sigoti Health Center</t>
  </si>
  <si>
    <t>Kibogo Dispensary</t>
  </si>
  <si>
    <t>Chemelil Dispensary</t>
  </si>
  <si>
    <t>Tamu Health Center</t>
  </si>
  <si>
    <t>Nyangoma Health Center</t>
  </si>
  <si>
    <t>Sangorota Health Center</t>
  </si>
  <si>
    <t>Nyakach AIC Dispensary</t>
  </si>
  <si>
    <t>Kusa Health Center</t>
  </si>
  <si>
    <t>Muhororni Sugar Factory</t>
  </si>
  <si>
    <t>Nyakongo Health Center</t>
  </si>
  <si>
    <t>Ambira Health Center</t>
  </si>
  <si>
    <t>Port Florence Community Hospital</t>
  </si>
  <si>
    <t>St Camillus karungu</t>
  </si>
  <si>
    <t>St. Camillus Ta(Tabaka)</t>
  </si>
  <si>
    <t>St. Camillus Ta(Rakwaro)</t>
  </si>
  <si>
    <t>St. Camillus Ta(Etago)</t>
  </si>
  <si>
    <t>St. Camillus Ta(Lwala)</t>
  </si>
  <si>
    <t>St Camillus Kar(Wath Onger)</t>
  </si>
  <si>
    <t>St Camillus Kar(Kiasa Ratanga)</t>
  </si>
  <si>
    <t>St Camillus Kar(Otati)</t>
  </si>
  <si>
    <t>St Camillus Kar(Lwanda Gwassi)</t>
  </si>
  <si>
    <t>St Camillus Kar(Osani)</t>
  </si>
  <si>
    <t>St Camillus Kar(Tagache)</t>
  </si>
  <si>
    <t>St. Akidiva</t>
  </si>
  <si>
    <t>St Camillus Kar(Mirogi)</t>
  </si>
  <si>
    <t>St. Josephs Mis(Arombe)</t>
  </si>
  <si>
    <t>Matoso Mission Dispensary</t>
  </si>
  <si>
    <t>St. Josephs Mis(Ulanda)</t>
  </si>
  <si>
    <t>Kendu Adventist Mission Hospital</t>
  </si>
  <si>
    <t>Kendu Adventist(Mawego)</t>
  </si>
  <si>
    <t>Kendu Adventist(Wire SDA Dispe)</t>
  </si>
  <si>
    <t>Kendu Adventist(Homa Hill)</t>
  </si>
  <si>
    <t>Matibabu Foundation (Ukwala)</t>
  </si>
  <si>
    <t>Kisumu</t>
  </si>
  <si>
    <t>Maseno Mission Hospital</t>
  </si>
  <si>
    <t>Maseno Hospital(Vigina)</t>
  </si>
  <si>
    <t>Maseno Hospital(Mariwa)</t>
  </si>
  <si>
    <t>Maseno Hospital(Esiola)</t>
  </si>
  <si>
    <t>Maseno Hospital(Miranga)</t>
  </si>
  <si>
    <t>Maseno Hospital(Mukhalakhala)</t>
  </si>
  <si>
    <t>Maseno Hospital(Kerongo)</t>
  </si>
  <si>
    <t>St Elizabeth Chiga</t>
  </si>
  <si>
    <t>Gucha South</t>
  </si>
  <si>
    <t>Tabaka Mission Hospital</t>
  </si>
  <si>
    <t>HomaHills Hospital</t>
  </si>
  <si>
    <t>Asumbi Mission Hospital</t>
  </si>
  <si>
    <t>St. Vincent De Pauls Mission Hospital</t>
  </si>
  <si>
    <t>Nyabondo Missio(Oriang)</t>
  </si>
  <si>
    <t>Nyabondo Missio(Bolo)</t>
  </si>
  <si>
    <t>Lwak Mission Hospital (St. Elizabeth)</t>
  </si>
  <si>
    <t>North Rift</t>
  </si>
  <si>
    <t>Moi Teaching and Referral Hospital</t>
  </si>
  <si>
    <t>Kaborom Dispensary</t>
  </si>
  <si>
    <t>Chepkube Dispensary</t>
  </si>
  <si>
    <t xml:space="preserve">Nandi </t>
  </si>
  <si>
    <t>Kapsabet District Hospital</t>
  </si>
  <si>
    <t>Lodwar District Hospital</t>
  </si>
  <si>
    <t>Diocese of Lodwar</t>
  </si>
  <si>
    <t>Nakuru</t>
  </si>
  <si>
    <t>Nakuru Provincial General Hospital</t>
  </si>
  <si>
    <t>Gold Star Network</t>
  </si>
  <si>
    <t>Eldama Ravine District Hosptal</t>
  </si>
  <si>
    <t>Bomet</t>
  </si>
  <si>
    <t>Kapkoros Health Centre</t>
  </si>
  <si>
    <t>Ndanai Health Centre</t>
  </si>
  <si>
    <t>Buret</t>
  </si>
  <si>
    <t>Kapkatet District Hospital</t>
  </si>
  <si>
    <t>MonirreMedical Centre</t>
  </si>
  <si>
    <t>Chemosot Health Centre</t>
  </si>
  <si>
    <t>Kericho</t>
  </si>
  <si>
    <t>Kericho District Hospital</t>
  </si>
  <si>
    <t>Naivasha</t>
  </si>
  <si>
    <t>Naivasha District Hospital</t>
  </si>
  <si>
    <t>Trans Mara</t>
  </si>
  <si>
    <t>Kurankurik dispensary</t>
  </si>
  <si>
    <t>Gilgil Regional Hospital</t>
  </si>
  <si>
    <t>Kajiado</t>
  </si>
  <si>
    <t>Kajiado District Hospital</t>
  </si>
  <si>
    <t>Molo District Hospital</t>
  </si>
  <si>
    <t>Lakipia</t>
  </si>
  <si>
    <t>Nanyuki District Hospital</t>
  </si>
  <si>
    <t>Nandi Hills District Hospital</t>
  </si>
  <si>
    <t>Sochoi Dispensary</t>
  </si>
  <si>
    <t>Loitoktok District Hospital</t>
  </si>
  <si>
    <t>Narok</t>
  </si>
  <si>
    <t>Narok District Hospital</t>
  </si>
  <si>
    <t>Samburu</t>
  </si>
  <si>
    <t>Walter Reed Project, Kericho</t>
  </si>
  <si>
    <t>Kakuma Mission Hospital</t>
  </si>
  <si>
    <t>Tenwek Mission Hospital</t>
  </si>
  <si>
    <t>Nanyuki Cottage Hospital</t>
  </si>
  <si>
    <t>St Mary's Mission Hospital</t>
  </si>
  <si>
    <t>Maralal Hospital</t>
  </si>
  <si>
    <t>Western</t>
  </si>
  <si>
    <t>Kakamega</t>
  </si>
  <si>
    <t>Kakamega Provincial General Hospital</t>
  </si>
  <si>
    <t>Malava Sub Distrcit Hospital</t>
  </si>
  <si>
    <t>Bukura Health centre</t>
  </si>
  <si>
    <t>Navakholo Sub District hospital</t>
  </si>
  <si>
    <t>Kilingili Health Centre</t>
  </si>
  <si>
    <t>Kambiri Health Centre</t>
  </si>
  <si>
    <t>Shibwe Health Centre</t>
  </si>
  <si>
    <t>Bushiri Health Centre</t>
  </si>
  <si>
    <t>Shihome dispensary</t>
  </si>
  <si>
    <t>Shamakhubu Health Centre</t>
  </si>
  <si>
    <t>Bungoma District Hospital</t>
  </si>
  <si>
    <t>Kimilili District hospital</t>
  </si>
  <si>
    <t>Busia</t>
  </si>
  <si>
    <t>Busia District Hospital- AMPATH</t>
  </si>
  <si>
    <t>Teso</t>
  </si>
  <si>
    <t>Busia Prison</t>
  </si>
  <si>
    <t>Butere District Hospital</t>
  </si>
  <si>
    <t>Manyala Sub District Hospital</t>
  </si>
  <si>
    <t>Bukaya Health Centre</t>
  </si>
  <si>
    <t>Muhaka Dispensary</t>
  </si>
  <si>
    <t>Malanga Dispensary</t>
  </si>
  <si>
    <t>Shiraha Health Centre</t>
  </si>
  <si>
    <t>Khalaba Health Centre</t>
  </si>
  <si>
    <t>Bungasi Health Centre</t>
  </si>
  <si>
    <t>Lugari</t>
  </si>
  <si>
    <t>Lugari/ Lumakanda District Hospital</t>
  </si>
  <si>
    <t>Matete Health Centre</t>
  </si>
  <si>
    <t>Likuyani Sub District Hospital</t>
  </si>
  <si>
    <t>Alupe Sub District Hospital</t>
  </si>
  <si>
    <t>Vihiga</t>
  </si>
  <si>
    <t>Vihiga District Hopital</t>
  </si>
  <si>
    <t>Sabatia Health Centre</t>
  </si>
  <si>
    <t>Emuhaya Health Cemtre</t>
  </si>
  <si>
    <t>Ipali Health Centre</t>
  </si>
  <si>
    <t>Tigoi Health Centre</t>
  </si>
  <si>
    <t>Serem Health Centre</t>
  </si>
  <si>
    <t>Esiarambatsi Health Centre</t>
  </si>
  <si>
    <t>Samia</t>
  </si>
  <si>
    <t>Khunyangu</t>
  </si>
  <si>
    <t>BUSIBWABO DISPENSARY</t>
  </si>
  <si>
    <t>Mumias</t>
  </si>
  <si>
    <t>Namasoli ACK Mission</t>
  </si>
  <si>
    <t>St Elizabeth Mukumu</t>
  </si>
  <si>
    <t>St Elizabeth(Musoli dispens)</t>
  </si>
  <si>
    <t>St Elizabeth(Forest Dispens)</t>
  </si>
  <si>
    <t>None</t>
  </si>
  <si>
    <t>Lamu</t>
  </si>
  <si>
    <t>Tana Delta</t>
  </si>
  <si>
    <t>Mbeere</t>
  </si>
  <si>
    <t>Laisamis</t>
  </si>
  <si>
    <t>Chalbi</t>
  </si>
  <si>
    <t>Mandera Central</t>
  </si>
  <si>
    <t>Wajir East</t>
  </si>
  <si>
    <t>Wajir North</t>
  </si>
  <si>
    <t>Wajir South</t>
  </si>
  <si>
    <t>Dophil Nursing &amp; Maternity Home</t>
  </si>
  <si>
    <t>Bama Hospital</t>
  </si>
  <si>
    <t>Pala Health Centre</t>
  </si>
  <si>
    <t>Ligega Health Centre</t>
  </si>
  <si>
    <t>Rangala Health Centre</t>
  </si>
  <si>
    <t>Rift Valley</t>
  </si>
  <si>
    <t>Ainamoi Health Centre</t>
  </si>
  <si>
    <t>Kabianga Health Centre</t>
  </si>
  <si>
    <t>Sigowet Health Centre</t>
  </si>
  <si>
    <t>Sosiot Health Centre</t>
  </si>
  <si>
    <t>Laikipia East</t>
  </si>
  <si>
    <t>GK Prisons Dispensary (Laikipia East)</t>
  </si>
  <si>
    <t>Kalalu Dispensary</t>
  </si>
  <si>
    <t>Lamuria Dispensary (Laikipia East)</t>
  </si>
  <si>
    <t>Marura Dispensary</t>
  </si>
  <si>
    <t>Matanya Dispensary</t>
  </si>
  <si>
    <t>Muramati Dispensary</t>
  </si>
  <si>
    <t>Mwituria Dispensary</t>
  </si>
  <si>
    <t>Ngobit Dispensary</t>
  </si>
  <si>
    <t>Olpajeta Dispensary</t>
  </si>
  <si>
    <t>Sweet Waters Dispensary</t>
  </si>
  <si>
    <t>Wiyumiririe Dispensary</t>
  </si>
  <si>
    <t>Laikipia North</t>
  </si>
  <si>
    <t>Doldol Health Centre</t>
  </si>
  <si>
    <t>Kimanjo Dispensary</t>
  </si>
  <si>
    <t>Nandi Central</t>
  </si>
  <si>
    <t>Kapkangani Health Centre</t>
  </si>
  <si>
    <t>Kilibwoni Dispensary</t>
  </si>
  <si>
    <t>Nandi North</t>
  </si>
  <si>
    <t>Chepterwai Sub-District Hospital</t>
  </si>
  <si>
    <t>Entarara Health Centre</t>
  </si>
  <si>
    <t>Kimana Health Centre</t>
  </si>
  <si>
    <t>Namelok Dispensary</t>
  </si>
  <si>
    <t>Enabelbel Health Centre</t>
  </si>
  <si>
    <t>Nairagie-Enkare Health Centre</t>
  </si>
  <si>
    <t>Olokurto Health Centre</t>
  </si>
  <si>
    <t>Ololulunga District Hospital</t>
  </si>
  <si>
    <t>Sogoo Health Centre</t>
  </si>
  <si>
    <t>Naroosura Health Centre</t>
  </si>
  <si>
    <t>Sakutiek Health Centre</t>
  </si>
  <si>
    <t>Samburu Central</t>
  </si>
  <si>
    <t>Kisima Dispensary</t>
  </si>
  <si>
    <t>Suguta Marmar Health Centre</t>
  </si>
  <si>
    <t xml:space="preserve">Samburu North </t>
  </si>
  <si>
    <t>Baragoi District Hospital</t>
  </si>
  <si>
    <t>South Horr Dispensary</t>
  </si>
  <si>
    <t>Kakamega Central</t>
  </si>
  <si>
    <t>Kakamega East</t>
  </si>
  <si>
    <t>Kakamega Forest Dispensary</t>
  </si>
  <si>
    <t>Shikusa Health Centre</t>
  </si>
  <si>
    <t>Shikusi Dispensary</t>
  </si>
  <si>
    <t>Kuvasali Dispensary</t>
  </si>
  <si>
    <t>Shivanga Dispensary</t>
  </si>
  <si>
    <t>Kakamega South</t>
  </si>
  <si>
    <t>Emuhaya</t>
  </si>
  <si>
    <t>Ekwanda Health Centre</t>
  </si>
  <si>
    <t>Hamisi</t>
  </si>
  <si>
    <t>Lyanaginga Health Centre</t>
  </si>
  <si>
    <t>Nadanya Dispensary</t>
  </si>
  <si>
    <t>Vihiga Health Centre</t>
  </si>
  <si>
    <t>Bunyala</t>
  </si>
  <si>
    <t>Mukhobola Health Centre</t>
  </si>
  <si>
    <t>Nambale Health Centre</t>
  </si>
  <si>
    <t>Nangina Dispensary</t>
  </si>
  <si>
    <t>Port Victoria Hospital</t>
  </si>
  <si>
    <t>West Pokot</t>
  </si>
  <si>
    <t>Kapenguria District Hospital</t>
  </si>
  <si>
    <t>Loitoktok</t>
  </si>
  <si>
    <t>Kuria East</t>
  </si>
  <si>
    <t>Muhuru Health Centre</t>
  </si>
  <si>
    <t>Kadem TB &amp; Leprosy Dispensary</t>
  </si>
  <si>
    <t>Kuria West</t>
  </si>
  <si>
    <t>Ogwedhi Health Centre</t>
  </si>
  <si>
    <t>Central site</t>
  </si>
  <si>
    <t>Referral sites</t>
  </si>
  <si>
    <t>Eurolyser</t>
  </si>
  <si>
    <t>Metrolab</t>
  </si>
  <si>
    <t>Type</t>
  </si>
  <si>
    <t>Armed Forces</t>
  </si>
  <si>
    <t>NGO</t>
  </si>
  <si>
    <t>Sio  Port Distirct Hospital</t>
  </si>
  <si>
    <t>BD Facs Calibur</t>
  </si>
  <si>
    <t>BD Facs Count</t>
  </si>
  <si>
    <t>Nihon Kodhen  Celltac F</t>
  </si>
  <si>
    <t>KEMRI/ UCSF</t>
  </si>
  <si>
    <t>St Lukes Kaloleni</t>
  </si>
  <si>
    <t>Londiani District Hospital</t>
  </si>
  <si>
    <t>Matayos Helath Centre</t>
  </si>
  <si>
    <t>Regional Blood tranfusion Centre</t>
  </si>
  <si>
    <t>Beckman Coulter Ac·T</t>
  </si>
  <si>
    <t xml:space="preserve">Sysmex </t>
  </si>
  <si>
    <t>Bio-system BTS</t>
  </si>
  <si>
    <t>St Mulumba Mission Hospital</t>
  </si>
  <si>
    <t>Jr</t>
  </si>
  <si>
    <t>St Mary's Mission Hospital(elementaita)</t>
  </si>
  <si>
    <t>Koibatek</t>
  </si>
  <si>
    <t>Litein mission hospital</t>
  </si>
  <si>
    <t>Baringo</t>
  </si>
  <si>
    <t>Kuria District Hospital- kehancha</t>
  </si>
  <si>
    <t>BTS 310/305</t>
  </si>
  <si>
    <t>Humalyzer</t>
  </si>
  <si>
    <t>Diff II</t>
  </si>
  <si>
    <t>Kibera CDC Clinic</t>
  </si>
  <si>
    <t xml:space="preserve">National Blood Transfusion Centre </t>
  </si>
  <si>
    <t>National HIV Reference Lab</t>
  </si>
  <si>
    <t>2000/3000</t>
  </si>
  <si>
    <t>Consolata Mission Chuka</t>
  </si>
  <si>
    <t>Gucha District Hospital/ogembo</t>
  </si>
  <si>
    <t>St Orslo Mission Hospital- Dream Materi</t>
  </si>
  <si>
    <t>Mikindani Catholic Dispensary</t>
  </si>
  <si>
    <t>Daughters Of Charity</t>
  </si>
  <si>
    <t>Cottolengo Mission Hospital</t>
  </si>
  <si>
    <t>Mt. Kenya District Hospital</t>
  </si>
  <si>
    <t>Sotik Health Centre</t>
  </si>
  <si>
    <t>CP 5</t>
  </si>
  <si>
    <t>Taveta District Hospital</t>
  </si>
  <si>
    <t>Naromoru District Hospital</t>
  </si>
  <si>
    <t xml:space="preserve">Kathiani District Hospital </t>
  </si>
  <si>
    <t>Nyabondo District Hospital</t>
  </si>
  <si>
    <t>Githongo District Hospital</t>
  </si>
  <si>
    <t>Miathene District Hospital</t>
  </si>
  <si>
    <t>Muhoroni District Hospital</t>
  </si>
  <si>
    <t>Kinango District  Hospital</t>
  </si>
  <si>
    <t>Maua Methodist Mission Hospital</t>
  </si>
  <si>
    <t>Kwale District Hospital</t>
  </si>
  <si>
    <t>St Josephs Mission Migori</t>
  </si>
  <si>
    <t>Proposed placement</t>
  </si>
  <si>
    <t>Isiolo</t>
  </si>
  <si>
    <t>Merti Health Centre</t>
  </si>
  <si>
    <t>Donyo Sabuk Health Center</t>
  </si>
  <si>
    <t>Kakuyuni Health Centre</t>
  </si>
  <si>
    <t xml:space="preserve">Kanyangi Sub-District Hospital </t>
  </si>
  <si>
    <t>Kauwi Sub District Hospital</t>
  </si>
  <si>
    <t>Kwa vonza Dispensary</t>
  </si>
  <si>
    <t>Mibitini Health Centre</t>
  </si>
  <si>
    <t>Mutitu Sub District Hospital</t>
  </si>
  <si>
    <t>Tiva Dispensary</t>
  </si>
  <si>
    <t>Yatta Health Centre</t>
  </si>
  <si>
    <t>Katse Health Centre</t>
  </si>
  <si>
    <t>Existing clinical chemistry equipment</t>
  </si>
  <si>
    <t>Humastar 180</t>
  </si>
  <si>
    <t>MoH</t>
  </si>
  <si>
    <t>Gachika Dispensary</t>
  </si>
  <si>
    <t>Kieni Dispensary (Gatundu)</t>
  </si>
  <si>
    <t>Kiganjo Dispensary</t>
  </si>
  <si>
    <t>Mataara Dispensary</t>
  </si>
  <si>
    <t>Mbici Dispensary</t>
  </si>
  <si>
    <t>Munyu-ini Dispensary</t>
  </si>
  <si>
    <t>Kigumo Health Centre</t>
  </si>
  <si>
    <t>GK Prisons Dispensary</t>
  </si>
  <si>
    <t>Sagana Rural Health Demonstration Centre</t>
  </si>
  <si>
    <t>Kinale Forest Dispensary</t>
  </si>
  <si>
    <t>Gaichanjiru Hospital</t>
  </si>
  <si>
    <t>Maina Village Dispensary</t>
  </si>
  <si>
    <t>Subuku Dispensary</t>
  </si>
  <si>
    <t>Mukindu Dispensary.</t>
  </si>
  <si>
    <t>FBO</t>
  </si>
  <si>
    <t>Engineer District Hospital</t>
  </si>
  <si>
    <t>St Lukes Clinic</t>
  </si>
  <si>
    <t>Gathiriga Dispensary</t>
  </si>
  <si>
    <t>Manunga Dispensary</t>
  </si>
  <si>
    <t>Bamboo Dispensary</t>
  </si>
  <si>
    <t>Karangatha Dispensary</t>
  </si>
  <si>
    <t>Mwea Mission Hospital</t>
  </si>
  <si>
    <t>Christian Community Clinic</t>
  </si>
  <si>
    <t>Gatumbi SDA Dispensary</t>
  </si>
  <si>
    <t>Karaini ACK Dispensary</t>
  </si>
  <si>
    <t>Kerugoya catholic Dispensary</t>
  </si>
  <si>
    <t>Kutus Catholic Dispensary</t>
  </si>
  <si>
    <t>Mt. Kenya (ACK) Hospital</t>
  </si>
  <si>
    <t>Sacred heart Kangaita Catholic Dispensary</t>
  </si>
  <si>
    <t>Nyeri North (Mathira)</t>
  </si>
  <si>
    <t>Nyeri North (Kieni)</t>
  </si>
  <si>
    <t>Mugunda Dispensary</t>
  </si>
  <si>
    <t>St John Catholic Dispensary</t>
  </si>
  <si>
    <t>Karatina Catholic Dispensary</t>
  </si>
  <si>
    <t>Kiaruhiu (PCEA) Health Centre</t>
  </si>
  <si>
    <t>Magutu (PCEA) Dispensary</t>
  </si>
  <si>
    <t>Bethsaida (PCEA) Dispensary (Nyeri)</t>
  </si>
  <si>
    <t>Narumoru Catholic Dispensary</t>
  </si>
  <si>
    <t>Aguthi Dispensary</t>
  </si>
  <si>
    <t>Kiganjo Market Dispensary</t>
  </si>
  <si>
    <t>Juja farm Dispensary</t>
  </si>
  <si>
    <t>Challani Dispensary</t>
  </si>
  <si>
    <t>Jibana Sub District Hospital</t>
  </si>
  <si>
    <t>Kambe Dispensary</t>
  </si>
  <si>
    <t>Kaloleni</t>
  </si>
  <si>
    <t>Makanzani Dispensary</t>
  </si>
  <si>
    <t>Shangia Dispensary</t>
  </si>
  <si>
    <t>Vishakani Dispensary</t>
  </si>
  <si>
    <t>Kinango</t>
  </si>
  <si>
    <t>GK Prison Health Center (Shimo Main)</t>
  </si>
  <si>
    <t>Bomani Dispensary</t>
  </si>
  <si>
    <t>Ganze Dispensary</t>
  </si>
  <si>
    <t>Chaani (MCM) Dispensary</t>
  </si>
  <si>
    <t>Kenya Ports Authority</t>
  </si>
  <si>
    <t>Likoni Catholic Medical Clinic</t>
  </si>
  <si>
    <t>PAR</t>
  </si>
  <si>
    <t>LA</t>
  </si>
  <si>
    <t>Lutsangani Dispensary</t>
  </si>
  <si>
    <t>Taru Dispensary</t>
  </si>
  <si>
    <t>Tiwi RHTC</t>
  </si>
  <si>
    <t>Kasigau RDCH</t>
  </si>
  <si>
    <t>Mwatate Sub-District Hospital</t>
  </si>
  <si>
    <t>St Joseph's Shelter Of Hope</t>
  </si>
  <si>
    <t>Tausa Health Centre</t>
  </si>
  <si>
    <t>Witu Health Centre</t>
  </si>
  <si>
    <t>Malanga (AIC) Dispensary</t>
  </si>
  <si>
    <t>Marafa Health Centre</t>
  </si>
  <si>
    <t>Majoreni Dispensary</t>
  </si>
  <si>
    <t>Mamba Dispensary (MSAMBWENI)</t>
  </si>
  <si>
    <t>Mbuwani Dispensary</t>
  </si>
  <si>
    <t>Vanga Health Centre</t>
  </si>
  <si>
    <t>Kipini Health Centre</t>
  </si>
  <si>
    <t>Mnazini Dispensary</t>
  </si>
  <si>
    <t>Ngao District Hospital</t>
  </si>
  <si>
    <t>Oda Dispensary</t>
  </si>
  <si>
    <t>Tana River</t>
  </si>
  <si>
    <t>Bura Health Centre</t>
  </si>
  <si>
    <t>Madogo Health Centre</t>
  </si>
  <si>
    <t>Nyambene District Hospital</t>
  </si>
  <si>
    <t>Imenti Central</t>
  </si>
  <si>
    <t>Kirigara (MCK) Dispensary</t>
  </si>
  <si>
    <t>Njuthine Dispensary</t>
  </si>
  <si>
    <t>Nkuene (ACK) Dispensary</t>
  </si>
  <si>
    <t>Ruiga (MCK) Dispensary</t>
  </si>
  <si>
    <t>Imenti North</t>
  </si>
  <si>
    <t>Ruiri Rural Health Demonstration Centre</t>
  </si>
  <si>
    <t>St. Therese Kiirua Mission Hospital</t>
  </si>
  <si>
    <t>Timau Sub- District Hospital</t>
  </si>
  <si>
    <t>Imenti South</t>
  </si>
  <si>
    <t>Tigania</t>
  </si>
  <si>
    <t>Kanyakine District Hospital</t>
  </si>
  <si>
    <t>Garbatula</t>
  </si>
  <si>
    <t>Garbatulla District Hospital</t>
  </si>
  <si>
    <t>Badana Dispensary</t>
  </si>
  <si>
    <t>Kinna Health Centre</t>
  </si>
  <si>
    <t>Muchuro Dispensary</t>
  </si>
  <si>
    <t>Serich Health Centre</t>
  </si>
  <si>
    <t>Mitaboni Health Center</t>
  </si>
  <si>
    <t>Mwala</t>
  </si>
  <si>
    <t>Kituluni Dispensary</t>
  </si>
  <si>
    <t>Mukunike Dispensary</t>
  </si>
  <si>
    <t>Ikalaasa Dispensary</t>
  </si>
  <si>
    <t>Kilembwa Dispensary</t>
  </si>
  <si>
    <t>Mathima Dispensary</t>
  </si>
  <si>
    <t>Yathui Dispensary</t>
  </si>
  <si>
    <t>Yatta</t>
  </si>
  <si>
    <t>Ikanga Sub District Hospital</t>
  </si>
  <si>
    <t>Kwa Mulungu Dispensary</t>
  </si>
  <si>
    <t>Muthale Mission Hospital</t>
  </si>
  <si>
    <t>Ikutha Health Centre</t>
  </si>
  <si>
    <t>Masinga Health Centre</t>
  </si>
  <si>
    <t>Kibwezi Sub District Hospital</t>
  </si>
  <si>
    <t>Kaiani (ABC) Dispensary</t>
  </si>
  <si>
    <t>Nzoila Dispensary</t>
  </si>
  <si>
    <t>Karau Health Centre (Manyatta)</t>
  </si>
  <si>
    <t>Kianjokoma sub District Hospital</t>
  </si>
  <si>
    <t>Karurumo Rural Health Training Centre</t>
  </si>
  <si>
    <t>Kibugu Health Centre</t>
  </si>
  <si>
    <t>Liverpool VCT Embu</t>
  </si>
  <si>
    <t>Mbeere District Hopsital</t>
  </si>
  <si>
    <t>Nembure Health Centre</t>
  </si>
  <si>
    <t>Runyenjes District Hospital</t>
  </si>
  <si>
    <t>Consolata Hospital Kyeni</t>
  </si>
  <si>
    <t>Gikuuri Dispensary (CDF)</t>
  </si>
  <si>
    <t>Kasafari Dispensary (CDF)</t>
  </si>
  <si>
    <t>Kathari Dispensary (CDF)</t>
  </si>
  <si>
    <t>Nyagari Dispensary (CDF)</t>
  </si>
  <si>
    <t>Ishiara Sub-District Hospital</t>
  </si>
  <si>
    <t>Kiamuringa Dispensary</t>
  </si>
  <si>
    <t>Magutuni District Hospital</t>
  </si>
  <si>
    <t>Muthambi Health Centre</t>
  </si>
  <si>
    <t>Mbooni</t>
  </si>
  <si>
    <t>Athi River Health Centre</t>
  </si>
  <si>
    <t>Machakos Level 5 Hospital</t>
  </si>
  <si>
    <t>Nzaui</t>
  </si>
  <si>
    <t>Kilungu Sub-District Hospital</t>
  </si>
  <si>
    <t>Kitise Health Centre</t>
  </si>
  <si>
    <t>Mukuyuni Health Centre</t>
  </si>
  <si>
    <t>Kalamba (AIC) Dispensary</t>
  </si>
  <si>
    <t>Kasikeu Catholic Dispensary</t>
  </si>
  <si>
    <t>Kikumini Health Centre</t>
  </si>
  <si>
    <t>Masumba Dispensary</t>
  </si>
  <si>
    <t>Kavuthu Health Centre</t>
  </si>
  <si>
    <t>Mbenuu Health Centre</t>
  </si>
  <si>
    <t>Mukaa (AIC) Dispensary</t>
  </si>
  <si>
    <t>Mutiluni Dispensary</t>
  </si>
  <si>
    <t>Mutyambua Dispensary</t>
  </si>
  <si>
    <t>Mwanyani Dispensary</t>
  </si>
  <si>
    <t>Sultan Hamud Health Centre</t>
  </si>
  <si>
    <t>Maikona Dispensary</t>
  </si>
  <si>
    <t>Gatab Health Centre</t>
  </si>
  <si>
    <t>Kajuki Dispensary</t>
  </si>
  <si>
    <t>Kalatine Dispensary</t>
  </si>
  <si>
    <t>Kandwia Dispensary</t>
  </si>
  <si>
    <t>Kyuso</t>
  </si>
  <si>
    <t>Mukonga Dispensary</t>
  </si>
  <si>
    <t>Ngaie Dispensary</t>
  </si>
  <si>
    <t>Ngomeni Health Centre</t>
  </si>
  <si>
    <t>Ngongoni Dispensary (Kyuso)</t>
  </si>
  <si>
    <t>Tei Wa Yesu Health Centre</t>
  </si>
  <si>
    <t>Itheng'eli Dispensary</t>
  </si>
  <si>
    <t>Ithonzweni Dispensary</t>
  </si>
  <si>
    <t>Kalanga Dispensary</t>
  </si>
  <si>
    <t>Kiomo Dispensary</t>
  </si>
  <si>
    <t>Gakurungu Dispensary</t>
  </si>
  <si>
    <t>Kamaguna Dispensary</t>
  </si>
  <si>
    <t>Tharaka Primary Hospital</t>
  </si>
  <si>
    <t xml:space="preserve">          </t>
  </si>
  <si>
    <t>Nairobi East-Embakasi</t>
  </si>
  <si>
    <t>Dandora II  Health Centre</t>
  </si>
  <si>
    <t>Dandora II Health Centre (Nairobi East)</t>
  </si>
  <si>
    <t>Nairobi East</t>
  </si>
  <si>
    <t>EDARP Kariobangi</t>
  </si>
  <si>
    <t xml:space="preserve">EDARP Kibera </t>
  </si>
  <si>
    <t>Embakasi Health Centre</t>
  </si>
  <si>
    <t>Jericho Health Centre</t>
  </si>
  <si>
    <t>Kayole II Sub-District Hospital</t>
  </si>
  <si>
    <t>Kayole Soweto Clinic</t>
  </si>
  <si>
    <t>Makadara</t>
  </si>
  <si>
    <t>Makadara Health Centre</t>
  </si>
  <si>
    <t>Mukuru MMM Clinic</t>
  </si>
  <si>
    <t>Ruben Centre Clinic</t>
  </si>
  <si>
    <t>Remand Dispensary</t>
  </si>
  <si>
    <t>Ruai Catholic Clinic</t>
  </si>
  <si>
    <t>PRS</t>
  </si>
  <si>
    <t>Brother Andre Clinic</t>
  </si>
  <si>
    <t>Cana Family Clinic</t>
  </si>
  <si>
    <t>Coptic Clinic</t>
  </si>
  <si>
    <t>BTS 330/370</t>
  </si>
  <si>
    <t>KEY FOR TYPE</t>
  </si>
  <si>
    <t>Minstry of Health</t>
  </si>
  <si>
    <t>Faith Based Organisation</t>
  </si>
  <si>
    <t xml:space="preserve">Local Authority </t>
  </si>
  <si>
    <t>Prisons</t>
  </si>
  <si>
    <t>parastatal</t>
  </si>
  <si>
    <t>Bahati Health Centre</t>
  </si>
  <si>
    <t>Pumwani</t>
  </si>
  <si>
    <t>Nairobi North- Pumwani</t>
  </si>
  <si>
    <t>Biafra Dispensary</t>
  </si>
  <si>
    <t>Eastleign South</t>
  </si>
  <si>
    <t>Eastleigh Health Centre</t>
  </si>
  <si>
    <t>Jerusalem Clinic</t>
  </si>
  <si>
    <t>Mary Immaculate Sisters Dispensary</t>
  </si>
  <si>
    <t>Bahati</t>
  </si>
  <si>
    <t>Muthurwa Clinic</t>
  </si>
  <si>
    <t>Pumwani Clinic</t>
  </si>
  <si>
    <t>Pumwani Majengo Dispensary</t>
  </si>
  <si>
    <t>Pumwani Maternity VCT Centre</t>
  </si>
  <si>
    <t>Shauri Moyo Baptist VCT Centre</t>
  </si>
  <si>
    <t>Shauri Moyo Clinic</t>
  </si>
  <si>
    <t>SOS Dispensary</t>
  </si>
  <si>
    <t>St Joseph (EDARP) Clinic</t>
  </si>
  <si>
    <t>Kamukunji</t>
  </si>
  <si>
    <t>St Teresa's Dispensary</t>
  </si>
  <si>
    <t>St Vincent Dispensary</t>
  </si>
  <si>
    <t>Eastleigh North</t>
  </si>
  <si>
    <t>Kasarani</t>
  </si>
  <si>
    <t>Babadogo (EDARP)</t>
  </si>
  <si>
    <t>Dandora (EDARP) Clinic</t>
  </si>
  <si>
    <t>Soweto (EDARP) Clinic</t>
  </si>
  <si>
    <t>Babadogo Health Centre</t>
  </si>
  <si>
    <t>GSU HQ Dispensary (Ruaraka)</t>
  </si>
  <si>
    <t>Kahawa Garrison Health Centre</t>
  </si>
  <si>
    <t>Kamiti Prison Hospital</t>
  </si>
  <si>
    <t>Kariobangi Health Centre</t>
  </si>
  <si>
    <t>Kenyatta University Dispensary</t>
  </si>
  <si>
    <t>OPI</t>
  </si>
  <si>
    <t>Other Public Instituition</t>
  </si>
  <si>
    <t>NYS HQ Health Centre (Nairobi North)</t>
  </si>
  <si>
    <t>Piemu Medical Health Centre</t>
  </si>
  <si>
    <t>Provide International Korogocho</t>
  </si>
  <si>
    <t>Redemeed Health Centre</t>
  </si>
  <si>
    <t>Ruaraka Clinic</t>
  </si>
  <si>
    <t>Samaritan Comm Dispensary</t>
  </si>
  <si>
    <t>NSIS Health Centre (Ruaraka)</t>
  </si>
  <si>
    <t>St Francis Health Centre (Nairobi North)</t>
  </si>
  <si>
    <t>St Joseph Mukasa Dispensary</t>
  </si>
  <si>
    <t>Vision Peoples Inter Health Centre</t>
  </si>
  <si>
    <t>Mathare Hospital</t>
  </si>
  <si>
    <t>Nairobi North-Starehe</t>
  </si>
  <si>
    <t>CMA (Jamia) Clinic</t>
  </si>
  <si>
    <t>CMA (Pangani) Clinic</t>
  </si>
  <si>
    <t>Family Health Options Phoenix</t>
  </si>
  <si>
    <t>Family Health Options Ribeiro</t>
  </si>
  <si>
    <t>Huruma (EDARP)</t>
  </si>
  <si>
    <t>Huruma (NCCK) Dispensary</t>
  </si>
  <si>
    <t>Huruma Lions Dispensary</t>
  </si>
  <si>
    <t>Kariokor Clinic</t>
  </si>
  <si>
    <t>KENWA</t>
  </si>
  <si>
    <t>KIE/KAPC</t>
  </si>
  <si>
    <t>Lagos Road Dispensary</t>
  </si>
  <si>
    <t>Mathare 3A (EDARP)</t>
  </si>
  <si>
    <t>Mathare Police Depot</t>
  </si>
  <si>
    <t>Ministry of  Education (MOEST) VCT Centre</t>
  </si>
  <si>
    <t>Ngaira Rhodes Dispensary</t>
  </si>
  <si>
    <t>Ngara Health centre</t>
  </si>
  <si>
    <t>Pangani Dispensary</t>
  </si>
  <si>
    <t>Rhodes Chest Clinic</t>
  </si>
  <si>
    <t>Special Treatment Clinic</t>
  </si>
  <si>
    <t>Teachers Service Commission</t>
  </si>
  <si>
    <t>Upendo Dispensary</t>
  </si>
  <si>
    <t>KEMRI VCT</t>
  </si>
  <si>
    <t>Kivuli Dispensary</t>
  </si>
  <si>
    <t>NASCOP VCT</t>
  </si>
  <si>
    <t>Kangemi Health Centre</t>
  </si>
  <si>
    <t>KARI Dispensary</t>
  </si>
  <si>
    <t>Maria Immaculate Health Centre</t>
  </si>
  <si>
    <t>Kikuyu</t>
  </si>
  <si>
    <t>Nairobi West- Dagoretti</t>
  </si>
  <si>
    <t>Nairobi West_ Dagoretti</t>
  </si>
  <si>
    <t xml:space="preserve">Cotolengo Home </t>
  </si>
  <si>
    <t>Karen Health Centre</t>
  </si>
  <si>
    <t>CDC FACES- KEMRI Nairobi</t>
  </si>
  <si>
    <t>Sex Workers Operation Porject (SWOP)</t>
  </si>
  <si>
    <t>Nairobi West- Langata</t>
  </si>
  <si>
    <t>Westlands Hralth Centre</t>
  </si>
  <si>
    <t>Nairobi West- Westlands</t>
  </si>
  <si>
    <t>Dream Centre Dispensary</t>
  </si>
  <si>
    <t>AMF</t>
  </si>
  <si>
    <t>APTC Health Centre</t>
  </si>
  <si>
    <t>Garrison Health Centre</t>
  </si>
  <si>
    <t>GSU Health Centre (Nairobi East)</t>
  </si>
  <si>
    <t>DOD Mrs Dispensary</t>
  </si>
  <si>
    <t>Kabete Barracks Dispensary</t>
  </si>
  <si>
    <t>Langata MRS Health Centre</t>
  </si>
  <si>
    <t>Mrs Karen Dsc Dispensary</t>
  </si>
  <si>
    <t>Nairobi North- Kasarani</t>
  </si>
  <si>
    <t>Nairobi East- Makadara</t>
  </si>
  <si>
    <t>Nairobi North- Bahati</t>
  </si>
  <si>
    <t>Beacon of Hope Clinic</t>
  </si>
  <si>
    <t>Ladgera</t>
  </si>
  <si>
    <t>Fafi</t>
  </si>
  <si>
    <t>Ijara</t>
  </si>
  <si>
    <t xml:space="preserve">Fafi District Hospital </t>
  </si>
  <si>
    <t>Balambala Sub-District Hospital</t>
  </si>
  <si>
    <t>Hulugho Sub-District Hospital</t>
  </si>
  <si>
    <t>Ijara Health Centre</t>
  </si>
  <si>
    <t>Masalani District Hospital</t>
  </si>
  <si>
    <t>Dadaab Sub-District Hospital</t>
  </si>
  <si>
    <t xml:space="preserve">Dagahaley Hospital </t>
  </si>
  <si>
    <t xml:space="preserve">Ifo Hospital </t>
  </si>
  <si>
    <t>Lagdera</t>
  </si>
  <si>
    <t>Lafey Sub District Hospital</t>
  </si>
  <si>
    <t>Mandera East</t>
  </si>
  <si>
    <t>Mandera West</t>
  </si>
  <si>
    <t>Takaba District Hospital</t>
  </si>
  <si>
    <t xml:space="preserve">Khorof Harar Sub-District Hospital </t>
  </si>
  <si>
    <t>Ajawa Health Centre</t>
  </si>
  <si>
    <t xml:space="preserve">Bute District Hospital </t>
  </si>
  <si>
    <t>Danaba Health Centre</t>
  </si>
  <si>
    <t>Gurar Health Centre</t>
  </si>
  <si>
    <t>Korondille Health Centre</t>
  </si>
  <si>
    <t xml:space="preserve">Habaswein District Hospital </t>
  </si>
  <si>
    <t xml:space="preserve">Sabuli Health Centre </t>
  </si>
  <si>
    <t>Arbajahan Health Centre</t>
  </si>
  <si>
    <t>Eldas Health Centre</t>
  </si>
  <si>
    <t xml:space="preserve">Griftu District Hospital </t>
  </si>
  <si>
    <t>Wajir West</t>
  </si>
  <si>
    <t xml:space="preserve">Oyamo Dispensary </t>
  </si>
  <si>
    <t xml:space="preserve">Usigu Dispensary </t>
  </si>
  <si>
    <t xml:space="preserve">Uyawi Dispensary </t>
  </si>
  <si>
    <t>Gucha</t>
  </si>
  <si>
    <t>Nyacheki Sub District Hospital</t>
  </si>
  <si>
    <t>Etago Health Centre</t>
  </si>
  <si>
    <t>Nduru District Hospital</t>
  </si>
  <si>
    <t>Homabay- Rangwe</t>
  </si>
  <si>
    <t>Kijawa Dispensary</t>
  </si>
  <si>
    <t>Rangwe Sub District Hospital</t>
  </si>
  <si>
    <t>Amoya Dispensary</t>
  </si>
  <si>
    <t>Kadhola Dispensary</t>
  </si>
  <si>
    <t>Lwanda Awiti Dispensary</t>
  </si>
  <si>
    <t>Magina Health Centre</t>
  </si>
  <si>
    <t>Ndhiwa Sub-District Hospital</t>
  </si>
  <si>
    <t>Ndisi Dispensary</t>
  </si>
  <si>
    <t>Oridi Dispensary</t>
  </si>
  <si>
    <t>Homabay- Ndhiwa</t>
  </si>
  <si>
    <t>Kisii Level 5 Hospital</t>
  </si>
  <si>
    <t>Keumbu sub District Hospital</t>
  </si>
  <si>
    <t>Kisii Central</t>
  </si>
  <si>
    <t>Marani Sub District Hospital</t>
  </si>
  <si>
    <t>Nyamagundo Health Centre</t>
  </si>
  <si>
    <t>Kisii South</t>
  </si>
  <si>
    <t>Riana Health Centre</t>
  </si>
  <si>
    <t>Riotanchi Health Centre</t>
  </si>
  <si>
    <t>Manga District Hospital</t>
  </si>
  <si>
    <t>Manga</t>
  </si>
  <si>
    <t>Masaba</t>
  </si>
  <si>
    <t>Masaba District Hospital</t>
  </si>
  <si>
    <t>Family Health Options Kenya (FHOK)</t>
  </si>
  <si>
    <t xml:space="preserve">Hongo Ogosa Dispensary </t>
  </si>
  <si>
    <t>Nyahera Sub District Hospital</t>
  </si>
  <si>
    <t>Tuungane Youth Centre (Kisumu East)</t>
  </si>
  <si>
    <t>Liverpool VCT (Kisumu East)</t>
  </si>
  <si>
    <t xml:space="preserve">Nyangande Dispensary </t>
  </si>
  <si>
    <t xml:space="preserve">Pand Pieri Dispensary </t>
  </si>
  <si>
    <t>St Elizabeth Chiga Dispensary</t>
  </si>
  <si>
    <t>Lumumba Health Centre (Faces)</t>
  </si>
  <si>
    <t>Bodi Dispensary</t>
  </si>
  <si>
    <t>Manyuanda Health Centre</t>
  </si>
  <si>
    <t xml:space="preserve">Nduru Kadero Dispensary </t>
  </si>
  <si>
    <t>Ratta Dispensary</t>
  </si>
  <si>
    <t xml:space="preserve">Rodi Dispensary </t>
  </si>
  <si>
    <t>Chulaimbo District Hospital</t>
  </si>
  <si>
    <t>Arombe Dispensary</t>
  </si>
  <si>
    <t>Giribe Dispensary</t>
  </si>
  <si>
    <t>Karungu Sub District Hospital</t>
  </si>
  <si>
    <t>Kituka Dispensary</t>
  </si>
  <si>
    <t>Mama Maria Clinic</t>
  </si>
  <si>
    <t>Matoso Health Centre</t>
  </si>
  <si>
    <t>Midoti Dispensary</t>
  </si>
  <si>
    <t>Ndiwa Dispensary</t>
  </si>
  <si>
    <t>Nyamanga Dispensary</t>
  </si>
  <si>
    <t>Nyandago Koweru Dispensary</t>
  </si>
  <si>
    <t>Nyarongi Dispensary</t>
  </si>
  <si>
    <t>Olasi Dispensary</t>
  </si>
  <si>
    <t>Ondong Dispensary</t>
  </si>
  <si>
    <t>Osingo Dispensary</t>
  </si>
  <si>
    <t>Otati Dispensary</t>
  </si>
  <si>
    <t>Saro Dispensary</t>
  </si>
  <si>
    <t>Suna Rabour Dispensary</t>
  </si>
  <si>
    <t>Thim Lich Dispensary</t>
  </si>
  <si>
    <t>Borabu</t>
  </si>
  <si>
    <t>Kinasia Dispensary</t>
  </si>
  <si>
    <t>St Clare Bolo Health Centre</t>
  </si>
  <si>
    <t>Masogo Sub District Hospital</t>
  </si>
  <si>
    <t>Manyuanda Health Centre (Rarieda)</t>
  </si>
  <si>
    <t>Ndori Dispensary</t>
  </si>
  <si>
    <t>Ong'ielo Dispensary</t>
  </si>
  <si>
    <t>Ongo Health Centre</t>
  </si>
  <si>
    <t>MOH</t>
  </si>
  <si>
    <t>Oyani Health Centre</t>
  </si>
  <si>
    <t>Verna Health Centre</t>
  </si>
  <si>
    <t>Ranen (SDA) Dispensary</t>
  </si>
  <si>
    <t>Lwala Dispensary</t>
  </si>
  <si>
    <t>Bware Dispensary</t>
  </si>
  <si>
    <t>Nyamasare Dispensary</t>
  </si>
  <si>
    <t>Osogo Dispensary</t>
  </si>
  <si>
    <t>Othoro Dispensary</t>
  </si>
  <si>
    <t>Oyani (SDA) Dispensary</t>
  </si>
  <si>
    <t>Rabondo Dispensary</t>
  </si>
  <si>
    <t>Sibuoche Dispensary</t>
  </si>
  <si>
    <t>St Monica Rapogi Health Centre</t>
  </si>
  <si>
    <t>Uriri Health Centre</t>
  </si>
  <si>
    <t>Yala Sub District Hospital</t>
  </si>
  <si>
    <t>Bar Achuth Dispensary</t>
  </si>
  <si>
    <t>Siaya- Ugenya</t>
  </si>
  <si>
    <t>Sega Helath Centre</t>
  </si>
  <si>
    <t>Alour Mission Health Centre</t>
  </si>
  <si>
    <t>Dienya Health Centre</t>
  </si>
  <si>
    <t>Malanga Health Centre</t>
  </si>
  <si>
    <t>Sagam Community Hospital</t>
  </si>
  <si>
    <t>St Mary's Yala Dispensary</t>
  </si>
  <si>
    <t>Uriri Dispensary</t>
  </si>
  <si>
    <t>Siaya- Alego</t>
  </si>
  <si>
    <t>Masumbi Disepnsary</t>
  </si>
  <si>
    <t>Mulaha Dispensary</t>
  </si>
  <si>
    <t>Rwmbwa Health Centre</t>
  </si>
  <si>
    <t>Siaya Medical Centre</t>
  </si>
  <si>
    <t>Bar Olengo Dispensary</t>
  </si>
  <si>
    <t>Hawinga Health Centre</t>
  </si>
  <si>
    <t>Kaluo Health Centre</t>
  </si>
  <si>
    <t>Ndere Health Centre</t>
  </si>
  <si>
    <t>Ngiya Health Centre</t>
  </si>
  <si>
    <t>St. Paul Health Centre</t>
  </si>
  <si>
    <t>Suba (Sindo) District Hospital</t>
  </si>
  <si>
    <t>Godbura Health Centre</t>
  </si>
  <si>
    <t xml:space="preserve">Kigwa Dispensary </t>
  </si>
  <si>
    <t xml:space="preserve">Kisaku Dispensary </t>
  </si>
  <si>
    <t>Kisegi Sub-District Hospital</t>
  </si>
  <si>
    <t>Kitare Health Centre</t>
  </si>
  <si>
    <t xml:space="preserve">Lambwe Dispensary </t>
  </si>
  <si>
    <t>Lucky Youth Dispensary</t>
  </si>
  <si>
    <t>Magunga Health Centre</t>
  </si>
  <si>
    <t>Mbita Sub-District Hospital</t>
  </si>
  <si>
    <t>Msare Health Centre</t>
  </si>
  <si>
    <t xml:space="preserve">Ndhuru Dispensary </t>
  </si>
  <si>
    <t xml:space="preserve">Nyadenda Dispensary </t>
  </si>
  <si>
    <t>Nyatoto Health Centre</t>
  </si>
  <si>
    <t>NYS Dispensary (Suba)</t>
  </si>
  <si>
    <t>Ogongo Sub-District Hospital</t>
  </si>
  <si>
    <t>Sena Health Centre</t>
  </si>
  <si>
    <t xml:space="preserve">Soklo Dispensary </t>
  </si>
  <si>
    <t>St Jude Health Centre</t>
  </si>
  <si>
    <t>St Luke's Health Centre</t>
  </si>
  <si>
    <t>St Mary's Dispensary (Suba)</t>
  </si>
  <si>
    <t xml:space="preserve">Takawiri Dispensary </t>
  </si>
  <si>
    <t>Tom Mboya Memorial Health Centre</t>
  </si>
  <si>
    <t>Tuungane Youth Centre</t>
  </si>
  <si>
    <t>Ugina Health Centre</t>
  </si>
  <si>
    <t xml:space="preserve">Usao Dispensary </t>
  </si>
  <si>
    <t xml:space="preserve">Wakula Dispensary </t>
  </si>
  <si>
    <t>OP</t>
  </si>
  <si>
    <t>Nyandiwa Dispensary</t>
  </si>
  <si>
    <t>Ochuna Dispensary</t>
  </si>
  <si>
    <t>Pastor Machege Memorial Hospital</t>
  </si>
  <si>
    <t>PRI</t>
  </si>
  <si>
    <t>Sori Lakeside Nursing and Maternity Home</t>
  </si>
  <si>
    <t>Raganga Health Centre</t>
  </si>
  <si>
    <t>Christamarrianne Hospital</t>
  </si>
  <si>
    <t>Ibeno Sub District Hospital</t>
  </si>
  <si>
    <t>Kiogoro Health Centre</t>
  </si>
  <si>
    <t>Oresi Health Centre</t>
  </si>
  <si>
    <t>Iyabe District Hospital</t>
  </si>
  <si>
    <t>Sengera Health Centre</t>
  </si>
  <si>
    <t>Eldoret East</t>
  </si>
  <si>
    <t>Bungoma East</t>
  </si>
  <si>
    <t>Burnt Forest RHDC (Eldoret East)</t>
  </si>
  <si>
    <t>Mt. Elgon</t>
  </si>
  <si>
    <t>GK Prisons Dispensary (Eldoret East)</t>
  </si>
  <si>
    <t>Huruma Sub-District Hospital</t>
  </si>
  <si>
    <t>Eldoret West</t>
  </si>
  <si>
    <t>Iten District Hospital</t>
  </si>
  <si>
    <t>Keiyo</t>
  </si>
  <si>
    <t xml:space="preserve">Kabarnet District Hospital </t>
  </si>
  <si>
    <t>Kapkures  Dispensary</t>
  </si>
  <si>
    <t>Kapsara District Hospital</t>
  </si>
  <si>
    <t>Trans Nzoia East</t>
  </si>
  <si>
    <t>Kitale District Hospital</t>
  </si>
  <si>
    <t>Trans Nzoia West</t>
  </si>
  <si>
    <t>GK Prison Dispensary (Kitale)</t>
  </si>
  <si>
    <t>Marigat Sub District Hospital</t>
  </si>
  <si>
    <t>Mautuma Sub-District Hospital</t>
  </si>
  <si>
    <t>Moi University Health Centre</t>
  </si>
  <si>
    <t>Wareng</t>
  </si>
  <si>
    <t>Moiben Health Centre</t>
  </si>
  <si>
    <t>Moi's Bridge Health Centre</t>
  </si>
  <si>
    <t>Mosoriot Rural Health Training Centre</t>
  </si>
  <si>
    <t>GK Prisons Dispensary (Ngeria)</t>
  </si>
  <si>
    <t>Pioneer Health Centre</t>
  </si>
  <si>
    <t>Saboti Sub-District Hospital</t>
  </si>
  <si>
    <t>Sacho school Dispensary</t>
  </si>
  <si>
    <t>Sinoko Medical Clinic</t>
  </si>
  <si>
    <t>Soy Health Centre</t>
  </si>
  <si>
    <t>Turbo Health Centre</t>
  </si>
  <si>
    <t>Uasin Gishu District Hospital</t>
  </si>
  <si>
    <t>Ziwa Sub-District Hospital</t>
  </si>
  <si>
    <t>Chebangang Health Centre</t>
  </si>
  <si>
    <t>Koiwa Health Centre</t>
  </si>
  <si>
    <t>Mogogosiek Health Centre</t>
  </si>
  <si>
    <t>Roret Health Centre</t>
  </si>
  <si>
    <t>Chepsaita Dispensary</t>
  </si>
  <si>
    <t>Drop Inn Ray Clinic</t>
  </si>
  <si>
    <t>Isinya Health Centre</t>
  </si>
  <si>
    <t>Kajiado AIC Dispensary</t>
  </si>
  <si>
    <t>Kitengela Health Centre</t>
  </si>
  <si>
    <t>Ngong Sub District Hospital</t>
  </si>
  <si>
    <t>Ongata Rongai Health Centre</t>
  </si>
  <si>
    <t>Simba Health Centre</t>
  </si>
  <si>
    <t>Bomet Health Centre</t>
  </si>
  <si>
    <t>Sotik</t>
  </si>
  <si>
    <t>Gelegele Dispensary</t>
  </si>
  <si>
    <t>Irwaga Health Centre</t>
  </si>
  <si>
    <t>Longisa District Hospital</t>
  </si>
  <si>
    <t>Olbutyo Health Centre</t>
  </si>
  <si>
    <t>Olokyin Health Centre</t>
  </si>
  <si>
    <t>Sigor Sub District Hospital</t>
  </si>
  <si>
    <t>Siongiroi Health Centre</t>
  </si>
  <si>
    <t>Tegat Health Centre</t>
  </si>
  <si>
    <t>Kipsoni Health Centre</t>
  </si>
  <si>
    <t>Chepkemel Health Centre</t>
  </si>
  <si>
    <t>Forttenana Sub District Hospital</t>
  </si>
  <si>
    <t>Kipkelion Sub Hospital</t>
  </si>
  <si>
    <t>Kipkelion</t>
  </si>
  <si>
    <t>Bissel Health Centre</t>
  </si>
  <si>
    <t>Namanga Health Centre</t>
  </si>
  <si>
    <t>Chebiemit District Hospital</t>
  </si>
  <si>
    <t>Kapcherop Health Centre</t>
  </si>
  <si>
    <t>Kapsowar (AIC) Hospital</t>
  </si>
  <si>
    <t>Tot Sub-District Hospital</t>
  </si>
  <si>
    <t>Marakwet</t>
  </si>
  <si>
    <t>Molo</t>
  </si>
  <si>
    <t>Elburgon Sub-District Hospital</t>
  </si>
  <si>
    <t>Keringet Health Centre (Molo)</t>
  </si>
  <si>
    <t>Kiamberiria Dispensary CDF</t>
  </si>
  <si>
    <t>Kiptororo Dispensary CDF</t>
  </si>
  <si>
    <t>Njoro Health Centre</t>
  </si>
  <si>
    <t>Olenguruone Sub-District Hospital</t>
  </si>
  <si>
    <t>Sairo Dispensary CDF</t>
  </si>
  <si>
    <t>Total Dispensary CDF</t>
  </si>
  <si>
    <t>Kaboson Health Centre</t>
  </si>
  <si>
    <t>Huruma Health Centre</t>
  </si>
  <si>
    <t>Mary immaculate Dispensary (Lakipia East)</t>
  </si>
  <si>
    <t>Nanyuki Maternity and Nursing Home</t>
  </si>
  <si>
    <t>St Joseph Catholic Dispensary</t>
  </si>
  <si>
    <t>Kaplong Hospital</t>
  </si>
  <si>
    <t>Elementeita Dispensary</t>
  </si>
  <si>
    <t>Gilgil Sub-District Hospital</t>
  </si>
  <si>
    <t>Gatamaiyo Dispensary</t>
  </si>
  <si>
    <t>Home Grown Hospital</t>
  </si>
  <si>
    <t>Kinungi Dispensary</t>
  </si>
  <si>
    <t>Maela Health Centre</t>
  </si>
  <si>
    <t>Mai Mahiu Health centre</t>
  </si>
  <si>
    <t>Nacoharg Medical Centre</t>
  </si>
  <si>
    <t>Naivasha Max Prison Health Centre</t>
  </si>
  <si>
    <t>Naivasha Medical Clinic</t>
  </si>
  <si>
    <t>Namocha Dispensary</t>
  </si>
  <si>
    <t>Ngondi Dispensary</t>
  </si>
  <si>
    <t>Oserian Health Centre</t>
  </si>
  <si>
    <t>Rhein Valley Hospital</t>
  </si>
  <si>
    <t>Rocco Dispensary</t>
  </si>
  <si>
    <t>Sher Karuturi Hospital</t>
  </si>
  <si>
    <t>3KR Health Centre</t>
  </si>
  <si>
    <t>FITC Dispensary</t>
  </si>
  <si>
    <t>Kabarak Health Centre</t>
  </si>
  <si>
    <t>Kapkures Dispensary (Nakuru Central)</t>
  </si>
  <si>
    <t>Langa Langa Health Centre</t>
  </si>
  <si>
    <t>Mogotio RHDC</t>
  </si>
  <si>
    <t>Nakuru West (PCEA) Health Centre</t>
  </si>
  <si>
    <t>Prison Dispensary</t>
  </si>
  <si>
    <t>Rongai Health Centre</t>
  </si>
  <si>
    <t>Upper Solai Health Centre</t>
  </si>
  <si>
    <t>Bahati District Hospital</t>
  </si>
  <si>
    <t>Dundori Health Centre</t>
  </si>
  <si>
    <t>Kabazi Health Centre</t>
  </si>
  <si>
    <t>Subukia Health Centre</t>
  </si>
  <si>
    <t>Nakuru Central</t>
  </si>
  <si>
    <t>Nakuru North</t>
  </si>
  <si>
    <t>Terige Dispensary (CDF)</t>
  </si>
  <si>
    <t>Chepkoiyo Dispensary</t>
  </si>
  <si>
    <t>Kapkagaron Dispensary</t>
  </si>
  <si>
    <t>Nandi East</t>
  </si>
  <si>
    <t>Kaptumo Sub District Hospital</t>
  </si>
  <si>
    <t>Nandi South</t>
  </si>
  <si>
    <t>Tinderet</t>
  </si>
  <si>
    <t>Meteitei Sub District Hospital</t>
  </si>
  <si>
    <t>Sobar river Health Centre</t>
  </si>
  <si>
    <t>Kemeloi Health Centre</t>
  </si>
  <si>
    <t>CMF Aitong Health Centre</t>
  </si>
  <si>
    <t>Ewaso Ngiro Health Centre</t>
  </si>
  <si>
    <t>Naikara Dispensary</t>
  </si>
  <si>
    <t>Narok North</t>
  </si>
  <si>
    <t>Narok South</t>
  </si>
  <si>
    <t>Wamba Mission Hospital</t>
  </si>
  <si>
    <t xml:space="preserve">Samburu East </t>
  </si>
  <si>
    <t>Trans Mara (Kilgoris) District Hospital</t>
  </si>
  <si>
    <t>Lolgorian Sub District Hospital</t>
  </si>
  <si>
    <t>Enosaen Health Centre</t>
  </si>
  <si>
    <t>Bikeke Health Centre</t>
  </si>
  <si>
    <t>Bondeni Dispensary (Trans Nzoia West)</t>
  </si>
  <si>
    <t>Kiminini Cottage Hospital</t>
  </si>
  <si>
    <t>Kiminini Health Centre</t>
  </si>
  <si>
    <t>Matuanda Dispensary</t>
  </si>
  <si>
    <t>Turukana Central</t>
  </si>
  <si>
    <t>Turukana North</t>
  </si>
  <si>
    <t>Lorugum Health Centre</t>
  </si>
  <si>
    <t>Nadapal Primary Health Care Programme</t>
  </si>
  <si>
    <t>Namoruputh (PAG) Dispensary</t>
  </si>
  <si>
    <t>St Catherine's Napetet Dispensary</t>
  </si>
  <si>
    <t>St Monica's Nakwamekwi Dispensary</t>
  </si>
  <si>
    <t>St Patrick's Kanamkemer Dispensary</t>
  </si>
  <si>
    <t>St Mary's Kalokol Primary Health Care Prog</t>
  </si>
  <si>
    <t>IRC Kakuma Hospital</t>
  </si>
  <si>
    <t>Kataboi Dispensary</t>
  </si>
  <si>
    <t>Lokichogio  (AIC) Health Centre</t>
  </si>
  <si>
    <t>Lowarengak Dispensary</t>
  </si>
  <si>
    <t>Nariokotome Dispensary</t>
  </si>
  <si>
    <t>Kapedo Sub-District Hospital</t>
  </si>
  <si>
    <t>Lokichar (RCEA) Health Centre</t>
  </si>
  <si>
    <t>Lokori (AIC) Health Centre</t>
  </si>
  <si>
    <t>Lokori Primary Health Care Programme</t>
  </si>
  <si>
    <t>Nakwamoru Health Centre</t>
  </si>
  <si>
    <t>Turkana North</t>
  </si>
  <si>
    <t>Turkana South</t>
  </si>
  <si>
    <t>Bungoma West</t>
  </si>
  <si>
    <t>Bungoma South</t>
  </si>
  <si>
    <t>Bokoli Hospital</t>
  </si>
  <si>
    <t>Karima Dispensary</t>
  </si>
  <si>
    <t>Bungoma North</t>
  </si>
  <si>
    <t>Makhonge Dispensary</t>
  </si>
  <si>
    <t>Makutano Dispensary</t>
  </si>
  <si>
    <t>Ndalu Health Centre</t>
  </si>
  <si>
    <t>Naitiri Health Centre</t>
  </si>
  <si>
    <t>Kayaya Dispensary</t>
  </si>
  <si>
    <t>Khalumuli Dispensary</t>
  </si>
  <si>
    <t>Lugulu Hospital</t>
  </si>
  <si>
    <t>Lukusi Dispensary</t>
  </si>
  <si>
    <t>Mahanga Dispensary</t>
  </si>
  <si>
    <t>Matulo Dispensary</t>
  </si>
  <si>
    <t>Ngwelo Dispensary</t>
  </si>
  <si>
    <t>Webuye District Hospital</t>
  </si>
  <si>
    <t>Bumula Health Centre</t>
  </si>
  <si>
    <t>Kibabii Health Centre</t>
  </si>
  <si>
    <t>Kibuke Dispensary</t>
  </si>
  <si>
    <t>Kimaeti Dispensary</t>
  </si>
  <si>
    <t>Mechimeru Dispensary</t>
  </si>
  <si>
    <t>St Damiano Nursing Home</t>
  </si>
  <si>
    <t>Chwele District Hospital</t>
  </si>
  <si>
    <t>Chwele Friends Dispensary</t>
  </si>
  <si>
    <t>Kabuchai Health Centre</t>
  </si>
  <si>
    <t>Malakisi Health Centre</t>
  </si>
  <si>
    <t>Sirisia Hospital</t>
  </si>
  <si>
    <t>Cheptais Health Centre</t>
  </si>
  <si>
    <t>Chesikaki  Dispensary</t>
  </si>
  <si>
    <t>Kaptama (Friends) Dispensary</t>
  </si>
  <si>
    <t>Kubura Dispensary</t>
  </si>
  <si>
    <t>Mt  Elgon District Hospital</t>
  </si>
  <si>
    <t>Ruanda Dispensary</t>
  </si>
  <si>
    <t>Kolanya Salvation Army Dispensary</t>
  </si>
  <si>
    <t>Mihuu Dispensary</t>
  </si>
  <si>
    <t>Milo Health Centre</t>
  </si>
  <si>
    <t>Ushirika Health Centre</t>
  </si>
  <si>
    <t>Matangwe Health Centre</t>
  </si>
  <si>
    <t>Nyagoro Health Centre</t>
  </si>
  <si>
    <t>Bumala A Health Centre</t>
  </si>
  <si>
    <t>Bumala B Health Centre</t>
  </si>
  <si>
    <t>Amukura Health Centre</t>
  </si>
  <si>
    <t>Angurai Health Centre</t>
  </si>
  <si>
    <t>Moding Health Centre</t>
  </si>
  <si>
    <t>Butual Health Centre</t>
  </si>
  <si>
    <t>Butere</t>
  </si>
  <si>
    <t>Apostles Clinic</t>
  </si>
  <si>
    <t>Elwangale Dispensary</t>
  </si>
  <si>
    <t>Shinutsa Dispensary</t>
  </si>
  <si>
    <t>Masaba Mission Hospital</t>
  </si>
  <si>
    <t>Mundoli Health Centre</t>
  </si>
  <si>
    <t>Mutsesta Dispensary</t>
  </si>
  <si>
    <t>Mwihila Mission Hospital</t>
  </si>
  <si>
    <t>Shikunga Health Centre</t>
  </si>
  <si>
    <t>Shimkoko Dispensary</t>
  </si>
  <si>
    <t>Shisaba Dispensary</t>
  </si>
  <si>
    <t>Shitsitswi Health Centre</t>
  </si>
  <si>
    <t>Kakmega Central</t>
  </si>
  <si>
    <t>GK Prisons Dispensary (Kakemega Central)</t>
  </si>
  <si>
    <t>Kakemga Central</t>
  </si>
  <si>
    <t>Eregi Mission Health Centre</t>
  </si>
  <si>
    <t>Iguhu Distirct Hospital</t>
  </si>
  <si>
    <t>Kakamega North</t>
  </si>
  <si>
    <t>Kakemga North</t>
  </si>
  <si>
    <t>Lutaso Dispensary</t>
  </si>
  <si>
    <t>Nabongo Dispensary</t>
  </si>
  <si>
    <t>Kakemga East</t>
  </si>
  <si>
    <t>Ileho Health Cente</t>
  </si>
  <si>
    <t>Jesus the Healer Clinic</t>
  </si>
  <si>
    <t>Mahatma Gandi Health Centre</t>
  </si>
  <si>
    <t>St. Phillips Mukomari</t>
  </si>
  <si>
    <t>Muting'ongo Dispensary</t>
  </si>
  <si>
    <t>Namaraga Dispensary</t>
  </si>
  <si>
    <t>Shamberere Dispensary</t>
  </si>
  <si>
    <t>Savane Dispensary</t>
  </si>
  <si>
    <t>Shiseso Health Centre</t>
  </si>
  <si>
    <t>Kongoni Health Centre</t>
  </si>
  <si>
    <t>Lwandeti Dispensary</t>
  </si>
  <si>
    <t>Mabusi Health Centre</t>
  </si>
  <si>
    <t>Marakusi Dispensary</t>
  </si>
  <si>
    <t>Ahmadiya Hospital</t>
  </si>
  <si>
    <t>Jamia Medical Centre</t>
  </si>
  <si>
    <t>Khaunga Dispensary</t>
  </si>
  <si>
    <t>Lusheya Health Centre</t>
  </si>
  <si>
    <t>Makunga RHDC</t>
  </si>
  <si>
    <t>Mumias Dispensary</t>
  </si>
  <si>
    <t>Mumias Sub-District Hospital (Matungu)</t>
  </si>
  <si>
    <t>Mung'ung'u Dispensary</t>
  </si>
  <si>
    <t>Musanda (ACK) Clinic</t>
  </si>
  <si>
    <t>Shianda Baptist Clinic</t>
  </si>
  <si>
    <t>Aboloi Dispensary</t>
  </si>
  <si>
    <t>Akichelesit  Dispensary</t>
  </si>
  <si>
    <t>Amagoro Nursing Home</t>
  </si>
  <si>
    <t>Amase Dispensary</t>
  </si>
  <si>
    <t>Amukura Mission Health Centre</t>
  </si>
  <si>
    <t>Apokor Dispensary</t>
  </si>
  <si>
    <t>Changara (GOK) Dispensary</t>
  </si>
  <si>
    <t>Changara Calvary Dispensary</t>
  </si>
  <si>
    <t>Chemasiri (ACK) Dispensary</t>
  </si>
  <si>
    <t>Lukolis Dispensary</t>
  </si>
  <si>
    <t>Malaba Dispensary</t>
  </si>
  <si>
    <t>Moru Karisa Dispensary</t>
  </si>
  <si>
    <t>Obekai Dispensary</t>
  </si>
  <si>
    <t>Ochude Dispensary</t>
  </si>
  <si>
    <t>St Mary Health Unit</t>
  </si>
  <si>
    <t>Bugamangi Dispensary</t>
  </si>
  <si>
    <t>Bugina Health Centre</t>
  </si>
  <si>
    <t>Enzaro Health Centre</t>
  </si>
  <si>
    <t>Givudimbuli Health Centre</t>
  </si>
  <si>
    <t>Iduku Dispensary</t>
  </si>
  <si>
    <t>Igago Dispensary</t>
  </si>
  <si>
    <t>Inyali Dispensary</t>
  </si>
  <si>
    <t>Kegondi Health Centre</t>
  </si>
  <si>
    <t>Mbale Rural Helath Training Centre</t>
  </si>
  <si>
    <t>Mulele Dispensary</t>
  </si>
  <si>
    <t>Munoywa Dispensary</t>
  </si>
  <si>
    <t>Coptic Nursing and Maternity Home</t>
  </si>
  <si>
    <t>Banja Health Centre</t>
  </si>
  <si>
    <t>Boyani Dispensary</t>
  </si>
  <si>
    <t>Buyangu Health Centre</t>
  </si>
  <si>
    <t>Hamisi Hospital</t>
  </si>
  <si>
    <t>Kaimosi Hospital</t>
  </si>
  <si>
    <t>Nyagori Health Centre</t>
  </si>
  <si>
    <t>Nangina Hospital</t>
  </si>
  <si>
    <t>North Eastern</t>
  </si>
  <si>
    <t>PROVINCE</t>
  </si>
  <si>
    <t>NGO/ Private</t>
  </si>
  <si>
    <t>Parastatal</t>
  </si>
  <si>
    <t>-</t>
  </si>
  <si>
    <t>?</t>
  </si>
  <si>
    <t>Y</t>
  </si>
  <si>
    <t>N</t>
  </si>
  <si>
    <t>CD4</t>
  </si>
  <si>
    <t>Kibuyuni Dispensary</t>
  </si>
  <si>
    <t>Kizibe Dispensary</t>
  </si>
  <si>
    <t>Lukore Dispensary</t>
  </si>
  <si>
    <t>Mkongani Dispensary</t>
  </si>
  <si>
    <t>Mwapala Dispensary</t>
  </si>
  <si>
    <t>Mazumalume Dispensary</t>
  </si>
  <si>
    <t>Ng'ombeni Dispensary</t>
  </si>
  <si>
    <t>Partech Cyflow</t>
  </si>
  <si>
    <t>FLOW CYTOMETRY</t>
  </si>
  <si>
    <t>HEMATOLOGY (FBC)</t>
  </si>
  <si>
    <t>Sysmex</t>
  </si>
  <si>
    <t>Tigoni</t>
  </si>
  <si>
    <t>Installed</t>
  </si>
  <si>
    <t>Placed</t>
  </si>
  <si>
    <t>Hematology (FBC) equipment</t>
  </si>
  <si>
    <t>Proposed Placement</t>
  </si>
  <si>
    <t>X</t>
  </si>
  <si>
    <t>Placements</t>
  </si>
  <si>
    <t>Calibur</t>
  </si>
  <si>
    <t>Count</t>
  </si>
  <si>
    <t>Facility is not eligible for FACS Count</t>
  </si>
  <si>
    <t>Low CD4 sample volumes to justify placement of machine. Need stronger CD4 sample networks.</t>
  </si>
  <si>
    <t>Re-evaluation after the transition period is  completed</t>
  </si>
  <si>
    <t>Re-assessment of numbers after scale to justify eligibility of upgrade to Calibur Machine</t>
  </si>
  <si>
    <t xml:space="preserve">FACS Count sufficient in the facility due to low CD4 volumes. </t>
  </si>
  <si>
    <t>If minimum above recommendations are met, site will be eligible for FACS Count. (ICAP working on that )</t>
  </si>
  <si>
    <t>Lab is in a central location ideal for networking and support but the lab needs to be redesigned and re-assessed before calibur machine can be placed. Alternatively a separaet ART room be identified</t>
  </si>
  <si>
    <t>If minimum above recommendations are met, site will be eligible for FACS Calibur</t>
  </si>
  <si>
    <t>If minimum above recommendations are met, site will be eligible for FACS Count</t>
  </si>
  <si>
    <t>Not eligible for palcement due to distances samples would travel to facility. Re-assess wundanyi DH for taita distirct</t>
  </si>
  <si>
    <t>Review in 6 months</t>
  </si>
  <si>
    <t>Set of pipettes</t>
  </si>
  <si>
    <t>Purchase of 1.7KVA UPS and stabilizer</t>
  </si>
  <si>
    <t>Commit more pipettes to the lab</t>
  </si>
  <si>
    <t>Purchase 3 KVA UPS and stabilizer</t>
  </si>
  <si>
    <t>Purchase 1.7 KVA UPS and stabilizer</t>
  </si>
  <si>
    <t>Purchase of 3KVA UPS and stabilizer</t>
  </si>
  <si>
    <t>Confirmation of KPLC  power supply including wiring and sockets in the lab</t>
  </si>
  <si>
    <t>Re-arrange/organize equipment and lab in general</t>
  </si>
  <si>
    <t>Purchase vortex mixer</t>
  </si>
  <si>
    <t>Equipment not working and not under service contract</t>
  </si>
  <si>
    <t>NWNS</t>
  </si>
  <si>
    <t>installation of A/C due to high tempratures</t>
  </si>
  <si>
    <t>Installation of AC in lab due to heat and dust</t>
  </si>
  <si>
    <t>Purchase 3KVA UPS and Stabilizer (WRP)</t>
  </si>
  <si>
    <t>Recommend CD4 sample transport network to be Longisa DH has a FACS Count</t>
  </si>
  <si>
    <t>Re-evaluate logistic challenges for satellite sites</t>
  </si>
  <si>
    <t>Purchase 3KVA UPS and Stabilizer</t>
  </si>
  <si>
    <t>Connection of new room to power supply and standby generator</t>
  </si>
  <si>
    <t>Need water reservoir tank</t>
  </si>
  <si>
    <t>Power backup solution(MSF promised to work on this)</t>
  </si>
  <si>
    <t>Repair minor leakages in hematology room sinks</t>
  </si>
  <si>
    <t>standard bench top according to machine specs away from windows</t>
  </si>
  <si>
    <t>Power backup options partners to adress</t>
  </si>
  <si>
    <t>Equipment working and not under service contract</t>
  </si>
  <si>
    <t>WNS</t>
  </si>
  <si>
    <t xml:space="preserve">Lab needs to be connected to hospital stanby generator </t>
  </si>
  <si>
    <t>CD4 numbers be rediscussed in view of  upgrade to Calibur.</t>
  </si>
  <si>
    <t>Lab requires renovation to met standard specs of machine above</t>
  </si>
  <si>
    <t>Reinforcement of burglar proofing</t>
  </si>
  <si>
    <t xml:space="preserve">Re-evaluate scale up once facility has been transitioned to APHIA II </t>
  </si>
  <si>
    <t xml:space="preserve">CD4 numbers are currently low to justify upgrade to Calibur. Re-assess with scale up proposed in June and justification of supporting  Western region networking </t>
  </si>
  <si>
    <t>Designate room has standard bench tops as per machine specs above</t>
  </si>
  <si>
    <t xml:space="preserve">Re-assessment of lab environment </t>
  </si>
  <si>
    <t>Designate new room available ,standard bench tops be fixed as per machine specs above</t>
  </si>
  <si>
    <t>Hospital admin to reinforce burglar proofing in the lab</t>
  </si>
  <si>
    <t>purchase and install A/C (MSF promised to work on this)</t>
  </si>
  <si>
    <t>Power backup solution (FACES working on power generator)</t>
  </si>
  <si>
    <t xml:space="preserve">Dedicate room with A/C for Facs Calibur machine. </t>
  </si>
  <si>
    <t>Lab needs to be connect to standby hospital generator</t>
  </si>
  <si>
    <t>Installation of water reservoir tank</t>
  </si>
  <si>
    <t>Equipment working and under service contract</t>
  </si>
  <si>
    <t>WS</t>
  </si>
  <si>
    <t xml:space="preserve">Install A/C </t>
  </si>
  <si>
    <t>CD4 sample volumes very low</t>
  </si>
  <si>
    <t>Need source for storage capacity</t>
  </si>
  <si>
    <t>Low volumes of CD4 samples to justify placement of machine. Need scale up testing</t>
  </si>
  <si>
    <t>Install A/C in Hematology room</t>
  </si>
  <si>
    <t>Closely networked to Kakamega PGH</t>
  </si>
  <si>
    <t>New lab building available  requires ceiling and fan to lower temperatures in the room</t>
  </si>
  <si>
    <t>Lab needs reorganization and adequate storage space to store away current stock held at the centre of lab</t>
  </si>
  <si>
    <t>Purchase and install A/C for new Calibur room</t>
  </si>
  <si>
    <t>Designated area be available ;standard benched for above machine specs and separate phlebotomy area be availed</t>
  </si>
  <si>
    <t>Designate room within the lab for calibur and the required Bench Top specs</t>
  </si>
  <si>
    <t>2 A/C units available ,one working and one to be repaired</t>
  </si>
  <si>
    <t>Bench to adapted based on machine specs above</t>
  </si>
  <si>
    <t>Source for storage options</t>
  </si>
  <si>
    <t>Bench renovations based on machine specs above</t>
  </si>
  <si>
    <t>Ministry of Health</t>
  </si>
  <si>
    <t>minimum 2</t>
  </si>
  <si>
    <t>Community Supported</t>
  </si>
  <si>
    <t>CS</t>
  </si>
  <si>
    <t>23 Inches</t>
  </si>
  <si>
    <t>36 Inches</t>
  </si>
  <si>
    <t>KEY</t>
  </si>
  <si>
    <t>52 Inches</t>
  </si>
  <si>
    <t>71  Inches</t>
  </si>
  <si>
    <t>30 Inches</t>
  </si>
  <si>
    <t>Eligible for ugrade.</t>
  </si>
  <si>
    <t>Eligible for placement. Consider upgrading to basic lab with hematology/chemistry analyzer.</t>
  </si>
  <si>
    <t>Eligible for placement</t>
  </si>
  <si>
    <t>Elegible for upgrading</t>
  </si>
  <si>
    <t>Eligible if above condition is met.</t>
  </si>
  <si>
    <t>Not suitable placing a Facs Count</t>
  </si>
  <si>
    <t>If minimum above recommendations are met, site will be eligible for placement.</t>
  </si>
  <si>
    <t>Eligible for upgrade if minimum above conditions are met.</t>
  </si>
  <si>
    <t>Med Superetendent promised to improve lab supervision. Consider for upgrade if conditions are met.</t>
  </si>
  <si>
    <t>Eligible for Upgrade</t>
  </si>
  <si>
    <t>If minimum above recommendations are met, site will be eligible for Placement</t>
  </si>
  <si>
    <t>27Inch wide by 36Inch long</t>
  </si>
  <si>
    <t>17inch wide by 15inch long</t>
  </si>
  <si>
    <t>VERDICT OF SITE ASSESSMENT</t>
  </si>
  <si>
    <t>1.Lab space for machine specs</t>
  </si>
  <si>
    <t>Existing pipettes need calibration</t>
  </si>
  <si>
    <t>Advised lab to place sand bucket as fire extinguisher</t>
  </si>
  <si>
    <t>Weak burglar proofing- require reinforcement</t>
  </si>
  <si>
    <t>If power is not available in the facility, BD can explore solar option for the Count</t>
  </si>
  <si>
    <t>Lab needs to be networked to a bigger generator</t>
  </si>
  <si>
    <t>Lab has a small manual generator. Partner sourcing for solutions</t>
  </si>
  <si>
    <t xml:space="preserve">2nd Facs Count from PGH on lone to Siaya. CD4 samples processed controlled. </t>
  </si>
  <si>
    <t xml:space="preserve">Water reservoir needs to be assessed. Currently not reliable. </t>
  </si>
  <si>
    <t>Require another fridge to store kits</t>
  </si>
  <si>
    <t>Ensure supply of vacutainer tubes</t>
  </si>
  <si>
    <t>Improve supervision on equipment &amp; QC management</t>
  </si>
  <si>
    <t>Infrastructure- Need a store, repair ceiling</t>
  </si>
  <si>
    <t>Distance to nearest hub in on rough, unpassable road</t>
  </si>
  <si>
    <t>Capacity to perform VL</t>
  </si>
  <si>
    <t>Nyando is to support 17 satellite sites</t>
  </si>
  <si>
    <t>Backup generator is present but unreliable</t>
  </si>
  <si>
    <t>No power in the facility but KPLC have promised to install power by next week</t>
  </si>
  <si>
    <t>Electricity in hospital in being upgraded by KPLC</t>
  </si>
  <si>
    <t>Require another fridge for kit storage</t>
  </si>
  <si>
    <t>New building has room allocation for lab room</t>
  </si>
  <si>
    <t xml:space="preserve"> Need source for storage</t>
  </si>
  <si>
    <t>Benches - adequate</t>
  </si>
  <si>
    <t>Benches-adequate</t>
  </si>
  <si>
    <t>Benches-inadequate. Putting up one.</t>
  </si>
  <si>
    <t>Instal extra benche for machine</t>
  </si>
  <si>
    <t>Source for extra refrigerator</t>
  </si>
  <si>
    <t>Consider setting up as a basic laboratory first</t>
  </si>
  <si>
    <t>Instal std benchtops</t>
  </si>
  <si>
    <t>Standardize bench to support Facs Calibur</t>
  </si>
  <si>
    <t>Instal an A/C for Facs Calibur</t>
  </si>
  <si>
    <t>Install A/C</t>
  </si>
  <si>
    <t>Need for reagent refrigerators</t>
  </si>
  <si>
    <t>Netowrked to approcimately 6 additional sites</t>
  </si>
  <si>
    <t>Approximately 14 referral ART sites to be linked to central Hub</t>
  </si>
  <si>
    <t>WRP has promised to install A/C</t>
  </si>
  <si>
    <t>Advice facility to use stabilizer tubes</t>
  </si>
  <si>
    <t>PGH anticipating scale up of CD4 testing to an additional 60 sites by June 2010. Numbers might double</t>
  </si>
  <si>
    <t xml:space="preserve">Vihiga runs CD4 samples twice a week at the moment. </t>
  </si>
  <si>
    <t>New building linked to power backup option</t>
  </si>
  <si>
    <t>Visible dust in lab, bench tops and equipments</t>
  </si>
  <si>
    <t>New building ART lab monitoring room allocated with sufficient space</t>
  </si>
  <si>
    <t xml:space="preserve">Strengthen burglar proofing </t>
  </si>
  <si>
    <t>Fred Babu commented on possibility of MSF assisting in activities to upgrade a room for Calibur machine</t>
  </si>
  <si>
    <t>Eurolyser machine lacks UPS system</t>
  </si>
  <si>
    <t>Room allocated for lab in new container being constructed in facility</t>
  </si>
  <si>
    <t>Space - adequate</t>
  </si>
  <si>
    <t>Space-adequate</t>
  </si>
  <si>
    <t>Space- adequate</t>
  </si>
  <si>
    <t>Spacw- adequate</t>
  </si>
  <si>
    <t>Space available in serology room</t>
  </si>
  <si>
    <t>Put extra benches for equipment</t>
  </si>
  <si>
    <t>Unit does not meet the minimum standards for a laboratory.</t>
  </si>
  <si>
    <t>Assign room for the Facs Count</t>
  </si>
  <si>
    <t>Facility needs A/C to support Facs Calibur</t>
  </si>
  <si>
    <t>Lab space small, will need a wider plan</t>
  </si>
  <si>
    <t>Needs a standard bench for machine</t>
  </si>
  <si>
    <t>Bench renovations based on machine specs</t>
  </si>
  <si>
    <t>Wesu is a distance up a hill from Wundanyi town. High volume facilities is Wundanyi District Hospital</t>
  </si>
  <si>
    <t>Lab has an extra 1.5KV UPS in place</t>
  </si>
  <si>
    <t xml:space="preserve">Lab has adequate space in the store but requires re-organization </t>
  </si>
  <si>
    <t>Facility has sufficient storage space</t>
  </si>
  <si>
    <t>Samples networked to Nakuru on a rough road at 152KM</t>
  </si>
  <si>
    <t>Lab security needs reinforcement</t>
  </si>
  <si>
    <t xml:space="preserve">Transition of facility from AMPATH to APHIA II </t>
  </si>
  <si>
    <t>Chemo quip are supplying an ELISA reader to the lab this week</t>
  </si>
  <si>
    <t>Power backup needs to fixed and automated to support the lab</t>
  </si>
  <si>
    <t>Partner to install fire extinguisher</t>
  </si>
  <si>
    <t xml:space="preserve">Lab reagents and stocks stacked in the main lab. </t>
  </si>
  <si>
    <t>Need for another fridge to store reagents</t>
  </si>
  <si>
    <t>Room allocation in new building</t>
  </si>
  <si>
    <t>One of the A/C to be repaired</t>
  </si>
  <si>
    <t>2 of the Olympus microscopes are under repair in Nairobi</t>
  </si>
  <si>
    <t>Hospital admin planning to place new bench</t>
  </si>
  <si>
    <t>CDC to may donate BTS 330 Chemistry analyzer</t>
  </si>
  <si>
    <t>Lab Space for machine specs</t>
  </si>
  <si>
    <t>17 satellite sites in the region</t>
  </si>
  <si>
    <t xml:space="preserve">Require placement of hematology and chemistry equipement </t>
  </si>
  <si>
    <t>Lamu relies soley on generator</t>
  </si>
  <si>
    <t>RECOMMENDATIONS BY TEAM</t>
  </si>
  <si>
    <t>Have expressed desire to keep Cyflow for backup.</t>
  </si>
  <si>
    <t>Pt numbers-adequate</t>
  </si>
  <si>
    <t>Patient numbers inadequate.</t>
  </si>
  <si>
    <t>Too many expired kits in fridge(raised with Med. Sup)</t>
  </si>
  <si>
    <t>The lab store require shelves.</t>
  </si>
  <si>
    <t>Need extra fridge to store reagents/samples separately</t>
  </si>
  <si>
    <t>Storage-adequate</t>
  </si>
  <si>
    <t>Managt intends to put a new building</t>
  </si>
  <si>
    <t>Inadequately staffed, PMLSO psoting one more technologist</t>
  </si>
  <si>
    <t>Old and leaking sinks</t>
  </si>
  <si>
    <t>Inconsistent vacutainer supply</t>
  </si>
  <si>
    <t>Routine equipment maintenance inadequate</t>
  </si>
  <si>
    <t>Refrigerator-insufficient for reagents, an extra one required.</t>
  </si>
  <si>
    <t xml:space="preserve">Bare equipment capacity </t>
  </si>
  <si>
    <t>Personnel-adequate</t>
  </si>
  <si>
    <t>Room available-managt to put more benches</t>
  </si>
  <si>
    <t>Need extra fridge for reagents</t>
  </si>
  <si>
    <t>No electricity connection- being worked on currently, due in Augsut</t>
  </si>
  <si>
    <t>Worn out drawers</t>
  </si>
  <si>
    <t>No std benches in the lab</t>
  </si>
  <si>
    <t>Lab operates 24 hrs, staffing inadequate probably because poorly planned rota</t>
  </si>
  <si>
    <t>Chemistry Analyzer needs repairs</t>
  </si>
  <si>
    <t>Y (2)</t>
  </si>
  <si>
    <t>Y: Being serviced</t>
  </si>
  <si>
    <t>Laminar flow ducting available. Connect lab to laminar system.</t>
  </si>
  <si>
    <t>Prolonged 24 hr blackouts on Thursdays</t>
  </si>
  <si>
    <t>OK</t>
  </si>
  <si>
    <t>Staffing-adequate</t>
  </si>
  <si>
    <t>Staffing-facility works 24 hrs, understaffed</t>
  </si>
  <si>
    <t>No infrastructure -injection room converted to lab</t>
  </si>
  <si>
    <t>Room allocation in CCC</t>
  </si>
  <si>
    <t>No equipment maintenance logs</t>
  </si>
  <si>
    <t>Internal CD4 QC done occassionally</t>
  </si>
  <si>
    <t>Serology lab bench is small</t>
  </si>
  <si>
    <t>Facility needs a Haematology Analyzer</t>
  </si>
  <si>
    <t>N; Fire Blanket</t>
  </si>
  <si>
    <t>COMMENTS AND OBSERVATIONS</t>
  </si>
  <si>
    <t>Phlebotomy area</t>
  </si>
  <si>
    <t>Y-No updated service report</t>
  </si>
  <si>
    <t>Y-No service report</t>
  </si>
  <si>
    <t>N-Putting one</t>
  </si>
  <si>
    <t>Y-NS</t>
  </si>
  <si>
    <t>Y; WS</t>
  </si>
  <si>
    <t>Presence of working fire extinguisher</t>
  </si>
  <si>
    <t>N; Take to Diani Dispensary</t>
  </si>
  <si>
    <t>Y: Automated standby generator</t>
  </si>
  <si>
    <t xml:space="preserve">N: Blackout 3H/day. Generator but unreliable </t>
  </si>
  <si>
    <t>Y: automated standby generator</t>
  </si>
  <si>
    <t>N: Blackout 3-4H/day</t>
  </si>
  <si>
    <t>Y: Automatic standby generator</t>
  </si>
  <si>
    <t>N: Blackouts 2-3H/Day</t>
  </si>
  <si>
    <t>N: Blackouts 3H/Day</t>
  </si>
  <si>
    <t>N-Falling ceiling</t>
  </si>
  <si>
    <t>N-Ceiling fallen, leaking</t>
  </si>
  <si>
    <t>Roof in good condition</t>
  </si>
  <si>
    <t>Island runs on generator</t>
  </si>
  <si>
    <t>Y; Blackout once a week</t>
  </si>
  <si>
    <t>Y*</t>
  </si>
  <si>
    <t>N-Cracked</t>
  </si>
  <si>
    <t>Floors in good condition</t>
  </si>
  <si>
    <t>Y: Reinforcement required</t>
  </si>
  <si>
    <t>Y-Being built now</t>
  </si>
  <si>
    <t>Functioning Incinerator</t>
  </si>
  <si>
    <t>Y: Within facility means</t>
  </si>
  <si>
    <t>Y-being commissioned</t>
  </si>
  <si>
    <t>Use solar</t>
  </si>
  <si>
    <t>Back up generator</t>
  </si>
  <si>
    <t>Y-24 Hour blackout on Thursdays</t>
  </si>
  <si>
    <t>N-blackouts common</t>
  </si>
  <si>
    <t>Consistent electrical power supply</t>
  </si>
  <si>
    <t>Y: Adequate space</t>
  </si>
  <si>
    <t>Y: 5</t>
  </si>
  <si>
    <t>N; No running water</t>
  </si>
  <si>
    <t>Running water &amp;/ reservoir water tanks</t>
  </si>
  <si>
    <t>Y- Need re-organization</t>
  </si>
  <si>
    <t>Y: 6 large</t>
  </si>
  <si>
    <t>Y: 4 medium</t>
  </si>
  <si>
    <t>Y: 2 medium- 1 backup</t>
  </si>
  <si>
    <t>Y: 3 medium- 1 due today</t>
  </si>
  <si>
    <t>Y: 8 medium- I backup/spare</t>
  </si>
  <si>
    <t>Y: 3 medium- Full</t>
  </si>
  <si>
    <t>Y: 2 medium( 1 new)</t>
  </si>
  <si>
    <t>Y: 4(Medium)- Full</t>
  </si>
  <si>
    <t>Y: 1(Medium)- Full</t>
  </si>
  <si>
    <t>Y: 3(Medium)- Full</t>
  </si>
  <si>
    <t>Y: 2(Medium)- Full</t>
  </si>
  <si>
    <t>Y- 1(small)-Full</t>
  </si>
  <si>
    <t>Y- 1(Small)-Full</t>
  </si>
  <si>
    <t>Secure</t>
  </si>
  <si>
    <t>Y- 2 (Meduim)- Full</t>
  </si>
  <si>
    <t>Maintained in good condition</t>
  </si>
  <si>
    <t>Y-New facility to be put up</t>
  </si>
  <si>
    <t>Y-APHIA II to build new lab</t>
  </si>
  <si>
    <t>Possibilities of separate room</t>
  </si>
  <si>
    <t>Y-Need shelves</t>
  </si>
  <si>
    <t>Y-Put more shelves</t>
  </si>
  <si>
    <t>Store/Storage space</t>
  </si>
  <si>
    <r>
      <t xml:space="preserve">Y:Barnstead MP3A: </t>
    </r>
    <r>
      <rPr>
        <sz val="11"/>
        <color indexed="60"/>
        <rFont val="Perpetua"/>
        <family val="1"/>
      </rPr>
      <t>WS</t>
    </r>
  </si>
  <si>
    <r>
      <t>Y:NH:</t>
    </r>
    <r>
      <rPr>
        <sz val="11"/>
        <color indexed="60"/>
        <rFont val="Perpetua"/>
        <family val="1"/>
      </rPr>
      <t>WS</t>
    </r>
  </si>
  <si>
    <r>
      <t xml:space="preserve">Y: Unknown: </t>
    </r>
    <r>
      <rPr>
        <sz val="11"/>
        <color indexed="60"/>
        <rFont val="Perpetua"/>
        <family val="1"/>
      </rPr>
      <t>WS</t>
    </r>
  </si>
  <si>
    <r>
      <t>Y: Unknown:</t>
    </r>
    <r>
      <rPr>
        <sz val="11"/>
        <color indexed="60"/>
        <rFont val="Perpetua"/>
        <family val="1"/>
      </rPr>
      <t xml:space="preserve"> NWNS</t>
    </r>
  </si>
  <si>
    <t>2, Inadequate</t>
  </si>
  <si>
    <t>Y-1, Inadequate</t>
  </si>
  <si>
    <t>Y-2; Insufficient</t>
  </si>
  <si>
    <t>Y; 3</t>
  </si>
  <si>
    <t>Y-4</t>
  </si>
  <si>
    <t>Y- 2(Small)-Inadequate</t>
  </si>
  <si>
    <t>Refrigerators for kits</t>
  </si>
  <si>
    <r>
      <t xml:space="preserve">Y: Micros: </t>
    </r>
    <r>
      <rPr>
        <sz val="11"/>
        <color indexed="60"/>
        <rFont val="Perpetua"/>
        <family val="1"/>
      </rPr>
      <t>WS</t>
    </r>
  </si>
  <si>
    <r>
      <t xml:space="preserve">Y: Nikon: </t>
    </r>
    <r>
      <rPr>
        <sz val="11"/>
        <color indexed="60"/>
        <rFont val="Perpetua"/>
        <family val="1"/>
      </rPr>
      <t>WS</t>
    </r>
  </si>
  <si>
    <r>
      <t xml:space="preserve">Y: Motic; </t>
    </r>
    <r>
      <rPr>
        <sz val="11"/>
        <color indexed="60"/>
        <rFont val="Perpetua"/>
        <family val="1"/>
      </rPr>
      <t>WS</t>
    </r>
  </si>
  <si>
    <r>
      <t xml:space="preserve">Y: Olympus; </t>
    </r>
    <r>
      <rPr>
        <sz val="11"/>
        <color indexed="60"/>
        <rFont val="Perpetua"/>
        <family val="1"/>
      </rPr>
      <t>WS</t>
    </r>
  </si>
  <si>
    <r>
      <t xml:space="preserve">Y: Seriko; </t>
    </r>
    <r>
      <rPr>
        <sz val="11"/>
        <color indexed="60"/>
        <rFont val="Perpetua"/>
        <family val="1"/>
      </rPr>
      <t>NWS</t>
    </r>
  </si>
  <si>
    <t>N-to be availed</t>
  </si>
  <si>
    <t>Y-Inadequate</t>
  </si>
  <si>
    <t>N; Inadequate</t>
  </si>
  <si>
    <t>Y-Not suitable for Facs Calibur</t>
  </si>
  <si>
    <t>Standard Bench tops</t>
  </si>
  <si>
    <r>
      <t xml:space="preserve">Y: Leitz: </t>
    </r>
    <r>
      <rPr>
        <sz val="11"/>
        <color indexed="60"/>
        <rFont val="Perpetua"/>
        <family val="1"/>
      </rPr>
      <t>WS</t>
    </r>
  </si>
  <si>
    <t>Y: Olympus: WS</t>
  </si>
  <si>
    <r>
      <t xml:space="preserve">Y: Leitz; </t>
    </r>
    <r>
      <rPr>
        <sz val="11"/>
        <color indexed="60"/>
        <rFont val="Perpetua"/>
        <family val="1"/>
      </rPr>
      <t>WS</t>
    </r>
  </si>
  <si>
    <r>
      <t xml:space="preserve">Y: Leica; </t>
    </r>
    <r>
      <rPr>
        <sz val="11"/>
        <color indexed="60"/>
        <rFont val="Perpetua"/>
        <family val="1"/>
      </rPr>
      <t>NWNS</t>
    </r>
  </si>
  <si>
    <r>
      <t xml:space="preserve">Y: Olympus; </t>
    </r>
    <r>
      <rPr>
        <sz val="11"/>
        <color indexed="60"/>
        <rFont val="Perpetua"/>
        <family val="1"/>
      </rPr>
      <t>NWNS</t>
    </r>
  </si>
  <si>
    <r>
      <t xml:space="preserve">Y: Nikon; </t>
    </r>
    <r>
      <rPr>
        <sz val="11"/>
        <color indexed="60"/>
        <rFont val="Perpetua"/>
        <family val="1"/>
      </rPr>
      <t>NWS</t>
    </r>
  </si>
  <si>
    <r>
      <t>Y: Lenovo;</t>
    </r>
    <r>
      <rPr>
        <sz val="11"/>
        <color indexed="60"/>
        <rFont val="Perpetua"/>
        <family val="1"/>
      </rPr>
      <t>WS</t>
    </r>
  </si>
  <si>
    <r>
      <t>Y: Olympus, Leica, Zeiss (6 in total):</t>
    </r>
    <r>
      <rPr>
        <sz val="11"/>
        <color indexed="60"/>
        <rFont val="Perpetua"/>
        <family val="1"/>
      </rPr>
      <t>WS</t>
    </r>
  </si>
  <si>
    <r>
      <t xml:space="preserve">Y: Olympus: </t>
    </r>
    <r>
      <rPr>
        <sz val="11"/>
        <color indexed="60"/>
        <rFont val="Perpetua"/>
        <family val="1"/>
      </rPr>
      <t>WS</t>
    </r>
  </si>
  <si>
    <r>
      <t xml:space="preserve">Y: Omega; </t>
    </r>
    <r>
      <rPr>
        <sz val="11"/>
        <color indexed="60"/>
        <rFont val="Perpetua"/>
        <family val="1"/>
      </rPr>
      <t>WS</t>
    </r>
  </si>
  <si>
    <r>
      <t xml:space="preserve">Y: 1x Laborlux; </t>
    </r>
    <r>
      <rPr>
        <sz val="11"/>
        <color indexed="60"/>
        <rFont val="Perpetua"/>
        <family val="1"/>
      </rPr>
      <t>WS</t>
    </r>
  </si>
  <si>
    <r>
      <t xml:space="preserve">Y- 1x Leica Gelan II; </t>
    </r>
    <r>
      <rPr>
        <sz val="11"/>
        <color indexed="60"/>
        <rFont val="Perpetua"/>
        <family val="1"/>
      </rPr>
      <t>WS</t>
    </r>
  </si>
  <si>
    <t>Main Lab</t>
  </si>
  <si>
    <t>Y-Nuve; WNS</t>
  </si>
  <si>
    <t>Y-Tarma, Not used because no water</t>
  </si>
  <si>
    <t>Y-Malter International; NWNS</t>
  </si>
  <si>
    <t>Y-Nuve NS108; WS</t>
  </si>
  <si>
    <t>Water deionizer/distiller</t>
  </si>
  <si>
    <r>
      <t xml:space="preserve">Y: Sysmex: </t>
    </r>
    <r>
      <rPr>
        <sz val="11"/>
        <color indexed="60"/>
        <rFont val="Perpetua"/>
        <family val="1"/>
      </rPr>
      <t>WS; Lack reagents</t>
    </r>
  </si>
  <si>
    <r>
      <t xml:space="preserve">Y; Sysmex: </t>
    </r>
    <r>
      <rPr>
        <sz val="11"/>
        <color indexed="60"/>
        <rFont val="Perpetua"/>
        <family val="1"/>
      </rPr>
      <t>WS; No reagents</t>
    </r>
  </si>
  <si>
    <t>Y-Olympus</t>
  </si>
  <si>
    <t>Y-Leica</t>
  </si>
  <si>
    <t>Y-Serico</t>
  </si>
  <si>
    <t>Y-Leiz</t>
  </si>
  <si>
    <t>Leitz, Serico, Swift-under repair</t>
  </si>
  <si>
    <t>Y-1 Leitz</t>
  </si>
  <si>
    <r>
      <t>Y: Sysmex:</t>
    </r>
    <r>
      <rPr>
        <sz val="11"/>
        <color indexed="60"/>
        <rFont val="Perpetua"/>
        <family val="1"/>
      </rPr>
      <t xml:space="preserve"> WS</t>
    </r>
  </si>
  <si>
    <r>
      <t xml:space="preserve">Y: Sysmex 8222: </t>
    </r>
    <r>
      <rPr>
        <sz val="11"/>
        <color indexed="60"/>
        <rFont val="Perpetua"/>
        <family val="1"/>
      </rPr>
      <t>WS</t>
    </r>
  </si>
  <si>
    <r>
      <t>Y: Celltac F 6400;</t>
    </r>
    <r>
      <rPr>
        <sz val="11"/>
        <color indexed="60"/>
        <rFont val="Perpetua"/>
        <family val="1"/>
      </rPr>
      <t>WS</t>
    </r>
  </si>
  <si>
    <r>
      <t>Y: Celltac F 6400;</t>
    </r>
    <r>
      <rPr>
        <sz val="11"/>
        <color indexed="60"/>
        <rFont val="Perpetua"/>
        <family val="1"/>
      </rPr>
      <t>NWS</t>
    </r>
  </si>
  <si>
    <r>
      <t>Y: Beckman Coulter DIF 2;</t>
    </r>
    <r>
      <rPr>
        <sz val="11"/>
        <color indexed="60"/>
        <rFont val="Perpetua"/>
        <family val="1"/>
      </rPr>
      <t>WS</t>
    </r>
  </si>
  <si>
    <t>Y-Leitz 2</t>
  </si>
  <si>
    <t>Y-Leitz</t>
  </si>
  <si>
    <t>Y-Olympus - 2</t>
  </si>
  <si>
    <t>Y-1</t>
  </si>
  <si>
    <t>Y-Olympus, 4 pieces</t>
  </si>
  <si>
    <t>Y-2 Olympus; WS</t>
  </si>
  <si>
    <t>Y-4 Olympus; WS</t>
  </si>
  <si>
    <t>Microscope Binocular</t>
  </si>
  <si>
    <r>
      <t>Y:Celltac 6400K ;</t>
    </r>
    <r>
      <rPr>
        <sz val="11"/>
        <color indexed="60"/>
        <rFont val="Perpetua"/>
        <family val="1"/>
      </rPr>
      <t>WS</t>
    </r>
  </si>
  <si>
    <r>
      <t>Y:Celltac F 6400 ;</t>
    </r>
    <r>
      <rPr>
        <sz val="11"/>
        <color indexed="60"/>
        <rFont val="Perpetua"/>
        <family val="1"/>
      </rPr>
      <t>NWS</t>
    </r>
  </si>
  <si>
    <r>
      <t>Y: BC 3000:</t>
    </r>
    <r>
      <rPr>
        <sz val="11"/>
        <color indexed="60"/>
        <rFont val="Perpetua"/>
        <family val="1"/>
      </rPr>
      <t>NWS</t>
    </r>
  </si>
  <si>
    <r>
      <t>Y: Celltac F 6400;</t>
    </r>
    <r>
      <rPr>
        <sz val="11"/>
        <color indexed="60"/>
        <rFont val="Perpetua"/>
        <family val="1"/>
      </rPr>
      <t>WNS</t>
    </r>
  </si>
  <si>
    <r>
      <t>Y- Celltack;</t>
    </r>
    <r>
      <rPr>
        <sz val="11"/>
        <color indexed="60"/>
        <rFont val="Perpetua"/>
        <family val="1"/>
      </rPr>
      <t xml:space="preserve"> WS</t>
    </r>
  </si>
  <si>
    <t>Y-Celltac; NWNS</t>
  </si>
  <si>
    <t>Hb colorimeter</t>
  </si>
  <si>
    <r>
      <t xml:space="preserve">Y: Seriko; </t>
    </r>
    <r>
      <rPr>
        <sz val="11"/>
        <color indexed="60"/>
        <rFont val="Perpetua"/>
        <family val="1"/>
      </rPr>
      <t>WS</t>
    </r>
  </si>
  <si>
    <t>Y: 6 but only one works; NS</t>
  </si>
  <si>
    <r>
      <t xml:space="preserve">Y: 1x Labomed; </t>
    </r>
    <r>
      <rPr>
        <sz val="11"/>
        <color indexed="60"/>
        <rFont val="Perpetua"/>
        <family val="1"/>
      </rPr>
      <t>WS</t>
    </r>
  </si>
  <si>
    <r>
      <t xml:space="preserve">Y: Nikon; </t>
    </r>
    <r>
      <rPr>
        <sz val="11"/>
        <color indexed="60"/>
        <rFont val="Perpetua"/>
        <family val="1"/>
      </rPr>
      <t>WNS</t>
    </r>
  </si>
  <si>
    <r>
      <t>Y:FacsCount:</t>
    </r>
    <r>
      <rPr>
        <sz val="11"/>
        <color indexed="60"/>
        <rFont val="Perpetua"/>
        <family val="1"/>
      </rPr>
      <t>WS</t>
    </r>
  </si>
  <si>
    <r>
      <t>Y: Facs Count:</t>
    </r>
    <r>
      <rPr>
        <sz val="11"/>
        <color indexed="60"/>
        <rFont val="Perpetua"/>
        <family val="1"/>
      </rPr>
      <t xml:space="preserve"> WS</t>
    </r>
  </si>
  <si>
    <r>
      <t xml:space="preserve">Y: BD Facs Count; </t>
    </r>
    <r>
      <rPr>
        <sz val="11"/>
        <color indexed="60"/>
        <rFont val="Perpetua"/>
        <family val="1"/>
      </rPr>
      <t>WS</t>
    </r>
  </si>
  <si>
    <r>
      <t xml:space="preserve">Y: BD Facs Count*; </t>
    </r>
    <r>
      <rPr>
        <sz val="11"/>
        <color indexed="60"/>
        <rFont val="Perpetua"/>
        <family val="1"/>
      </rPr>
      <t>WS</t>
    </r>
  </si>
  <si>
    <t>HB Meter</t>
  </si>
  <si>
    <t>Celltac 8222; WNS</t>
  </si>
  <si>
    <t>Y-Sysmex KX 21;WNS</t>
  </si>
  <si>
    <r>
      <t>Y: Hund Wetzlar:</t>
    </r>
    <r>
      <rPr>
        <sz val="11"/>
        <color indexed="60"/>
        <rFont val="Perpetua"/>
        <family val="1"/>
      </rPr>
      <t xml:space="preserve"> WS</t>
    </r>
  </si>
  <si>
    <t>Y: Olympus; WS</t>
  </si>
  <si>
    <t>Coulter ACT 5 diff, WS</t>
  </si>
  <si>
    <t>Y-Celltac; WS</t>
  </si>
  <si>
    <t>Coulter ACT 5diff; NWS</t>
  </si>
  <si>
    <t>Y-Celltac 6400; WNS</t>
  </si>
  <si>
    <t>Y-Celltac; WNS</t>
  </si>
  <si>
    <t>Y-WNS</t>
  </si>
  <si>
    <t>Y-MS4, WS, No reagents</t>
  </si>
  <si>
    <t>Y-Beckman Coulter; WS</t>
  </si>
  <si>
    <t>Hematology Analyzer</t>
  </si>
  <si>
    <r>
      <t>Y: Rosy Anthos;</t>
    </r>
    <r>
      <rPr>
        <sz val="11"/>
        <color indexed="60"/>
        <rFont val="Perpetua"/>
        <family val="1"/>
      </rPr>
      <t>NWNS</t>
    </r>
  </si>
  <si>
    <r>
      <t xml:space="preserve">Y:Rosi Anthos; </t>
    </r>
    <r>
      <rPr>
        <sz val="11"/>
        <color indexed="60"/>
        <rFont val="Perpetua"/>
        <family val="1"/>
      </rPr>
      <t>NWNS</t>
    </r>
  </si>
  <si>
    <r>
      <t>Y:Rosi Anthos:</t>
    </r>
    <r>
      <rPr>
        <sz val="11"/>
        <color indexed="60"/>
        <rFont val="Perpetua"/>
        <family val="1"/>
      </rPr>
      <t xml:space="preserve"> WS</t>
    </r>
  </si>
  <si>
    <r>
      <t>Y: Unknown;</t>
    </r>
    <r>
      <rPr>
        <sz val="11"/>
        <color indexed="60"/>
        <rFont val="Perpetua"/>
        <family val="1"/>
      </rPr>
      <t xml:space="preserve"> NWNS</t>
    </r>
  </si>
  <si>
    <t>Cyflow, WS</t>
  </si>
  <si>
    <t>Y-Facs Count; WS</t>
  </si>
  <si>
    <t>Y-Facs Count, WS</t>
  </si>
  <si>
    <t>Flow Cytometer/ CD4</t>
  </si>
  <si>
    <t>N (No reagents on BTS)</t>
  </si>
  <si>
    <r>
      <t xml:space="preserve">Y: Roche 9180: </t>
    </r>
    <r>
      <rPr>
        <sz val="11"/>
        <color indexed="60"/>
        <rFont val="Perpetua"/>
        <family val="1"/>
      </rPr>
      <t>WS</t>
    </r>
  </si>
  <si>
    <r>
      <t xml:space="preserve">Y:Unknown: </t>
    </r>
    <r>
      <rPr>
        <sz val="11"/>
        <color indexed="60"/>
        <rFont val="Perpetua"/>
        <family val="1"/>
      </rPr>
      <t>NWS</t>
    </r>
  </si>
  <si>
    <r>
      <t xml:space="preserve">Y: ROCHE 9180: </t>
    </r>
    <r>
      <rPr>
        <sz val="11"/>
        <color indexed="60"/>
        <rFont val="Perpetua"/>
        <family val="1"/>
      </rPr>
      <t>WS</t>
    </r>
  </si>
  <si>
    <r>
      <t>Y:RAL:</t>
    </r>
    <r>
      <rPr>
        <sz val="11"/>
        <color indexed="60"/>
        <rFont val="Perpetua"/>
        <family val="1"/>
      </rPr>
      <t xml:space="preserve"> NWNS</t>
    </r>
  </si>
  <si>
    <t>Fluorescent Microscope</t>
  </si>
  <si>
    <t>ELISA reader and washer</t>
  </si>
  <si>
    <t>Y: Unknown</t>
  </si>
  <si>
    <r>
      <t xml:space="preserve">Y: Attached to equipment; </t>
    </r>
    <r>
      <rPr>
        <sz val="11"/>
        <color indexed="60"/>
        <rFont val="Perpetua"/>
        <family val="1"/>
      </rPr>
      <t>WS</t>
    </r>
  </si>
  <si>
    <t>Y-Roche 9180</t>
  </si>
  <si>
    <t>Y-Humalyte</t>
  </si>
  <si>
    <t>Y-Roche 9180 Electrolyte</t>
  </si>
  <si>
    <t>Electrolyte Analyzer</t>
  </si>
  <si>
    <r>
      <t xml:space="preserve">Y:EPLO: </t>
    </r>
    <r>
      <rPr>
        <sz val="11"/>
        <color indexed="60"/>
        <rFont val="Perpetua"/>
        <family val="1"/>
      </rPr>
      <t>WS</t>
    </r>
  </si>
  <si>
    <r>
      <t xml:space="preserve">Y:Unknown: </t>
    </r>
    <r>
      <rPr>
        <sz val="11"/>
        <color indexed="60"/>
        <rFont val="Perpetua"/>
        <family val="1"/>
      </rPr>
      <t>WS but lacks a mouse</t>
    </r>
  </si>
  <si>
    <r>
      <t xml:space="preserve">Y:HP: </t>
    </r>
    <r>
      <rPr>
        <sz val="11"/>
        <color indexed="60"/>
        <rFont val="Perpetua"/>
        <family val="1"/>
      </rPr>
      <t>WS</t>
    </r>
  </si>
  <si>
    <r>
      <t xml:space="preserve">Y:Dell: </t>
    </r>
    <r>
      <rPr>
        <sz val="11"/>
        <color indexed="60"/>
        <rFont val="Perpetua"/>
        <family val="1"/>
      </rPr>
      <t>WS</t>
    </r>
  </si>
  <si>
    <r>
      <t xml:space="preserve">Y:unknown: </t>
    </r>
    <r>
      <rPr>
        <sz val="11"/>
        <color indexed="60"/>
        <rFont val="Perpetua"/>
        <family val="1"/>
      </rPr>
      <t>WS</t>
    </r>
  </si>
  <si>
    <r>
      <t xml:space="preserve">Y: HP: </t>
    </r>
    <r>
      <rPr>
        <sz val="11"/>
        <color indexed="60"/>
        <rFont val="Perpetua"/>
        <family val="1"/>
      </rPr>
      <t>WNS</t>
    </r>
  </si>
  <si>
    <t>Y; Unknown</t>
  </si>
  <si>
    <t>Y: Not Installed</t>
  </si>
  <si>
    <r>
      <t>Y: HP;</t>
    </r>
    <r>
      <rPr>
        <sz val="11"/>
        <color indexed="60"/>
        <rFont val="Perpetua"/>
        <family val="1"/>
      </rPr>
      <t>WS</t>
    </r>
  </si>
  <si>
    <r>
      <t xml:space="preserve">Y: Attached to Metro lab machine; </t>
    </r>
    <r>
      <rPr>
        <sz val="11"/>
        <color indexed="60"/>
        <rFont val="Perpetua"/>
        <family val="1"/>
      </rPr>
      <t>WS</t>
    </r>
  </si>
  <si>
    <t>Y -2</t>
  </si>
  <si>
    <t>Y-3</t>
  </si>
  <si>
    <t>Desktop computer/printer</t>
  </si>
  <si>
    <r>
      <t>Y: Celltack F6400;</t>
    </r>
    <r>
      <rPr>
        <sz val="11"/>
        <color indexed="60"/>
        <rFont val="Perpetua"/>
        <family val="1"/>
      </rPr>
      <t>WS</t>
    </r>
  </si>
  <si>
    <r>
      <t>Y: Sysmex ;</t>
    </r>
    <r>
      <rPr>
        <sz val="11"/>
        <color indexed="60"/>
        <rFont val="Perpetua"/>
        <family val="1"/>
      </rPr>
      <t>NWNS</t>
    </r>
  </si>
  <si>
    <r>
      <t>Y- Celltac F 6400;</t>
    </r>
    <r>
      <rPr>
        <sz val="11"/>
        <color indexed="60"/>
        <rFont val="Perpetua"/>
        <family val="1"/>
      </rPr>
      <t xml:space="preserve"> WS</t>
    </r>
  </si>
  <si>
    <r>
      <t xml:space="preserve">Y: Eurolyser: </t>
    </r>
    <r>
      <rPr>
        <sz val="11"/>
        <color indexed="60"/>
        <rFont val="Perpetua"/>
        <family val="1"/>
      </rPr>
      <t>NWS</t>
    </r>
  </si>
  <si>
    <r>
      <t>Y: FLEXA JUNIOR:</t>
    </r>
    <r>
      <rPr>
        <sz val="11"/>
        <color indexed="60"/>
        <rFont val="Perpetua"/>
        <family val="1"/>
      </rPr>
      <t xml:space="preserve"> NWNS</t>
    </r>
  </si>
  <si>
    <t>Metrolab 1600DR; WNS</t>
  </si>
  <si>
    <t>Stat Fax</t>
  </si>
  <si>
    <r>
      <t xml:space="preserve">Y: BTS 330: </t>
    </r>
    <r>
      <rPr>
        <sz val="11"/>
        <color indexed="60"/>
        <rFont val="Perpetua"/>
        <family val="1"/>
      </rPr>
      <t>WS, breaks down often</t>
    </r>
  </si>
  <si>
    <r>
      <t>Y: BTS 305:</t>
    </r>
    <r>
      <rPr>
        <sz val="11"/>
        <color indexed="60"/>
        <rFont val="Perpetua"/>
        <family val="1"/>
      </rPr>
      <t>WS</t>
    </r>
  </si>
  <si>
    <r>
      <t>Y:ALPHA (Partech):</t>
    </r>
    <r>
      <rPr>
        <sz val="11"/>
        <color indexed="60"/>
        <rFont val="Perpetua"/>
        <family val="1"/>
      </rPr>
      <t xml:space="preserve"> WS</t>
    </r>
  </si>
  <si>
    <r>
      <t>Y: BTS 330;</t>
    </r>
    <r>
      <rPr>
        <sz val="11"/>
        <color indexed="60"/>
        <rFont val="Perpetua"/>
        <family val="1"/>
      </rPr>
      <t>NWNS</t>
    </r>
  </si>
  <si>
    <r>
      <t>Y: BTS 330;</t>
    </r>
    <r>
      <rPr>
        <sz val="11"/>
        <color indexed="60"/>
        <rFont val="Perpetua"/>
        <family val="1"/>
      </rPr>
      <t>WS</t>
    </r>
  </si>
  <si>
    <t>Y-LISA 300 Plus, Auto, WS</t>
  </si>
  <si>
    <t>Y-Lab Mate; WS</t>
  </si>
  <si>
    <t>Eurolyser CCA 180; WS</t>
  </si>
  <si>
    <t>Y-BTS 330; WNS</t>
  </si>
  <si>
    <t>Y-Metrolab 1600; NWNS</t>
  </si>
  <si>
    <t>Y-Biosystems 330; WNS</t>
  </si>
  <si>
    <r>
      <t>Y: Eurolyser;</t>
    </r>
    <r>
      <rPr>
        <sz val="11"/>
        <color indexed="60"/>
        <rFont val="Perpetua"/>
        <family val="1"/>
      </rPr>
      <t xml:space="preserve"> WS</t>
    </r>
  </si>
  <si>
    <t>Y-BTS 305; NWNS</t>
  </si>
  <si>
    <t>Y-Automated Eurolyzer; WS</t>
  </si>
  <si>
    <t>Stat Fax; NWNS</t>
  </si>
  <si>
    <t>Chemistry Analyzer</t>
  </si>
  <si>
    <r>
      <t>Y: BTS 330;</t>
    </r>
    <r>
      <rPr>
        <sz val="11"/>
        <color indexed="60"/>
        <rFont val="Perpetua"/>
        <family val="1"/>
      </rPr>
      <t>WNS</t>
    </r>
  </si>
  <si>
    <r>
      <t>Y: BTS 330;</t>
    </r>
    <r>
      <rPr>
        <sz val="11"/>
        <color indexed="60"/>
        <rFont val="Perpetua"/>
        <family val="1"/>
      </rPr>
      <t xml:space="preserve"> WS</t>
    </r>
  </si>
  <si>
    <r>
      <t>Y: Biosystems;N</t>
    </r>
    <r>
      <rPr>
        <sz val="11"/>
        <color indexed="60"/>
        <rFont val="Perpetua"/>
        <family val="1"/>
      </rPr>
      <t>WNS</t>
    </r>
  </si>
  <si>
    <r>
      <t>Y: STAT FAX;</t>
    </r>
    <r>
      <rPr>
        <sz val="11"/>
        <color indexed="60"/>
        <rFont val="Perpetua"/>
        <family val="1"/>
      </rPr>
      <t>WS</t>
    </r>
  </si>
  <si>
    <r>
      <t xml:space="preserve">Y:Cobas Mira: </t>
    </r>
    <r>
      <rPr>
        <sz val="11"/>
        <color indexed="60"/>
        <rFont val="Perpetua"/>
        <family val="1"/>
      </rPr>
      <t>WS</t>
    </r>
  </si>
  <si>
    <r>
      <t xml:space="preserve">Y:REFLETRON: </t>
    </r>
    <r>
      <rPr>
        <sz val="11"/>
        <color indexed="60"/>
        <rFont val="Perpetua"/>
        <family val="1"/>
      </rPr>
      <t>WS, Reagents expensive</t>
    </r>
  </si>
  <si>
    <r>
      <t xml:space="preserve">Y:COBAS MIRA: </t>
    </r>
    <r>
      <rPr>
        <sz val="11"/>
        <color indexed="60"/>
        <rFont val="Perpetua"/>
        <family val="1"/>
      </rPr>
      <t>WS</t>
    </r>
  </si>
  <si>
    <r>
      <t xml:space="preserve">Y: BTS 330: </t>
    </r>
    <r>
      <rPr>
        <sz val="11"/>
        <color indexed="60"/>
        <rFont val="Perpetua"/>
        <family val="1"/>
      </rPr>
      <t>NWS</t>
    </r>
  </si>
  <si>
    <r>
      <t xml:space="preserve">Y: BTS 330: </t>
    </r>
    <r>
      <rPr>
        <sz val="11"/>
        <color indexed="60"/>
        <rFont val="Perpetua"/>
        <family val="1"/>
      </rPr>
      <t>WS</t>
    </r>
  </si>
  <si>
    <r>
      <t xml:space="preserve">Y: BTS 310: </t>
    </r>
    <r>
      <rPr>
        <sz val="11"/>
        <color indexed="60"/>
        <rFont val="Perpetua"/>
        <family val="1"/>
      </rPr>
      <t>NWNS</t>
    </r>
  </si>
  <si>
    <r>
      <t xml:space="preserve">Y: BTS 305: </t>
    </r>
    <r>
      <rPr>
        <sz val="11"/>
        <color indexed="60"/>
        <rFont val="Perpetua"/>
        <family val="1"/>
      </rPr>
      <t>WS</t>
    </r>
  </si>
  <si>
    <r>
      <t>Y: Eurolyser;</t>
    </r>
    <r>
      <rPr>
        <sz val="11"/>
        <color indexed="60"/>
        <rFont val="Perpetua"/>
        <family val="1"/>
      </rPr>
      <t xml:space="preserve"> NWS</t>
    </r>
  </si>
  <si>
    <r>
      <t>Y: Metro lab 2200;</t>
    </r>
    <r>
      <rPr>
        <sz val="11"/>
        <color indexed="60"/>
        <rFont val="Perpetua"/>
        <family val="1"/>
      </rPr>
      <t>WS</t>
    </r>
  </si>
  <si>
    <t>N-Laminar flow ducting present</t>
  </si>
  <si>
    <t>Y-LG</t>
  </si>
  <si>
    <t>Air conditioning</t>
  </si>
  <si>
    <r>
      <t>Y: LG; only 1</t>
    </r>
    <r>
      <rPr>
        <sz val="11"/>
        <color indexed="60"/>
        <rFont val="Perpetua"/>
        <family val="1"/>
      </rPr>
      <t xml:space="preserve"> WS</t>
    </r>
  </si>
  <si>
    <t>EQUIPMENT &amp; MAINTAINANCE</t>
  </si>
  <si>
    <t>Y: MoH (PT)</t>
  </si>
  <si>
    <t>Y:- MoH (PT)</t>
  </si>
  <si>
    <t>Y-MoH</t>
  </si>
  <si>
    <t>Y: MoH (Split sample testing)</t>
  </si>
  <si>
    <t>Y-MOH(Split sample testing)</t>
  </si>
  <si>
    <t>Y:- MoH (Split Sample Testing)</t>
  </si>
  <si>
    <t>HIV Serology</t>
  </si>
  <si>
    <t>Y-HUQAS, MoH</t>
  </si>
  <si>
    <t>Not Done</t>
  </si>
  <si>
    <t>Not done</t>
  </si>
  <si>
    <t>Y-UKNEQAS</t>
  </si>
  <si>
    <t>None testing site</t>
  </si>
  <si>
    <t>Y: Western + UKNEQAS</t>
  </si>
  <si>
    <t>Y: Western + MoH</t>
  </si>
  <si>
    <t>Y: UKNEQAS + CDC</t>
  </si>
  <si>
    <t>UKNEQAS + NHLSA + CDC</t>
  </si>
  <si>
    <t>Y: CDC</t>
  </si>
  <si>
    <t>EA-REQAS</t>
  </si>
  <si>
    <t>Y-HUQAS</t>
  </si>
  <si>
    <t>Chemistry</t>
  </si>
  <si>
    <t>Y: AMREF EAQAS</t>
  </si>
  <si>
    <t>Y: HUQAS</t>
  </si>
  <si>
    <t>UKNEQAS + HUQAS</t>
  </si>
  <si>
    <t>Hematology</t>
  </si>
  <si>
    <t>Y:- MoH  + MSF</t>
  </si>
  <si>
    <t xml:space="preserve">Y:- MoH </t>
  </si>
  <si>
    <t>Y:- MoH + AMPATH</t>
  </si>
  <si>
    <t>Y: UKNEQAS + HUQAS</t>
  </si>
  <si>
    <t xml:space="preserve">Y:- MoH  </t>
  </si>
  <si>
    <t>Y:- MoH</t>
  </si>
  <si>
    <t>AFB</t>
  </si>
  <si>
    <t>EQA SCHEMES</t>
  </si>
  <si>
    <t>Lab Assistants</t>
  </si>
  <si>
    <t>4: MoH(2), partner(1), casual(1)</t>
  </si>
  <si>
    <t>1:support staff + phlebotomist</t>
  </si>
  <si>
    <t>2:support staff + phlebotomist</t>
  </si>
  <si>
    <t>1support staff</t>
  </si>
  <si>
    <t>2 support staff</t>
  </si>
  <si>
    <t>1 support staff</t>
  </si>
  <si>
    <t>2:Support staff</t>
  </si>
  <si>
    <t>3 : Support staff</t>
  </si>
  <si>
    <t>19 (Niniteen)</t>
  </si>
  <si>
    <t>2: (1-MOH, 1-ICAP)</t>
  </si>
  <si>
    <t>Lab Technicians</t>
  </si>
  <si>
    <t>4: MoH</t>
  </si>
  <si>
    <t>3: MoH</t>
  </si>
  <si>
    <t>1: MoH</t>
  </si>
  <si>
    <t>2: MoH (DIP)</t>
  </si>
  <si>
    <t>2: MoH</t>
  </si>
  <si>
    <t>1: (MoH)</t>
  </si>
  <si>
    <t>1:- MoH</t>
  </si>
  <si>
    <t>7 (4-MoH, 2-Project)</t>
  </si>
  <si>
    <t>5 (five)</t>
  </si>
  <si>
    <t>10 (ten)</t>
  </si>
  <si>
    <t>8 (eight)</t>
  </si>
  <si>
    <t>6 (six)</t>
  </si>
  <si>
    <t>1(ONE)</t>
  </si>
  <si>
    <t>18:(15-MOH, 1-ICAP, 2-KEMRI)</t>
  </si>
  <si>
    <t>Lab Technologist</t>
  </si>
  <si>
    <t>17: MoH(11) &amp; partner (6), (BSc (3), DIP (14)</t>
  </si>
  <si>
    <t>7: MoH (HND (1), DIP (6)</t>
  </si>
  <si>
    <t>13: MoH (BSc (1), HND (2), DIP (10)</t>
  </si>
  <si>
    <t>8: MoH (HND (6) &amp; DIP (2))</t>
  </si>
  <si>
    <t>13: MoH( 11HND, 2 DIP)</t>
  </si>
  <si>
    <t>7: MoH; (2 HND, 5 DIP)</t>
  </si>
  <si>
    <t>2: MoH &amp; ICAP</t>
  </si>
  <si>
    <t>6: (MoH (5) &amp; Capacity (1)</t>
  </si>
  <si>
    <t>6: MoH (3); FACES (3)</t>
  </si>
  <si>
    <t>2:MoH; 1 DMLT</t>
  </si>
  <si>
    <t>7: (MoH)</t>
  </si>
  <si>
    <t>9: (4 MoH; 5 FACES;1 IPM; 1 Liverpool)</t>
  </si>
  <si>
    <t>7: (5 MoH; 2 CDC)</t>
  </si>
  <si>
    <t>3: 1 DMLT, MoH</t>
  </si>
  <si>
    <t>2:- MoH &amp; CS</t>
  </si>
  <si>
    <t>Pathologist</t>
  </si>
  <si>
    <t>1: Dr Machine</t>
  </si>
  <si>
    <t>LAB PERSONNEL</t>
  </si>
  <si>
    <t>60-80 including satellite sites</t>
  </si>
  <si>
    <t>50 including satellites</t>
  </si>
  <si>
    <t>150 including satellites</t>
  </si>
  <si>
    <t>80 including satellite sites</t>
  </si>
  <si>
    <t>Potential/Referring sites/Network</t>
  </si>
  <si>
    <t>272 on Art</t>
  </si>
  <si>
    <t>800-(one month values too low hence low average)</t>
  </si>
  <si>
    <t>1228*</t>
  </si>
  <si>
    <t>30- first consignment</t>
  </si>
  <si>
    <t>160-restricted</t>
  </si>
  <si>
    <t>60-80</t>
  </si>
  <si>
    <t>Average no. of CD4 per month</t>
  </si>
  <si>
    <t>0721-705029/0731-412599</t>
  </si>
  <si>
    <t>0725-899879/0750-882580</t>
  </si>
  <si>
    <t>0735-820388</t>
  </si>
  <si>
    <t>0723-565011</t>
  </si>
  <si>
    <t>0724-513386/0752-152606</t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</si>
  <si>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 </t>
    </r>
    <r>
      <rPr>
        <sz val="11"/>
        <color indexed="60"/>
        <rFont val="Perpetua"/>
        <family val="1"/>
      </rPr>
      <t>(3040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</si>
  <si>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 1907 </t>
    </r>
    <r>
      <rPr>
        <sz val="11"/>
        <color indexed="60"/>
        <rFont val="Perpetua"/>
        <family val="1"/>
      </rPr>
      <t>(209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</si>
  <si>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 </t>
    </r>
    <r>
      <rPr>
        <sz val="11"/>
        <color indexed="60"/>
        <rFont val="Perpetua"/>
        <family val="1"/>
      </rPr>
      <t>(766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</si>
  <si>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 1964 </t>
    </r>
    <r>
      <rPr>
        <sz val="11"/>
        <color indexed="60"/>
        <rFont val="Perpetua"/>
        <family val="1"/>
      </rPr>
      <t>(1866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</si>
  <si>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 </t>
    </r>
    <r>
      <rPr>
        <sz val="11"/>
        <color indexed="60"/>
        <rFont val="Perpetua"/>
        <family val="1"/>
      </rPr>
      <t>(2085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</si>
  <si>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1000 </t>
    </r>
    <r>
      <rPr>
        <sz val="11"/>
        <color indexed="60"/>
        <rFont val="Perpetua"/>
        <family val="1"/>
      </rPr>
      <t>(844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</si>
  <si>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5522</t>
    </r>
    <r>
      <rPr>
        <sz val="11"/>
        <color indexed="60"/>
        <rFont val="Perpetua"/>
        <family val="1"/>
      </rPr>
      <t>(1119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</si>
  <si>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</t>
    </r>
    <r>
      <rPr>
        <sz val="11"/>
        <color indexed="60"/>
        <rFont val="Perpetua"/>
        <family val="1"/>
      </rPr>
      <t>(2352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</si>
  <si>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3000</t>
    </r>
    <r>
      <rPr>
        <sz val="11"/>
        <color indexed="60"/>
        <rFont val="Perpetua"/>
        <family val="1"/>
      </rPr>
      <t>(3175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</si>
  <si>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2800</t>
    </r>
    <r>
      <rPr>
        <sz val="11"/>
        <color indexed="60"/>
        <rFont val="Perpetua"/>
        <family val="1"/>
      </rPr>
      <t>(1141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</si>
  <si>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10,000 </t>
    </r>
    <r>
      <rPr>
        <sz val="11"/>
        <color indexed="60"/>
        <rFont val="Perpetua"/>
        <family val="1"/>
      </rPr>
      <t>(6757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</si>
  <si>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(</t>
    </r>
    <r>
      <rPr>
        <sz val="11"/>
        <color indexed="60"/>
        <rFont val="Perpetua"/>
        <family val="1"/>
      </rPr>
      <t>2058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</si>
  <si>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13,264(</t>
    </r>
    <r>
      <rPr>
        <sz val="11"/>
        <color indexed="60"/>
        <rFont val="Perpetua"/>
        <family val="1"/>
      </rPr>
      <t>4817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</si>
  <si>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800(</t>
    </r>
    <r>
      <rPr>
        <sz val="11"/>
        <color indexed="60"/>
        <rFont val="Perpetua"/>
        <family val="1"/>
      </rPr>
      <t>1303</t>
    </r>
    <r>
      <rPr>
        <sz val="11"/>
        <color indexed="8"/>
        <rFont val="Perpetua"/>
        <family val="1"/>
      </rPr>
      <t>)</t>
    </r>
  </si>
  <si>
    <r>
      <rPr>
        <sz val="11"/>
        <color indexed="8"/>
        <rFont val="Calibri"/>
        <family val="2"/>
      </rPr>
      <t>~</t>
    </r>
    <r>
      <rPr>
        <sz val="11"/>
        <color indexed="8"/>
        <rFont val="Perpetua"/>
        <family val="1"/>
      </rPr>
      <t xml:space="preserve"> 4000 (</t>
    </r>
    <r>
      <rPr>
        <sz val="11"/>
        <color indexed="60"/>
        <rFont val="Perpetua"/>
        <family val="1"/>
      </rPr>
      <t>1440</t>
    </r>
    <r>
      <rPr>
        <sz val="11"/>
        <color indexed="8"/>
        <rFont val="Perpetua"/>
        <family val="1"/>
      </rPr>
      <t>)</t>
    </r>
  </si>
  <si>
    <t>Patients on ART</t>
  </si>
  <si>
    <t>Raul Emmanuel</t>
  </si>
  <si>
    <t>Emmanuel CK Wanje</t>
  </si>
  <si>
    <t>Said Sushe Wako</t>
  </si>
  <si>
    <t>Juma Rashid Yeya</t>
  </si>
  <si>
    <t>Moses Machimbo</t>
  </si>
  <si>
    <t>0721-273157</t>
  </si>
  <si>
    <t>0727-952620</t>
  </si>
  <si>
    <t>0724-403510</t>
  </si>
  <si>
    <t>0714-767397</t>
  </si>
  <si>
    <t>0723-595360</t>
  </si>
  <si>
    <t>0733-700896</t>
  </si>
  <si>
    <t>0722-962431</t>
  </si>
  <si>
    <t>0721-244745</t>
  </si>
  <si>
    <t>0722-617748</t>
  </si>
  <si>
    <t>0726-553111</t>
  </si>
  <si>
    <t>0724-830511</t>
  </si>
  <si>
    <t>0724-129559</t>
  </si>
  <si>
    <t>0720-323195</t>
  </si>
  <si>
    <t>0720-758906</t>
  </si>
  <si>
    <t>0720-823050</t>
  </si>
  <si>
    <t>5,192(Cumulative 13,629)</t>
  </si>
  <si>
    <t>Patients enrolled on Care</t>
  </si>
  <si>
    <t>Johanna Too</t>
  </si>
  <si>
    <t>Hillary Sang</t>
  </si>
  <si>
    <t>Caroline Kiptum</t>
  </si>
  <si>
    <t>John Munyiri Makokha</t>
  </si>
  <si>
    <t>Meshack Okinda</t>
  </si>
  <si>
    <t>Fidelia Shimanyula</t>
  </si>
  <si>
    <t>Vitus Ochiando</t>
  </si>
  <si>
    <t>Christine Amanda</t>
  </si>
  <si>
    <t>Abel Bosire</t>
  </si>
  <si>
    <t>Michael Ojwang Okiddi</t>
  </si>
  <si>
    <t>Barrack Olero Tako</t>
  </si>
  <si>
    <t>Tobais Nyanjo</t>
  </si>
  <si>
    <t>Jarred Okelo</t>
  </si>
  <si>
    <t>Joyce Asanyo</t>
  </si>
  <si>
    <t>Douglas Okoth</t>
  </si>
  <si>
    <t>FACILITY DETAILS</t>
  </si>
  <si>
    <t>abutoeliud@yahoo.com</t>
  </si>
  <si>
    <t>ndeki@yahoo.com</t>
  </si>
  <si>
    <t>mromuke@yahoo.com</t>
  </si>
  <si>
    <t>patricknjuki08@gmail.com</t>
  </si>
  <si>
    <t>ksamuelmithamu@yahoo.com</t>
  </si>
  <si>
    <t>amosmwangikungu@yahoo.com</t>
  </si>
  <si>
    <t>E-mail</t>
  </si>
  <si>
    <t>Salim K Godani</t>
  </si>
  <si>
    <t>0720-7573432</t>
  </si>
  <si>
    <t>0720-222889</t>
  </si>
  <si>
    <t>0726-665124</t>
  </si>
  <si>
    <t>0722-220497</t>
  </si>
  <si>
    <t>0723-861548</t>
  </si>
  <si>
    <t>0721-248488</t>
  </si>
  <si>
    <t>0722-374361</t>
  </si>
  <si>
    <t>0724-751325</t>
  </si>
  <si>
    <t>0700-339036</t>
  </si>
  <si>
    <t>0721-255729</t>
  </si>
  <si>
    <t>0723-155442</t>
  </si>
  <si>
    <t>0722-975304</t>
  </si>
  <si>
    <t>0721-805702</t>
  </si>
  <si>
    <t>0710-623357</t>
  </si>
  <si>
    <t>0722-355843</t>
  </si>
  <si>
    <t>0722-576832</t>
  </si>
  <si>
    <t>0722-439691</t>
  </si>
  <si>
    <t>0722-422839</t>
  </si>
  <si>
    <t>Phone No.</t>
  </si>
  <si>
    <t>Philemona Chepkwony</t>
  </si>
  <si>
    <t>Silvia Njoki</t>
  </si>
  <si>
    <t>Joseph Korir</t>
  </si>
  <si>
    <t>Janes Munyao</t>
  </si>
  <si>
    <t>James Kimuma</t>
  </si>
  <si>
    <t>Wycliffe Ochieng</t>
  </si>
  <si>
    <t>Kombo Nassir Abdullah</t>
  </si>
  <si>
    <t>George Ondata</t>
  </si>
  <si>
    <t>Timons Sigo</t>
  </si>
  <si>
    <t>Paul Ngugu for Eliud O Abuto</t>
  </si>
  <si>
    <t>Richard K Mulel - DMLT</t>
  </si>
  <si>
    <t>Daniel Mugo for Lucy W Njuguna</t>
  </si>
  <si>
    <t>Beatrice Kingori for Francis Gitonga</t>
  </si>
  <si>
    <t>Gacheru Murothi -DMLT</t>
  </si>
  <si>
    <t>Veronica Wangare Dhobi</t>
  </si>
  <si>
    <t>Dr Fred Ndeki - Medical Superitendent</t>
  </si>
  <si>
    <t>Japheth Michemi Nderu</t>
  </si>
  <si>
    <t>Patrick Njuki</t>
  </si>
  <si>
    <t>Robert Thuo</t>
  </si>
  <si>
    <t>Samuel Kimiti -Deputy I/C</t>
  </si>
  <si>
    <t>Amos Mwangi</t>
  </si>
  <si>
    <t>Name of Lab In charge</t>
  </si>
  <si>
    <t>Date</t>
  </si>
  <si>
    <t>Proposed FACS Count Machine</t>
  </si>
  <si>
    <t>INTERVIEW DETAILS</t>
  </si>
  <si>
    <t>Proposed FACS Calibur machine</t>
  </si>
  <si>
    <t>Proposed FACS Calibur Machine</t>
  </si>
  <si>
    <t>Proposed FACS Calibur</t>
  </si>
  <si>
    <t>Proposed FACS Count</t>
  </si>
  <si>
    <t>Proposed  FACS Count</t>
  </si>
  <si>
    <t>ProposedFACS Count Machine</t>
  </si>
  <si>
    <t>KERICHO DISTRICT HOSPITAL; (KERICHO)</t>
  </si>
  <si>
    <t>NAROK DISTRICT HOSPITAL; (NAROK)</t>
  </si>
  <si>
    <t>NANDI HILLS  DISTRICT HOSPITAL; (NANDI SOUTH)</t>
  </si>
  <si>
    <t>KAPENGURIA DISTRICT HOSPITAL; (WEST POKOT)</t>
  </si>
  <si>
    <t>KAKAMEGA PROVINCIAL GENERAL HOSPITAL; (KAKAMEGA CENTRAL)</t>
  </si>
  <si>
    <t>VIHIGA DISTRICT HOSPITAL; (VIHIGA)</t>
  </si>
  <si>
    <t>NYANDO DISTRICT HOSPITAL; (NYANDO)</t>
  </si>
  <si>
    <t>RACHUONYO DISTRICT HOSPITAL; (RACHUONYO)</t>
  </si>
  <si>
    <t>MIGORI DISTRICT HOSPITAL; (MIGORI)</t>
  </si>
  <si>
    <t>NDHIWA SUB DISTRICT HOSPITAL; (NDHIWA)</t>
  </si>
  <si>
    <t>HOMABAY DISTRICT HOSPITAL; (HOMABAY)</t>
  </si>
  <si>
    <t>SUBA DISTRICT HOSPITAL; (SUBA)</t>
  </si>
  <si>
    <t>SIAYA DISTRICT HOSPITAL; (SIAYA)</t>
  </si>
  <si>
    <t>SIO PORT SUB DISTRICT HOSPITAL; (SIOPORT)</t>
  </si>
  <si>
    <r>
      <t>AMBIRA SUB DISTRICT HOSPITAL;</t>
    </r>
    <r>
      <rPr>
        <sz val="11"/>
        <rFont val="Perpetua"/>
        <family val="1"/>
      </rPr>
      <t xml:space="preserve"> (AMBIRA)</t>
    </r>
  </si>
  <si>
    <t>Kenyatta National Hospital-CCC Lab(NAIROBI)</t>
  </si>
  <si>
    <t>Loitoktok DH(LOITOKTOK)</t>
  </si>
  <si>
    <t>Ol'Kalou SDH( Nyandarua Central)</t>
  </si>
  <si>
    <t>NYERI PGH(NYERI PROVINCE)</t>
  </si>
  <si>
    <t>NANYUKI DH (NANYUKI)</t>
  </si>
  <si>
    <t>MUKURWEINI SDH(MUKURWEINI)</t>
  </si>
  <si>
    <t>WAMBA DISTRICT HOSPITAL(SAMBURU EAST)</t>
  </si>
  <si>
    <t>CHUKA DISTRICT HOSPITAL(CHUKA)</t>
  </si>
  <si>
    <t>EMBU PROVINCIAL GENERAL HOSPITAL</t>
  </si>
  <si>
    <t>MARAGUA DISTRICT HOSPITAL(MARAGUA)</t>
  </si>
  <si>
    <t>THIKA DISTRICT HOSPITAL(THIKA)</t>
  </si>
  <si>
    <t>TIGONI DISTRICT HOSPITAL(KIAMBU WEST)</t>
  </si>
  <si>
    <t>CD4 MACHINE PLACEMENT SITE ASSESSMENT REPORT</t>
  </si>
  <si>
    <t>KWALE DISTRICT HOSPITAL , KWALE</t>
  </si>
  <si>
    <t>LAMU DISTRICT HOSPITAL, LAMU</t>
  </si>
  <si>
    <t>HOLA DISTRICT HOSPITAL, TANA RIVER</t>
  </si>
  <si>
    <t>TAVETA DISTRICT HOSPITAL, TAVETA</t>
  </si>
  <si>
    <t>WESU DISTRICT HOSPITAL, TAITA</t>
  </si>
  <si>
    <t>Bomu Medical Centre</t>
  </si>
  <si>
    <r>
      <t xml:space="preserve">Y: ACER x 2: </t>
    </r>
    <r>
      <rPr>
        <sz val="11"/>
        <color indexed="60"/>
        <rFont val="Perpetua"/>
        <family val="1"/>
      </rPr>
      <t>WS</t>
    </r>
  </si>
  <si>
    <r>
      <t xml:space="preserve">Y: 3 xOlympus; </t>
    </r>
    <r>
      <rPr>
        <sz val="11"/>
        <color indexed="60"/>
        <rFont val="Perpetua"/>
        <family val="1"/>
      </rPr>
      <t>WS</t>
    </r>
  </si>
  <si>
    <t>LAB ASSESSMENT</t>
  </si>
  <si>
    <r>
      <t xml:space="preserve">Y: METZ: </t>
    </r>
    <r>
      <rPr>
        <sz val="11"/>
        <color indexed="60"/>
        <rFont val="Perpetua"/>
        <family val="1"/>
      </rPr>
      <t>WS  &amp; Y: TARMA: NWNS</t>
    </r>
  </si>
  <si>
    <r>
      <t>Y: LG;</t>
    </r>
    <r>
      <rPr>
        <sz val="11"/>
        <color indexed="60"/>
        <rFont val="Perpetua"/>
        <family val="1"/>
      </rPr>
      <t>WS</t>
    </r>
  </si>
  <si>
    <t>Other Comments</t>
  </si>
  <si>
    <t>Review in 6 Months</t>
  </si>
  <si>
    <t>Facility eligible for a Facs Calibur BD/MOH and partners to agree on the CD4 numbers at this facilities. WRP very positive on fixing the A/C and any other minor repairs that my arise.</t>
  </si>
  <si>
    <t>MoH facilities networked to Kisii Level 5</t>
  </si>
  <si>
    <t>Review FBO- MoH proposed networks</t>
  </si>
  <si>
    <t>Ober Health Centre</t>
  </si>
  <si>
    <t>Summary of assessment if applicable and other comments</t>
  </si>
  <si>
    <t>Receive Facs Cali bur to serve as second high volume site in Coast province</t>
  </si>
  <si>
    <t xml:space="preserve">Wesu DH was earmarked for Facs Count. Distance, volumes and accessibility to site are hindering factors. </t>
  </si>
  <si>
    <t>MoH facilities networked to Nakuru PGH</t>
  </si>
  <si>
    <t>County</t>
  </si>
  <si>
    <t>Facility Name</t>
  </si>
  <si>
    <t>Existing CD4 Equipment</t>
  </si>
  <si>
    <t>Existing HematologyEquipment</t>
  </si>
  <si>
    <t>Existing Chemistry Equipment</t>
  </si>
  <si>
    <t>Proposed CD4 equipment placement</t>
  </si>
  <si>
    <t>Verdict of placement</t>
  </si>
  <si>
    <t>Central Hub</t>
  </si>
  <si>
    <t>Comments</t>
  </si>
  <si>
    <t>Distances to central Hub (KM)</t>
  </si>
  <si>
    <t>Type of Referral Network</t>
  </si>
  <si>
    <t>Level</t>
  </si>
  <si>
    <t xml:space="preserve">Gatundu </t>
  </si>
  <si>
    <t xml:space="preserve">Gachika </t>
  </si>
  <si>
    <t xml:space="preserve">Karatu </t>
  </si>
  <si>
    <t>Ngenda</t>
  </si>
  <si>
    <t>Igegania</t>
  </si>
  <si>
    <t>Ngorongo</t>
  </si>
  <si>
    <t>Gitare</t>
  </si>
  <si>
    <t>Kiganjo</t>
  </si>
  <si>
    <t>Munyu-ini</t>
  </si>
  <si>
    <t>Gachege</t>
  </si>
  <si>
    <t>Gakoe</t>
  </si>
  <si>
    <t>Kieni</t>
  </si>
  <si>
    <t>Mataara</t>
  </si>
  <si>
    <t>Mbici</t>
  </si>
  <si>
    <t>Kiambu</t>
  </si>
  <si>
    <t>Withdrawal of exisitng Chemistry equipment</t>
  </si>
  <si>
    <t>Withdrawal of exisitng Hematology  equipment</t>
  </si>
  <si>
    <t xml:space="preserve">Withdrawal of exisitng CD4 equipment </t>
  </si>
  <si>
    <t>Kigumo</t>
  </si>
  <si>
    <t xml:space="preserve">GK Prisons </t>
  </si>
  <si>
    <t xml:space="preserve">Karuri </t>
  </si>
  <si>
    <t xml:space="preserve">Githiga </t>
  </si>
  <si>
    <t xml:space="preserve">Githunguri </t>
  </si>
  <si>
    <t xml:space="preserve">Karia </t>
  </si>
  <si>
    <t xml:space="preserve">Ngewa </t>
  </si>
  <si>
    <t xml:space="preserve">Kihara </t>
  </si>
  <si>
    <t xml:space="preserve">Tigoni </t>
  </si>
  <si>
    <t xml:space="preserve">Lari </t>
  </si>
  <si>
    <t xml:space="preserve">Limuru </t>
  </si>
  <si>
    <t xml:space="preserve">Lussigetti </t>
  </si>
  <si>
    <t xml:space="preserve">Ndeiya </t>
  </si>
  <si>
    <t xml:space="preserve">Nyathuna </t>
  </si>
  <si>
    <t xml:space="preserve">Wangige </t>
  </si>
  <si>
    <t xml:space="preserve">Kinale Forest </t>
  </si>
  <si>
    <t>Eligible</t>
  </si>
  <si>
    <t>Proposed date of Placement</t>
  </si>
  <si>
    <t>Progess of CD4 Placement</t>
  </si>
  <si>
    <t>Progess of ChemistryPlacement</t>
  </si>
  <si>
    <t>Current Sample networks</t>
  </si>
  <si>
    <t>Proposed Sample Netwrok</t>
  </si>
  <si>
    <t>Current</t>
  </si>
  <si>
    <t>BD Facs Calibur Machine</t>
  </si>
  <si>
    <t>BD Facs Count Machine</t>
  </si>
  <si>
    <t>Humalyzer 2000/3000</t>
  </si>
  <si>
    <t>Kijabe (Githunguri)</t>
  </si>
  <si>
    <t>Kijabe (Marira)</t>
  </si>
  <si>
    <t>Kijabe (Njabini)</t>
  </si>
  <si>
    <t>Kijabe (Thigio)</t>
  </si>
  <si>
    <t xml:space="preserve">Nazareth Mission </t>
  </si>
  <si>
    <t xml:space="preserve">Kikuyu PCEA </t>
  </si>
  <si>
    <t>AIC Kijabe</t>
  </si>
  <si>
    <t xml:space="preserve">Kerugoya </t>
  </si>
  <si>
    <t xml:space="preserve">Kianyaga </t>
  </si>
  <si>
    <t xml:space="preserve">Kimbimbi </t>
  </si>
  <si>
    <t xml:space="preserve">Kabare </t>
  </si>
  <si>
    <t>Kangaita  (Ndia)</t>
  </si>
  <si>
    <t xml:space="preserve">Kiamutugu </t>
  </si>
  <si>
    <t xml:space="preserve">Kiumbu </t>
  </si>
  <si>
    <t xml:space="preserve">Murinduko </t>
  </si>
  <si>
    <t xml:space="preserve">Baricho </t>
  </si>
  <si>
    <t xml:space="preserve">Difathas </t>
  </si>
  <si>
    <t xml:space="preserve">Sagana Rural </t>
  </si>
  <si>
    <t xml:space="preserve">Kagumo </t>
  </si>
  <si>
    <t>Kerugoya Dsitrict Hospital</t>
  </si>
  <si>
    <t xml:space="preserve">Gatumbi SDA </t>
  </si>
  <si>
    <t xml:space="preserve">Kagio Catholic  </t>
  </si>
  <si>
    <t xml:space="preserve">Karaini ACK </t>
  </si>
  <si>
    <t xml:space="preserve">Kerugoya catholic </t>
  </si>
  <si>
    <t xml:space="preserve">Kutus Catholic </t>
  </si>
  <si>
    <t xml:space="preserve">Sacred heart Kangaita Catholic </t>
  </si>
  <si>
    <t xml:space="preserve">Mwea Mission </t>
  </si>
  <si>
    <t xml:space="preserve">Mt. Kenya (ACK) </t>
  </si>
  <si>
    <t xml:space="preserve">Christian Community </t>
  </si>
  <si>
    <t>Mwea Mission</t>
  </si>
  <si>
    <t>Muranga</t>
  </si>
  <si>
    <t xml:space="preserve">Muranga </t>
  </si>
  <si>
    <t xml:space="preserve">Kangema </t>
  </si>
  <si>
    <t xml:space="preserve">Muriranjas </t>
  </si>
  <si>
    <t xml:space="preserve">Mutithi </t>
  </si>
  <si>
    <t xml:space="preserve">Nyakianga </t>
  </si>
  <si>
    <t xml:space="preserve">Kirogo </t>
  </si>
  <si>
    <t>Ebenezer  Muranga</t>
  </si>
  <si>
    <t xml:space="preserve">Kiria-ini </t>
  </si>
  <si>
    <t xml:space="preserve">Matharaite </t>
  </si>
  <si>
    <t xml:space="preserve">Mugeka </t>
  </si>
  <si>
    <t xml:space="preserve">Kiria </t>
  </si>
  <si>
    <t>Delivered. Awaiting training</t>
  </si>
  <si>
    <t xml:space="preserve">Gaichanjiru </t>
  </si>
  <si>
    <t xml:space="preserve">Kandara </t>
  </si>
  <si>
    <t xml:space="preserve">Maragua Ridge </t>
  </si>
  <si>
    <t xml:space="preserve">Ichagaki (Mission) </t>
  </si>
  <si>
    <t>Kigumo  (Muranga South)</t>
  </si>
  <si>
    <t xml:space="preserve">Makuyu </t>
  </si>
  <si>
    <t xml:space="preserve">Sabasaba </t>
  </si>
  <si>
    <t xml:space="preserve">Maragua  </t>
  </si>
  <si>
    <t xml:space="preserve">Kihoya </t>
  </si>
  <si>
    <t>Nyandarua</t>
  </si>
  <si>
    <t xml:space="preserve">Nyahururu </t>
  </si>
  <si>
    <t xml:space="preserve">Engineer </t>
  </si>
  <si>
    <t xml:space="preserve">Leshau Pondo </t>
  </si>
  <si>
    <t xml:space="preserve">Ndaragwa </t>
  </si>
  <si>
    <t xml:space="preserve">Njabini </t>
  </si>
  <si>
    <t xml:space="preserve">Wanjohi </t>
  </si>
  <si>
    <t xml:space="preserve">Kenton </t>
  </si>
  <si>
    <t xml:space="preserve">Kirima </t>
  </si>
  <si>
    <t xml:space="preserve">Maina Village </t>
  </si>
  <si>
    <t xml:space="preserve">Subuku </t>
  </si>
  <si>
    <t xml:space="preserve">Gathiriga </t>
  </si>
  <si>
    <t xml:space="preserve">Manunga </t>
  </si>
  <si>
    <t xml:space="preserve">Bamboo </t>
  </si>
  <si>
    <t xml:space="preserve">Karangatha </t>
  </si>
  <si>
    <t xml:space="preserve">Kasuku </t>
  </si>
  <si>
    <t>Mukindu .</t>
  </si>
  <si>
    <t xml:space="preserve">New Mawingu </t>
  </si>
  <si>
    <t xml:space="preserve">New Tumaini </t>
  </si>
  <si>
    <t xml:space="preserve">Olkalou (ACK) </t>
  </si>
  <si>
    <t>Silibwet  (Nyandarua North)</t>
  </si>
  <si>
    <t xml:space="preserve">Maina &amp; Mwangi </t>
  </si>
  <si>
    <t xml:space="preserve">Mirangine </t>
  </si>
  <si>
    <t xml:space="preserve">Ngano </t>
  </si>
  <si>
    <t xml:space="preserve">Olkalou </t>
  </si>
  <si>
    <t xml:space="preserve">North Kinangop Catholic </t>
  </si>
  <si>
    <t>Nyeri</t>
  </si>
  <si>
    <t xml:space="preserve">Karatina </t>
  </si>
  <si>
    <t xml:space="preserve">Naromoru </t>
  </si>
  <si>
    <t xml:space="preserve">Mt. Kenya </t>
  </si>
  <si>
    <t xml:space="preserve">Mariakani </t>
  </si>
  <si>
    <t xml:space="preserve">Kilifi </t>
  </si>
  <si>
    <t xml:space="preserve">Port Reitz </t>
  </si>
  <si>
    <t xml:space="preserve">Kwale </t>
  </si>
  <si>
    <t xml:space="preserve">Lamu </t>
  </si>
  <si>
    <t>Nya</t>
  </si>
  <si>
    <t xml:space="preserve">Mary Immaculate </t>
  </si>
  <si>
    <t xml:space="preserve">Naidu </t>
  </si>
  <si>
    <t xml:space="preserve">Tumutumu PCEA </t>
  </si>
  <si>
    <t xml:space="preserve">Outspan </t>
  </si>
  <si>
    <t xml:space="preserve">Othaya District. </t>
  </si>
  <si>
    <t xml:space="preserve">Consolata Mathari </t>
  </si>
  <si>
    <t xml:space="preserve">St Mulumba Mission </t>
  </si>
  <si>
    <t xml:space="preserve">Mukuruweni </t>
  </si>
  <si>
    <t xml:space="preserve">Ngorano </t>
  </si>
  <si>
    <t xml:space="preserve">Wakamara </t>
  </si>
  <si>
    <t xml:space="preserve">Bellevue </t>
  </si>
  <si>
    <t xml:space="preserve">Endarasha Rural </t>
  </si>
  <si>
    <t xml:space="preserve">Kamburaini </t>
  </si>
  <si>
    <t xml:space="preserve">Warazo Rural </t>
  </si>
  <si>
    <t xml:space="preserve">Kiaruhiu (PCEA) </t>
  </si>
  <si>
    <t xml:space="preserve">Wamagana </t>
  </si>
  <si>
    <t xml:space="preserve">Karaba </t>
  </si>
  <si>
    <t xml:space="preserve">Gatura </t>
  </si>
  <si>
    <t xml:space="preserve">Kiandutu </t>
  </si>
  <si>
    <t xml:space="preserve">Kirwara </t>
  </si>
  <si>
    <t xml:space="preserve">Mitubiri </t>
  </si>
  <si>
    <t xml:space="preserve">Ngoliba </t>
  </si>
  <si>
    <t xml:space="preserve">Ruiru </t>
  </si>
  <si>
    <t xml:space="preserve">Gichira </t>
  </si>
  <si>
    <t xml:space="preserve">Gichichi  </t>
  </si>
  <si>
    <t xml:space="preserve">Gatei </t>
  </si>
  <si>
    <t>Gatondo  (Nyeri North)</t>
  </si>
  <si>
    <t xml:space="preserve">Itiati </t>
  </si>
  <si>
    <t xml:space="preserve">Itundu </t>
  </si>
  <si>
    <t>Kahuru  (Nyeri North)</t>
  </si>
  <si>
    <t xml:space="preserve">Kiamabara </t>
  </si>
  <si>
    <t xml:space="preserve">Ndimaini </t>
  </si>
  <si>
    <t xml:space="preserve">Embaringo </t>
  </si>
  <si>
    <t xml:space="preserve">Gakawa </t>
  </si>
  <si>
    <t xml:space="preserve">Karemeno </t>
  </si>
  <si>
    <t xml:space="preserve">Kiamathaga </t>
  </si>
  <si>
    <t xml:space="preserve">Mugunda </t>
  </si>
  <si>
    <t xml:space="preserve">Mureru </t>
  </si>
  <si>
    <t xml:space="preserve">Ndathi </t>
  </si>
  <si>
    <t xml:space="preserve">Watuka </t>
  </si>
  <si>
    <t xml:space="preserve">Karatina Catholic </t>
  </si>
  <si>
    <t xml:space="preserve">Magutu (PCEA) </t>
  </si>
  <si>
    <t xml:space="preserve">Mugunda Mission </t>
  </si>
  <si>
    <t xml:space="preserve">Ngandu Catholic </t>
  </si>
  <si>
    <t xml:space="preserve">Mbiriri Catholic </t>
  </si>
  <si>
    <t>Bethsaida (PCEA)  (Nyeri)</t>
  </si>
  <si>
    <t xml:space="preserve">Narumoru Catholic </t>
  </si>
  <si>
    <t xml:space="preserve">St John Catholic </t>
  </si>
  <si>
    <t xml:space="preserve">Gumba </t>
  </si>
  <si>
    <t xml:space="preserve">Ichamara </t>
  </si>
  <si>
    <t xml:space="preserve">Igana </t>
  </si>
  <si>
    <t>Kaheti  &amp; Maternity</t>
  </si>
  <si>
    <t>Karaba  (Nyeri South)</t>
  </si>
  <si>
    <t xml:space="preserve">Karundu </t>
  </si>
  <si>
    <t xml:space="preserve">Kiuu </t>
  </si>
  <si>
    <t>Mihuti  (Nyeri South)</t>
  </si>
  <si>
    <t xml:space="preserve">Muthuthiini </t>
  </si>
  <si>
    <t>Mweru  (Nyeri South)</t>
  </si>
  <si>
    <t xml:space="preserve">Njoki </t>
  </si>
  <si>
    <t xml:space="preserve">Tambaya </t>
  </si>
  <si>
    <t xml:space="preserve">Thangathi </t>
  </si>
  <si>
    <t xml:space="preserve">Juja farm </t>
  </si>
  <si>
    <t xml:space="preserve">Aguthi </t>
  </si>
  <si>
    <t xml:space="preserve">Kiganjo Market </t>
  </si>
  <si>
    <t>Mercy Medical  (Othaya)</t>
  </si>
  <si>
    <t xml:space="preserve">Nyeri Surgicare </t>
  </si>
  <si>
    <t>Mary Immaculate Sisters</t>
  </si>
  <si>
    <t>CD4 Equipment</t>
  </si>
  <si>
    <t>Partec Cyflow</t>
  </si>
  <si>
    <t>Hematology Equipment</t>
  </si>
  <si>
    <t>Nihon Kodhen Celltaf F 6400</t>
  </si>
  <si>
    <t>Nihon Kodhen Celltaf F 8222</t>
  </si>
  <si>
    <t>Beckman coulter ACT Diff II</t>
  </si>
  <si>
    <t>Beckman coulter ACT CP5</t>
  </si>
  <si>
    <t>Chemistry Equipment</t>
  </si>
  <si>
    <t>Bio-systmes BTS 330/370</t>
  </si>
  <si>
    <t>Bio-systmes BTS 310/305</t>
  </si>
  <si>
    <t>CD4 Proposed</t>
  </si>
  <si>
    <t>Hematology Proposed</t>
  </si>
  <si>
    <t>Chemisty proposed</t>
  </si>
  <si>
    <t>Proposed Placement of Hematology equipment</t>
  </si>
  <si>
    <t>Proposed Placement of Chemistry equipment</t>
  </si>
  <si>
    <t>Yes</t>
  </si>
  <si>
    <t xml:space="preserve">Giriama </t>
  </si>
  <si>
    <t xml:space="preserve">Challani </t>
  </si>
  <si>
    <t xml:space="preserve">Kambe </t>
  </si>
  <si>
    <t xml:space="preserve">Makanzani </t>
  </si>
  <si>
    <t xml:space="preserve">Shangia </t>
  </si>
  <si>
    <t xml:space="preserve">Vishakani </t>
  </si>
  <si>
    <t xml:space="preserve">St. Lukes </t>
  </si>
  <si>
    <t xml:space="preserve">Jibana  </t>
  </si>
  <si>
    <t xml:space="preserve">Rabai </t>
  </si>
  <si>
    <t xml:space="preserve">Tsangatsini </t>
  </si>
  <si>
    <t>Coast Provincal General Hospital</t>
  </si>
  <si>
    <t>progress of Hematology placement</t>
  </si>
  <si>
    <t xml:space="preserve">Vipingo </t>
  </si>
  <si>
    <t xml:space="preserve">Matsangoni </t>
  </si>
  <si>
    <t xml:space="preserve">Vitengeni </t>
  </si>
  <si>
    <t xml:space="preserve">Mtwapa </t>
  </si>
  <si>
    <t xml:space="preserve">CDC Ganjoni </t>
  </si>
  <si>
    <t xml:space="preserve">Bomu Medical </t>
  </si>
  <si>
    <t xml:space="preserve">Likoni Catholic Medical </t>
  </si>
  <si>
    <t xml:space="preserve">Likoni </t>
  </si>
  <si>
    <t>Bomani</t>
  </si>
  <si>
    <t>Chasimba</t>
  </si>
  <si>
    <t>Ganze</t>
  </si>
  <si>
    <t xml:space="preserve">Kibuyuni </t>
  </si>
  <si>
    <t xml:space="preserve">Kizibe </t>
  </si>
  <si>
    <t xml:space="preserve">Lukore </t>
  </si>
  <si>
    <t xml:space="preserve">Magodzoni </t>
  </si>
  <si>
    <t xml:space="preserve">Mazumalume </t>
  </si>
  <si>
    <t xml:space="preserve">Mkongani </t>
  </si>
  <si>
    <t xml:space="preserve">Mwapala </t>
  </si>
  <si>
    <t xml:space="preserve">Ng'ombeni </t>
  </si>
  <si>
    <t xml:space="preserve">Lutsangani </t>
  </si>
  <si>
    <t xml:space="preserve">Mazeras </t>
  </si>
  <si>
    <t xml:space="preserve">Taru </t>
  </si>
  <si>
    <t xml:space="preserve">Shimba Hills </t>
  </si>
  <si>
    <t xml:space="preserve">Samburu </t>
  </si>
  <si>
    <t xml:space="preserve">Tiwi </t>
  </si>
  <si>
    <t xml:space="preserve">Kinango </t>
  </si>
  <si>
    <t>Central Hub for Kinango and Msambweni</t>
  </si>
  <si>
    <t xml:space="preserve">Mokowe </t>
  </si>
  <si>
    <t xml:space="preserve">Witu </t>
  </si>
  <si>
    <t>Not Eligible</t>
  </si>
  <si>
    <t>Networked to Malindi</t>
  </si>
  <si>
    <t>Mpeketoni</t>
  </si>
  <si>
    <t xml:space="preserve">Adu </t>
  </si>
  <si>
    <t xml:space="preserve">Garashi </t>
  </si>
  <si>
    <t xml:space="preserve">Mambrui </t>
  </si>
  <si>
    <t xml:space="preserve">Marereni </t>
  </si>
  <si>
    <t xml:space="preserve">Malanga (AIC) </t>
  </si>
  <si>
    <t xml:space="preserve">Gede </t>
  </si>
  <si>
    <t xml:space="preserve">Gongoni </t>
  </si>
  <si>
    <t xml:space="preserve">Marafa </t>
  </si>
  <si>
    <t xml:space="preserve">Malindi </t>
  </si>
  <si>
    <t>On site</t>
  </si>
  <si>
    <t>Calibur placed and installed. Fully functionally</t>
  </si>
  <si>
    <t>To withdraw Sysmex in addtion to F6400</t>
  </si>
  <si>
    <t xml:space="preserve">Kikoneni </t>
  </si>
  <si>
    <t xml:space="preserve">Vanga </t>
  </si>
  <si>
    <t xml:space="preserve">Diani </t>
  </si>
  <si>
    <t xml:space="preserve">Lunga Lunga </t>
  </si>
  <si>
    <t xml:space="preserve">Majoreni </t>
  </si>
  <si>
    <t>Mamba  (MSAMBWENI)</t>
  </si>
  <si>
    <t xml:space="preserve">Mbuwani </t>
  </si>
  <si>
    <t xml:space="preserve">Muhaka </t>
  </si>
  <si>
    <t xml:space="preserve">Msambweni </t>
  </si>
  <si>
    <t xml:space="preserve">Coast Provincal General </t>
  </si>
  <si>
    <t xml:space="preserve">Mewa </t>
  </si>
  <si>
    <t xml:space="preserve">Port Reitz District </t>
  </si>
  <si>
    <t xml:space="preserve">Tudor </t>
  </si>
  <si>
    <t>GK Prison (Shimo Main)</t>
  </si>
  <si>
    <t xml:space="preserve">Mtongwe </t>
  </si>
  <si>
    <t>Taita Taveta</t>
  </si>
  <si>
    <t>Main Hospital serving Taita District</t>
  </si>
  <si>
    <t xml:space="preserve">Mpinzinyi </t>
  </si>
  <si>
    <t xml:space="preserve">Sagala </t>
  </si>
  <si>
    <t xml:space="preserve">Tausa </t>
  </si>
  <si>
    <t xml:space="preserve">Mbale </t>
  </si>
  <si>
    <t xml:space="preserve">Nyache </t>
  </si>
  <si>
    <t xml:space="preserve">Wundanyi </t>
  </si>
  <si>
    <t xml:space="preserve">Wesu </t>
  </si>
  <si>
    <t xml:space="preserve">Mwatate </t>
  </si>
  <si>
    <t>Kasigau Rural</t>
  </si>
  <si>
    <t>Moi Voi District Hospital</t>
  </si>
  <si>
    <t>Site not readliy accessible to all patients seek service</t>
  </si>
  <si>
    <t xml:space="preserve">Ngao </t>
  </si>
  <si>
    <t xml:space="preserve">Garsen </t>
  </si>
  <si>
    <t xml:space="preserve">Kipini </t>
  </si>
  <si>
    <t xml:space="preserve">Bura </t>
  </si>
  <si>
    <t xml:space="preserve">Madogo </t>
  </si>
  <si>
    <t xml:space="preserve">Mnazini </t>
  </si>
  <si>
    <t xml:space="preserve">Oda </t>
  </si>
  <si>
    <t>D</t>
  </si>
  <si>
    <t>I</t>
  </si>
  <si>
    <t>T</t>
  </si>
  <si>
    <t>√</t>
  </si>
  <si>
    <t>Facs count to be withdrawn from main BOMU. To serve surrounding MoH facilities around the area</t>
  </si>
  <si>
    <t>CD4 volumes approximate 80 per month.  Site is central hub for Kinango and Msambweni. Earmarked for Fascount</t>
  </si>
  <si>
    <t>CD4 volumes =200. Eligible for Facscount</t>
  </si>
  <si>
    <t>CD4 volumes= 1200 excluding satellites.Eligible for calibur scheduled for?</t>
  </si>
  <si>
    <t>High patient volumes for Facs count. Lab re-structring</t>
  </si>
  <si>
    <t>Wajir District CD4 sends samples to Garissa PGH. Distances are several 100KM away limiting access to services. Pending assessment for POC</t>
  </si>
  <si>
    <t>CD4 volumes= 440. Receive hematology machine from IP. Facscount withdrawn from Suba</t>
  </si>
  <si>
    <t>CD4 volumes= 3,000 per month. Site limits samples received from satellite sites. Eligible for FacsCalibur</t>
  </si>
  <si>
    <t>CD4 volumes= 480 per month. Site eligible for Facs Count upgrade. Projected placement- Feb 2011.</t>
  </si>
  <si>
    <t>Site was earmarked for upgrade to Cali bur. Reviewed at a later date for lab renovations and other recommendations by team</t>
  </si>
  <si>
    <t>CD4 volumes= 400 per month. Chem and Hem placed by CDC. Eligible for Facs Count.</t>
  </si>
  <si>
    <t>Proposed for Facs Calibur.Site to be reviewed at later date. Supported by WRP to process excess CD4 samples</t>
  </si>
  <si>
    <t>CD4 volumes= 1228 per month. Satellite sites limited.Eligible for Facs Calibur. Proposed placed on 2/3/2011</t>
  </si>
  <si>
    <t>Eligible for Facs Count. Proposed placement in March 2011CD4 volumes= 140 per month. Currently networked to Meru DH. Places 1/3/2011</t>
  </si>
  <si>
    <t xml:space="preserve">CD4 volumes= 30. Need chem and hem equipment first. </t>
  </si>
  <si>
    <t xml:space="preserve">Review networks and potential volumes.Review at later date </t>
  </si>
  <si>
    <t>Site had been earmarked for upgrade. CD4 volumes are too low to justify upgrade. Review at later date</t>
  </si>
  <si>
    <t>MoH facilities networked to either Bungoma DH, Butere DH or Kakamega PGH. Review FBO- MoH proposed networks with FBO site</t>
  </si>
  <si>
    <t>CD4 volumes= 753 per month. Provincial hospital. Eligible for upgrade to Facs Calibur. Proposed for Jul 2011</t>
  </si>
  <si>
    <t>CD4 volumes= 1, 200. Eligible for Facs Calibur. Placed 2/3/2011</t>
  </si>
  <si>
    <t>CD4 volumes= 1615 per month. Satellite sites limited.Eligible for Facs Calibur.Placed 2/3/2011</t>
  </si>
  <si>
    <t>Little sisters of Saint Francis</t>
  </si>
  <si>
    <t>Kenyatta University Clinic</t>
  </si>
  <si>
    <t>Rhodes</t>
  </si>
  <si>
    <t>Ngara HC</t>
  </si>
  <si>
    <t>Huruma NCCK</t>
  </si>
  <si>
    <t>Hematology analyzer to be placed by 19th April</t>
  </si>
  <si>
    <t>Dandora I  Health Centre</t>
  </si>
  <si>
    <t>Mukuru Rueben</t>
  </si>
  <si>
    <t>Coni Medical Centre</t>
  </si>
  <si>
    <t>Diwopa Medical Centre</t>
  </si>
  <si>
    <t>Kayole I Health Centre</t>
  </si>
  <si>
    <t xml:space="preserve">Dandora II Health Centre </t>
  </si>
  <si>
    <t>Umoja Health Centre</t>
  </si>
  <si>
    <t>KEMRI Immunology Lab HQs</t>
  </si>
  <si>
    <t>Kibera DO Clinic</t>
  </si>
  <si>
    <t>Chandaria Health Centre</t>
  </si>
  <si>
    <t>Ngong Road Health Centre</t>
  </si>
  <si>
    <t>Mutuini Sub-District Hospital</t>
  </si>
  <si>
    <t>AMREF</t>
  </si>
  <si>
    <t>CDC GAP</t>
  </si>
  <si>
    <t>Ambira Sub District Hospital</t>
  </si>
  <si>
    <t>Kuria District Hospital</t>
  </si>
  <si>
    <t>Muhoroni Sub-District Hospital</t>
  </si>
  <si>
    <t>KEMRI Clinic</t>
  </si>
  <si>
    <t>Ngaira Health Centre</t>
  </si>
  <si>
    <t>Facs Count</t>
  </si>
  <si>
    <t>N. Eastern</t>
  </si>
  <si>
    <t>Mandera</t>
  </si>
  <si>
    <t>Proposed Cd4 Equipment</t>
  </si>
  <si>
    <t>Exiting CD4 Equipment</t>
  </si>
  <si>
    <t>Health Facility</t>
  </si>
  <si>
    <t>Pending site assessments</t>
  </si>
  <si>
    <t>Facs Calibur</t>
  </si>
  <si>
    <t>Nandi</t>
  </si>
  <si>
    <t>Not Eligible for upgrade</t>
  </si>
  <si>
    <t>Implementation Plan</t>
  </si>
  <si>
    <t>From Kakamega PGH</t>
  </si>
  <si>
    <t xml:space="preserve"> -</t>
  </si>
  <si>
    <t>Sio Port</t>
  </si>
  <si>
    <t>From Nyeri PGH</t>
  </si>
  <si>
    <t>From Suba DH</t>
  </si>
  <si>
    <t>KNH</t>
  </si>
  <si>
    <t>Laikipia</t>
  </si>
  <si>
    <t>From Nakuru PGH</t>
  </si>
  <si>
    <t>From Malindi DH</t>
  </si>
  <si>
    <t>Msambwweni</t>
  </si>
  <si>
    <t>Thika</t>
  </si>
  <si>
    <t>Exiting Equipment</t>
  </si>
  <si>
    <t xml:space="preserve">Ambira </t>
  </si>
  <si>
    <t xml:space="preserve">Siaya </t>
  </si>
  <si>
    <t xml:space="preserve">Loitoktok </t>
  </si>
  <si>
    <t xml:space="preserve">Chuka </t>
  </si>
  <si>
    <t xml:space="preserve">Migori </t>
  </si>
  <si>
    <t xml:space="preserve">Nanyuki </t>
  </si>
  <si>
    <t xml:space="preserve">Niwa </t>
  </si>
  <si>
    <t xml:space="preserve">Ol'kalou </t>
  </si>
  <si>
    <t xml:space="preserve">Maragua </t>
  </si>
  <si>
    <t xml:space="preserve">Rachuonyo </t>
  </si>
  <si>
    <t xml:space="preserve">Narok </t>
  </si>
  <si>
    <t>Mukurweni S-</t>
  </si>
  <si>
    <t xml:space="preserve">Kericho </t>
  </si>
  <si>
    <t xml:space="preserve">Nandi Hills </t>
  </si>
  <si>
    <t xml:space="preserve">Wamba </t>
  </si>
  <si>
    <t xml:space="preserve">Kapenguria </t>
  </si>
  <si>
    <t xml:space="preserve">Vihiga </t>
  </si>
  <si>
    <t xml:space="preserve">Taveta </t>
  </si>
  <si>
    <t xml:space="preserve">Marsabit </t>
  </si>
  <si>
    <t xml:space="preserve">Mandera </t>
  </si>
  <si>
    <t xml:space="preserve">Wajir </t>
  </si>
  <si>
    <t xml:space="preserve">Nyeri </t>
  </si>
  <si>
    <t xml:space="preserve">Embu </t>
  </si>
  <si>
    <t xml:space="preserve">Kakamega </t>
  </si>
  <si>
    <t>Status</t>
  </si>
  <si>
    <t>~CD4 tests per month</t>
  </si>
  <si>
    <r>
      <t xml:space="preserve">Status of placement if applicable </t>
    </r>
    <r>
      <rPr>
        <i/>
        <sz val="8"/>
        <color indexed="9"/>
        <rFont val="Sylfaen"/>
        <family val="1"/>
      </rPr>
      <t>(D=Delivered; I= Installed; T=Trained)</t>
    </r>
  </si>
  <si>
    <t xml:space="preserve">Bio-system </t>
  </si>
  <si>
    <t>PIMA</t>
  </si>
  <si>
    <t>CD4 Proposed placement</t>
  </si>
  <si>
    <t>Hematology (FBC) Equipment</t>
  </si>
  <si>
    <t>Hematology proposed placement</t>
  </si>
  <si>
    <t>Distance* (KM)</t>
  </si>
  <si>
    <t>Chemistry proposed placement</t>
  </si>
  <si>
    <t>NK Celltac F 6400</t>
  </si>
  <si>
    <t>NK Celltac F 8222</t>
  </si>
  <si>
    <t>Beckman Coulter Ac·T Diff II</t>
  </si>
  <si>
    <t>Beckman Coulter Ac·T CP5</t>
  </si>
  <si>
    <t>Total patient load</t>
  </si>
  <si>
    <t>EQUIPMENTS (PLACED AND PROPOSED)</t>
  </si>
  <si>
    <t>Patients Numbers</t>
  </si>
  <si>
    <t>Muranga East</t>
  </si>
  <si>
    <t>Total patients on care</t>
  </si>
  <si>
    <t>Total patients on Treatment</t>
  </si>
  <si>
    <r>
      <t xml:space="preserve">Status of placement if applicable </t>
    </r>
    <r>
      <rPr>
        <i/>
        <sz val="8"/>
        <rFont val="Sylfaen"/>
        <family val="1"/>
      </rPr>
      <t>(D=Delivered; I= Installed; T=Trained)</t>
    </r>
  </si>
  <si>
    <t>Patient Load</t>
  </si>
  <si>
    <t xml:space="preserve">Total Patient Load </t>
  </si>
  <si>
    <t>Kiboko Mission Hospital</t>
  </si>
  <si>
    <t>Mater Hospital</t>
  </si>
  <si>
    <t>Nairobi North- Starehe</t>
  </si>
  <si>
    <t>Sex Workers Operation Project (SWOP)</t>
  </si>
  <si>
    <t>Nairobi West Dagoretti</t>
  </si>
  <si>
    <t>Mandera District Hospital</t>
  </si>
  <si>
    <t>Kisii</t>
  </si>
  <si>
    <t>Kabarnet District Hospital</t>
  </si>
  <si>
    <t>Turkana Central</t>
  </si>
  <si>
    <t>Sio  Port District Hospital</t>
  </si>
  <si>
    <t>Tawa Sub-District Hospital</t>
  </si>
  <si>
    <t>St Francis Catholic Dispensary (Nairobi North)</t>
  </si>
  <si>
    <t>Malava Sub District Hospital</t>
  </si>
  <si>
    <t>Tumaini Health Centre</t>
  </si>
  <si>
    <t>Site Code</t>
  </si>
  <si>
    <t>Mbitini Health Centre</t>
  </si>
  <si>
    <t>Patients on Treatment</t>
  </si>
  <si>
    <t>Patients on Care</t>
  </si>
  <si>
    <t>Sericho Health Centre</t>
  </si>
  <si>
    <t>Total Patient Load</t>
  </si>
  <si>
    <t>Total Patient on Treatment</t>
  </si>
  <si>
    <t>Total Patients on Care</t>
  </si>
  <si>
    <t>Total Patients on Treament</t>
  </si>
  <si>
    <t>Total Patients on Treatment</t>
  </si>
  <si>
    <t>Distance to Central Site (KM)</t>
  </si>
  <si>
    <t>Kiandutu Health Clinic</t>
  </si>
  <si>
    <t>Ruiru Health Clinic</t>
  </si>
  <si>
    <t>Kirwara Health Centre</t>
  </si>
  <si>
    <t>Mitubiri Health Centre</t>
  </si>
  <si>
    <t>Ngoliba Health Centre</t>
  </si>
  <si>
    <t>Kasuku Health Centre</t>
  </si>
  <si>
    <t>Gichiche Sub Health Center</t>
  </si>
  <si>
    <t>Gumba Health Centre</t>
  </si>
  <si>
    <t>Mukuruweini Sub District Hopital</t>
  </si>
  <si>
    <t>Kwale Sub-District Hospital</t>
  </si>
  <si>
    <t>Mpeketoni Sub District Hospital</t>
  </si>
  <si>
    <t>Loiyangani MH</t>
  </si>
  <si>
    <t>St Orsola Mission Hospital- Dream Materi</t>
  </si>
  <si>
    <t>Kajunki Dispensary</t>
  </si>
  <si>
    <t>Westlands Health Centre</t>
  </si>
  <si>
    <t>Woodley Health Centre</t>
  </si>
  <si>
    <t>Amoyo Dispensary</t>
  </si>
  <si>
    <t>Aluor Mission Health Centre</t>
  </si>
  <si>
    <t>Rwambwa Health Centre</t>
  </si>
  <si>
    <t>referalsite/centrl site name</t>
  </si>
  <si>
    <t>referal/central site name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</si>
</sst>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[$-409]d\-mmm\-yyyy;@"/>
  </numFmts>
  <fonts count="112"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.5"/>
      <color indexed="8"/>
      <name val="Sylfaen"/>
      <family val="1"/>
    </font>
    <font>
      <sz val="10.5"/>
      <color indexed="8"/>
      <name val="Sylfaen"/>
      <family val="1"/>
    </font>
    <font>
      <sz val="10.5"/>
      <name val="Sylfaen"/>
      <family val="1"/>
    </font>
    <font>
      <b/>
      <sz val="10.5"/>
      <name val="Sylfaen"/>
      <family val="1"/>
    </font>
    <font>
      <b/>
      <sz val="8"/>
      <color indexed="81"/>
      <name val="Tahoma"/>
      <family val="2"/>
    </font>
    <font>
      <sz val="10"/>
      <color indexed="8"/>
      <name val="Sylfaen"/>
      <family val="1"/>
    </font>
    <font>
      <b/>
      <sz val="10"/>
      <color indexed="8"/>
      <name val="Sylfaen"/>
      <family val="1"/>
    </font>
    <font>
      <sz val="10"/>
      <name val="Sylfaen"/>
      <family val="1"/>
    </font>
    <font>
      <b/>
      <sz val="12"/>
      <color indexed="8"/>
      <name val="Sylfaen"/>
      <family val="1"/>
    </font>
    <font>
      <sz val="8"/>
      <color indexed="81"/>
      <name val="Tahoma"/>
      <family val="2"/>
    </font>
    <font>
      <sz val="11"/>
      <name val="Perpetua"/>
      <family val="1"/>
    </font>
    <font>
      <sz val="11"/>
      <color indexed="60"/>
      <name val="Perpetua"/>
      <family val="1"/>
    </font>
    <font>
      <sz val="11"/>
      <color indexed="8"/>
      <name val="Perpetua"/>
      <family val="1"/>
    </font>
    <font>
      <b/>
      <i/>
      <sz val="10.5"/>
      <name val="Sylfaen"/>
      <family val="1"/>
    </font>
    <font>
      <i/>
      <sz val="10.5"/>
      <color indexed="8"/>
      <name val="Sylfaen"/>
      <family val="1"/>
    </font>
    <font>
      <i/>
      <sz val="10"/>
      <color indexed="8"/>
      <name val="Sylfaen"/>
      <family val="1"/>
    </font>
    <font>
      <b/>
      <i/>
      <sz val="10.5"/>
      <color indexed="8"/>
      <name val="Sylfaen"/>
      <family val="1"/>
    </font>
    <font>
      <b/>
      <sz val="10"/>
      <name val="Sylfaen"/>
      <family val="1"/>
    </font>
    <font>
      <i/>
      <sz val="10.5"/>
      <name val="Sylfaen"/>
      <family val="1"/>
    </font>
    <font>
      <b/>
      <i/>
      <sz val="10"/>
      <name val="Sylfaen"/>
      <family val="1"/>
    </font>
    <font>
      <i/>
      <sz val="10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Sylfaen"/>
      <family val="1"/>
    </font>
    <font>
      <sz val="10.5"/>
      <name val="Calibri"/>
      <family val="2"/>
    </font>
    <font>
      <i/>
      <sz val="8"/>
      <color indexed="9"/>
      <name val="Sylfaen"/>
      <family val="1"/>
    </font>
    <font>
      <b/>
      <sz val="11"/>
      <name val="Sylfae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4" tint="-0.249977111117893"/>
      <name val="Sylfaen"/>
      <family val="1"/>
    </font>
    <font>
      <b/>
      <sz val="10"/>
      <color theme="4" tint="-0.249977111117893"/>
      <name val="Sylfaen"/>
      <family val="1"/>
    </font>
    <font>
      <sz val="10"/>
      <color theme="8" tint="-0.499984740745262"/>
      <name val="Sylfaen"/>
      <family val="1"/>
    </font>
    <font>
      <b/>
      <sz val="10"/>
      <color theme="4" tint="-0.499984740745262"/>
      <name val="Sylfaen"/>
      <family val="1"/>
    </font>
    <font>
      <sz val="10"/>
      <color theme="4" tint="-0.499984740745262"/>
      <name val="Sylfaen"/>
      <family val="1"/>
    </font>
    <font>
      <sz val="16"/>
      <color rgb="FFFF0000"/>
      <name val="Sylfaen"/>
      <family val="1"/>
    </font>
    <font>
      <b/>
      <sz val="10"/>
      <color theme="8" tint="-0.249977111117893"/>
      <name val="Sylfaen"/>
      <family val="1"/>
    </font>
    <font>
      <sz val="10.5"/>
      <color theme="4" tint="-0.249977111117893"/>
      <name val="Sylfaen"/>
      <family val="1"/>
    </font>
    <font>
      <b/>
      <sz val="10.5"/>
      <color theme="4" tint="-0.249977111117893"/>
      <name val="Sylfaen"/>
      <family val="1"/>
    </font>
    <font>
      <sz val="10"/>
      <color rgb="FFFF0000"/>
      <name val="Sylfaen"/>
      <family val="1"/>
    </font>
    <font>
      <b/>
      <sz val="10"/>
      <color rgb="FFFF0000"/>
      <name val="Sylfaen"/>
      <family val="1"/>
    </font>
    <font>
      <sz val="11"/>
      <color theme="1"/>
      <name val="Perpetua"/>
      <family val="1"/>
    </font>
    <font>
      <b/>
      <sz val="11"/>
      <color rgb="FFC00000"/>
      <name val="Perpetua"/>
      <family val="1"/>
    </font>
    <font>
      <sz val="12"/>
      <color theme="1"/>
      <name val="Perpetua"/>
      <family val="1"/>
    </font>
    <font>
      <sz val="12"/>
      <color rgb="FFC00000"/>
      <name val="Perpetua"/>
      <family val="1"/>
    </font>
    <font>
      <b/>
      <sz val="12"/>
      <color theme="1"/>
      <name val="Perpetua"/>
      <family val="1"/>
    </font>
    <font>
      <b/>
      <sz val="11"/>
      <color theme="1"/>
      <name val="Perpetua"/>
      <family val="1"/>
    </font>
    <font>
      <b/>
      <sz val="11"/>
      <color theme="5" tint="-0.499984740745262"/>
      <name val="Perpetua"/>
      <family val="1"/>
    </font>
    <font>
      <b/>
      <sz val="10.5"/>
      <color theme="5"/>
      <name val="Sylfaen"/>
      <family val="1"/>
    </font>
    <font>
      <b/>
      <i/>
      <sz val="10"/>
      <color theme="4" tint="-0.249977111117893"/>
      <name val="Sylfaen"/>
      <family val="1"/>
    </font>
    <font>
      <b/>
      <i/>
      <sz val="10.5"/>
      <color theme="3"/>
      <name val="Sylfaen"/>
      <family val="1"/>
    </font>
    <font>
      <i/>
      <sz val="10.5"/>
      <color theme="3"/>
      <name val="Sylfaen"/>
      <family val="1"/>
    </font>
    <font>
      <b/>
      <i/>
      <sz val="10.5"/>
      <color theme="4" tint="-0.249977111117893"/>
      <name val="Sylfaen"/>
      <family val="1"/>
    </font>
    <font>
      <i/>
      <sz val="10.5"/>
      <color theme="4" tint="-0.249977111117893"/>
      <name val="Sylfaen"/>
      <family val="1"/>
    </font>
    <font>
      <b/>
      <sz val="10.5"/>
      <color theme="4" tint="-0.499984740745262"/>
      <name val="Sylfaen"/>
      <family val="1"/>
    </font>
    <font>
      <sz val="10.5"/>
      <color theme="5"/>
      <name val="Sylfaen"/>
      <family val="1"/>
    </font>
    <font>
      <sz val="10.5"/>
      <color theme="3"/>
      <name val="Sylfaen"/>
      <family val="1"/>
    </font>
    <font>
      <sz val="10.5"/>
      <color theme="0"/>
      <name val="Sylfaen"/>
      <family val="1"/>
    </font>
    <font>
      <sz val="11"/>
      <color theme="0"/>
      <name val="Sylfaen"/>
      <family val="1"/>
    </font>
    <font>
      <sz val="10.5"/>
      <color theme="1" tint="0.249977111117893"/>
      <name val="Sylfaen"/>
      <family val="1"/>
    </font>
    <font>
      <sz val="11"/>
      <color theme="1" tint="0.249977111117893"/>
      <name val="Sylfaen"/>
      <family val="1"/>
    </font>
    <font>
      <sz val="10.5"/>
      <color theme="1" tint="4.9989318521683403E-2"/>
      <name val="Sylfaen"/>
      <family val="1"/>
    </font>
    <font>
      <sz val="11"/>
      <color theme="1" tint="4.9989318521683403E-2"/>
      <name val="Sylfaen"/>
      <family val="1"/>
    </font>
    <font>
      <b/>
      <sz val="10.5"/>
      <color theme="8" tint="-0.249977111117893"/>
      <name val="Sylfaen"/>
      <family val="1"/>
    </font>
    <font>
      <sz val="10.5"/>
      <color theme="1"/>
      <name val="Sylfaen"/>
      <family val="1"/>
    </font>
    <font>
      <b/>
      <sz val="10.5"/>
      <color theme="0"/>
      <name val="Sylfaen"/>
      <family val="1"/>
    </font>
    <font>
      <b/>
      <sz val="10.5"/>
      <color theme="5" tint="-0.249977111117893"/>
      <name val="Sylfaen"/>
      <family val="1"/>
    </font>
    <font>
      <sz val="10.5"/>
      <color theme="5" tint="-0.249977111117893"/>
      <name val="Sylfaen"/>
      <family val="1"/>
    </font>
    <font>
      <b/>
      <sz val="10.5"/>
      <color theme="6"/>
      <name val="Sylfaen"/>
      <family val="1"/>
    </font>
    <font>
      <b/>
      <i/>
      <sz val="10.5"/>
      <color theme="5" tint="-0.249977111117893"/>
      <name val="Sylfaen"/>
      <family val="1"/>
    </font>
    <font>
      <i/>
      <sz val="10.5"/>
      <color theme="5" tint="-0.249977111117893"/>
      <name val="Sylfaen"/>
      <family val="1"/>
    </font>
    <font>
      <b/>
      <sz val="10.5"/>
      <color rgb="FFD60093"/>
      <name val="Sylfaen"/>
      <family val="1"/>
    </font>
    <font>
      <b/>
      <sz val="10.5"/>
      <color rgb="FFC00000"/>
      <name val="Sylfaen"/>
      <family val="1"/>
    </font>
    <font>
      <b/>
      <sz val="10.5"/>
      <color theme="3"/>
      <name val="Sylfaen"/>
      <family val="1"/>
    </font>
    <font>
      <sz val="10.5"/>
      <color rgb="FFFF0000"/>
      <name val="Sylfaen"/>
      <family val="1"/>
    </font>
    <font>
      <sz val="10"/>
      <color theme="5" tint="-0.249977111117893"/>
      <name val="Sylfaen"/>
      <family val="1"/>
    </font>
    <font>
      <b/>
      <sz val="10.5"/>
      <color rgb="FFFF0000"/>
      <name val="Sylfaen"/>
      <family val="1"/>
    </font>
    <font>
      <sz val="10.5"/>
      <color theme="6" tint="-0.249977111117893"/>
      <name val="Sylfaen"/>
      <family val="1"/>
    </font>
    <font>
      <i/>
      <sz val="10.5"/>
      <color theme="6" tint="-0.249977111117893"/>
      <name val="Sylfaen"/>
      <family val="1"/>
    </font>
    <font>
      <b/>
      <sz val="10.5"/>
      <color theme="6" tint="-0.249977111117893"/>
      <name val="Sylfaen"/>
      <family val="1"/>
    </font>
    <font>
      <b/>
      <i/>
      <sz val="10.5"/>
      <color theme="6" tint="-0.249977111117893"/>
      <name val="Sylfaen"/>
      <family val="1"/>
    </font>
    <font>
      <sz val="10"/>
      <color theme="6" tint="-0.249977111117893"/>
      <name val="Sylfaen"/>
      <family val="1"/>
    </font>
    <font>
      <sz val="10"/>
      <color theme="0"/>
      <name val="Sylfaen"/>
      <family val="1"/>
    </font>
    <font>
      <i/>
      <sz val="10"/>
      <color theme="0"/>
      <name val="Sylfaen"/>
      <family val="1"/>
    </font>
    <font>
      <b/>
      <i/>
      <sz val="10"/>
      <color theme="0"/>
      <name val="Sylfaen"/>
      <family val="1"/>
    </font>
    <font>
      <b/>
      <sz val="10"/>
      <color theme="0"/>
      <name val="Sylfaen"/>
      <family val="1"/>
    </font>
    <font>
      <sz val="10"/>
      <color theme="0" tint="-0.249977111117893"/>
      <name val="Sylfaen"/>
      <family val="1"/>
    </font>
    <font>
      <i/>
      <sz val="10"/>
      <color theme="0" tint="-0.249977111117893"/>
      <name val="Sylfaen"/>
      <family val="1"/>
    </font>
    <font>
      <b/>
      <i/>
      <sz val="10"/>
      <color theme="0" tint="-0.249977111117893"/>
      <name val="Sylfaen"/>
      <family val="1"/>
    </font>
    <font>
      <b/>
      <sz val="10"/>
      <color theme="0" tint="-0.249977111117893"/>
      <name val="Sylfaen"/>
      <family val="1"/>
    </font>
    <font>
      <sz val="10.5"/>
      <color theme="0" tint="-0.249977111117893"/>
      <name val="Sylfaen"/>
      <family val="1"/>
    </font>
    <font>
      <b/>
      <sz val="11"/>
      <color rgb="FF800000"/>
      <name val="Sylfaen"/>
      <family val="1"/>
    </font>
    <font>
      <b/>
      <i/>
      <sz val="10.5"/>
      <color rgb="FFFF0000"/>
      <name val="Sylfaen"/>
      <family val="1"/>
    </font>
    <font>
      <i/>
      <sz val="10.5"/>
      <color theme="9" tint="-0.249977111117893"/>
      <name val="Sylfaen"/>
      <family val="1"/>
    </font>
    <font>
      <i/>
      <sz val="10"/>
      <color theme="4" tint="-0.249977111117893"/>
      <name val="Sylfaen"/>
      <family val="1"/>
    </font>
    <font>
      <i/>
      <sz val="10.5"/>
      <color rgb="FF000000"/>
      <name val="Sylfaen"/>
      <family val="1"/>
    </font>
    <font>
      <i/>
      <sz val="11"/>
      <color theme="6" tint="-0.499984740745262"/>
      <name val="Sylfaen"/>
      <family val="1"/>
    </font>
    <font>
      <b/>
      <sz val="10.5"/>
      <color theme="1"/>
      <name val="Sylfaen"/>
      <family val="1"/>
    </font>
    <font>
      <b/>
      <u/>
      <sz val="16"/>
      <color theme="0"/>
      <name val="Sylfaen"/>
      <family val="1"/>
    </font>
    <font>
      <b/>
      <i/>
      <sz val="10.5"/>
      <color rgb="FFD60093"/>
      <name val="Sylfaen"/>
      <family val="1"/>
    </font>
    <font>
      <sz val="14"/>
      <color theme="9" tint="-0.249977111117893"/>
      <name val="Perpetua"/>
      <family val="1"/>
    </font>
    <font>
      <i/>
      <sz val="8"/>
      <name val="Sylfaen"/>
      <family val="1"/>
    </font>
    <font>
      <sz val="10"/>
      <name val="Arial"/>
      <family val="2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b/>
      <i/>
      <sz val="10.5"/>
      <color theme="1"/>
      <name val="Sylfaen"/>
      <family val="1"/>
    </font>
    <font>
      <i/>
      <sz val="10.5"/>
      <color theme="1"/>
      <name val="Sylfaen"/>
      <family val="1"/>
    </font>
    <font>
      <sz val="10"/>
      <color theme="1"/>
      <name val="Arial"/>
      <family val="2"/>
    </font>
    <font>
      <b/>
      <sz val="10"/>
      <name val="Arial"/>
      <family val="2"/>
    </font>
    <font>
      <b/>
      <sz val="11"/>
      <color theme="0"/>
      <name val="Sylfaen"/>
      <family val="1"/>
    </font>
  </fonts>
  <fills count="2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DotDot">
        <color indexed="64"/>
      </right>
      <top style="dashDotDot">
        <color indexed="64"/>
      </top>
      <bottom/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ashDotDot">
        <color indexed="64"/>
      </left>
      <right style="dashDotDot">
        <color indexed="64"/>
      </right>
      <top/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dashDotDot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ashDotDot">
        <color indexed="64"/>
      </top>
      <bottom/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dashDotDot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indexed="64"/>
      </left>
      <right style="dashDotDot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indexed="64"/>
      </left>
      <right style="medium">
        <color indexed="64"/>
      </right>
      <top/>
      <bottom style="dashDotDot">
        <color indexed="64"/>
      </bottom>
      <diagonal/>
    </border>
    <border>
      <left style="dashDotDot">
        <color indexed="64"/>
      </left>
      <right style="medium">
        <color indexed="64"/>
      </right>
      <top style="dashDotDot">
        <color indexed="64"/>
      </top>
      <bottom/>
      <diagonal/>
    </border>
    <border>
      <left style="medium">
        <color indexed="64"/>
      </left>
      <right style="dashDotDot">
        <color indexed="64"/>
      </right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DotDot">
        <color indexed="64"/>
      </left>
      <right style="dashDotDot">
        <color indexed="64"/>
      </right>
      <top style="medium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 style="medium">
        <color indexed="64"/>
      </bottom>
      <diagonal/>
    </border>
    <border>
      <left style="medium">
        <color indexed="64"/>
      </left>
      <right style="dashDotDot">
        <color indexed="64"/>
      </right>
      <top style="medium">
        <color indexed="64"/>
      </top>
      <bottom/>
      <diagonal/>
    </border>
    <border>
      <left style="medium">
        <color indexed="64"/>
      </left>
      <right style="dashDotDot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dashDotDot">
        <color indexed="64"/>
      </left>
      <right style="dashDotDot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dashDotDot">
        <color indexed="64"/>
      </top>
      <bottom/>
      <diagonal/>
    </border>
    <border>
      <left style="dashDotDot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medium">
        <color indexed="64"/>
      </top>
      <bottom style="dashDotDot">
        <color indexed="64"/>
      </bottom>
      <diagonal/>
    </border>
    <border>
      <left/>
      <right style="hair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DotDot">
        <color indexed="64"/>
      </left>
      <right style="dashDotDot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dashDotDot">
        <color indexed="64"/>
      </left>
      <right/>
      <top/>
      <bottom style="dashDotDot">
        <color indexed="64"/>
      </bottom>
      <diagonal/>
    </border>
    <border>
      <left style="dashDotDot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/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/>
      <right style="dashDotDot">
        <color indexed="64"/>
      </right>
      <top style="dashDotDot">
        <color indexed="64"/>
      </top>
      <bottom/>
      <diagonal/>
    </border>
    <border>
      <left/>
      <right style="dashDotDot">
        <color indexed="64"/>
      </right>
      <top/>
      <bottom style="dashDotDot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ashDotDot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ashDotDot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dashDotDot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ashDotDot">
        <color indexed="64"/>
      </right>
      <top style="medium">
        <color indexed="64"/>
      </top>
      <bottom/>
      <diagonal/>
    </border>
  </borders>
  <cellStyleXfs count="4">
    <xf numFmtId="0" fontId="0" fillId="0" borderId="0" applyNumberFormat="0" applyFont="0" applyFill="0" applyBorder="0" applyAlignment="0" applyProtection="0"/>
    <xf numFmtId="0" fontId="2" fillId="0" borderId="1" applyNumberFormat="0" applyFont="0" applyFill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0" fillId="0" borderId="0"/>
  </cellStyleXfs>
  <cellXfs count="1906">
    <xf numFmtId="0" fontId="0" fillId="0" borderId="0" xfId="0"/>
    <xf numFmtId="0" fontId="4" fillId="0" borderId="0" xfId="0" applyFont="1" applyAlignment="1">
      <alignment horizontal="right"/>
    </xf>
    <xf numFmtId="0" fontId="4" fillId="0" borderId="2" xfId="0" applyFont="1" applyBorder="1"/>
    <xf numFmtId="0" fontId="4" fillId="0" borderId="3" xfId="0" applyFont="1" applyBorder="1"/>
    <xf numFmtId="0" fontId="8" fillId="0" borderId="0" xfId="0" applyFont="1"/>
    <xf numFmtId="0" fontId="8" fillId="0" borderId="0" xfId="0" applyFont="1" applyAlignment="1">
      <alignment horizontal="right"/>
    </xf>
    <xf numFmtId="0" fontId="32" fillId="0" borderId="0" xfId="0" applyFont="1" applyAlignment="1">
      <alignment horizontal="right"/>
    </xf>
    <xf numFmtId="0" fontId="33" fillId="0" borderId="0" xfId="0" applyFont="1" applyAlignment="1">
      <alignment horizontal="right"/>
    </xf>
    <xf numFmtId="0" fontId="34" fillId="0" borderId="0" xfId="0" applyFont="1" applyAlignment="1">
      <alignment horizontal="right"/>
    </xf>
    <xf numFmtId="0" fontId="35" fillId="0" borderId="0" xfId="0" applyFont="1" applyAlignment="1">
      <alignment horizontal="right"/>
    </xf>
    <xf numFmtId="0" fontId="36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38" fillId="0" borderId="0" xfId="0" applyFont="1" applyAlignment="1">
      <alignment horizontal="right"/>
    </xf>
    <xf numFmtId="0" fontId="8" fillId="3" borderId="0" xfId="0" applyFont="1" applyFill="1" applyAlignment="1">
      <alignment horizontal="right"/>
    </xf>
    <xf numFmtId="0" fontId="33" fillId="3" borderId="0" xfId="0" applyFont="1" applyFill="1" applyAlignment="1">
      <alignment horizontal="right"/>
    </xf>
    <xf numFmtId="0" fontId="39" fillId="0" borderId="0" xfId="0" applyFont="1" applyAlignment="1">
      <alignment horizontal="right"/>
    </xf>
    <xf numFmtId="0" fontId="4" fillId="0" borderId="2" xfId="0" applyFont="1" applyBorder="1" applyAlignment="1">
      <alignment horizontal="center"/>
    </xf>
    <xf numFmtId="0" fontId="8" fillId="0" borderId="2" xfId="0" applyFont="1" applyBorder="1" applyAlignment="1">
      <alignment horizontal="right"/>
    </xf>
    <xf numFmtId="0" fontId="32" fillId="3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3" borderId="0" xfId="0" applyFont="1" applyFill="1" applyAlignment="1">
      <alignment horizontal="right"/>
    </xf>
    <xf numFmtId="0" fontId="4" fillId="0" borderId="2" xfId="0" applyFont="1" applyBorder="1" applyAlignment="1" applyProtection="1">
      <alignment horizontal="right"/>
    </xf>
    <xf numFmtId="0" fontId="5" fillId="0" borderId="2" xfId="0" applyFont="1" applyBorder="1" applyAlignment="1" applyProtection="1">
      <alignment horizontal="right" wrapText="1"/>
    </xf>
    <xf numFmtId="0" fontId="5" fillId="0" borderId="2" xfId="0" applyFont="1" applyBorder="1" applyAlignment="1" applyProtection="1">
      <alignment horizontal="right"/>
    </xf>
    <xf numFmtId="0" fontId="6" fillId="2" borderId="2" xfId="0" applyFont="1" applyFill="1" applyBorder="1" applyAlignment="1" applyProtection="1">
      <alignment horizontal="right"/>
    </xf>
    <xf numFmtId="0" fontId="6" fillId="3" borderId="2" xfId="0" applyFont="1" applyFill="1" applyBorder="1" applyAlignment="1" applyProtection="1">
      <alignment horizontal="right"/>
    </xf>
    <xf numFmtId="0" fontId="4" fillId="3" borderId="2" xfId="0" applyFont="1" applyFill="1" applyBorder="1" applyAlignment="1" applyProtection="1">
      <alignment horizontal="right"/>
    </xf>
    <xf numFmtId="0" fontId="4" fillId="0" borderId="2" xfId="0" applyFont="1" applyFill="1" applyBorder="1" applyAlignment="1" applyProtection="1">
      <alignment horizontal="right" wrapText="1"/>
    </xf>
    <xf numFmtId="0" fontId="40" fillId="3" borderId="2" xfId="0" applyFont="1" applyFill="1" applyBorder="1" applyAlignment="1" applyProtection="1">
      <alignment horizontal="right"/>
    </xf>
    <xf numFmtId="0" fontId="6" fillId="0" borderId="2" xfId="0" applyFont="1" applyBorder="1" applyAlignment="1" applyProtection="1">
      <alignment horizontal="right"/>
    </xf>
    <xf numFmtId="0" fontId="5" fillId="0" borderId="2" xfId="0" applyFont="1" applyFill="1" applyBorder="1" applyAlignment="1" applyProtection="1">
      <alignment horizontal="right"/>
    </xf>
    <xf numFmtId="0" fontId="5" fillId="0" borderId="2" xfId="0" applyFont="1" applyFill="1" applyBorder="1" applyAlignment="1" applyProtection="1">
      <alignment horizontal="right" wrapText="1"/>
    </xf>
    <xf numFmtId="0" fontId="5" fillId="4" borderId="2" xfId="0" applyFont="1" applyFill="1" applyBorder="1" applyAlignment="1" applyProtection="1">
      <alignment horizontal="right"/>
    </xf>
    <xf numFmtId="0" fontId="5" fillId="3" borderId="2" xfId="0" applyFont="1" applyFill="1" applyBorder="1" applyAlignment="1" applyProtection="1">
      <alignment horizontal="right"/>
    </xf>
    <xf numFmtId="0" fontId="5" fillId="3" borderId="0" xfId="0" applyFont="1" applyFill="1" applyBorder="1" applyAlignment="1" applyProtection="1">
      <alignment horizontal="right"/>
    </xf>
    <xf numFmtId="0" fontId="5" fillId="0" borderId="3" xfId="0" applyFont="1" applyBorder="1" applyAlignment="1" applyProtection="1">
      <alignment horizontal="right"/>
    </xf>
    <xf numFmtId="0" fontId="5" fillId="0" borderId="9" xfId="0" applyFont="1" applyBorder="1" applyAlignment="1" applyProtection="1">
      <alignment horizontal="right"/>
    </xf>
    <xf numFmtId="0" fontId="4" fillId="0" borderId="2" xfId="0" applyFont="1" applyFill="1" applyBorder="1" applyAlignment="1" applyProtection="1">
      <alignment horizontal="right"/>
    </xf>
    <xf numFmtId="0" fontId="6" fillId="2" borderId="10" xfId="0" applyFont="1" applyFill="1" applyBorder="1" applyAlignment="1" applyProtection="1">
      <alignment horizontal="right"/>
    </xf>
    <xf numFmtId="0" fontId="5" fillId="3" borderId="9" xfId="0" applyFont="1" applyFill="1" applyBorder="1" applyAlignment="1" applyProtection="1">
      <alignment horizontal="right"/>
    </xf>
    <xf numFmtId="0" fontId="5" fillId="3" borderId="11" xfId="0" applyFont="1" applyFill="1" applyBorder="1" applyAlignment="1" applyProtection="1">
      <alignment horizontal="right"/>
    </xf>
    <xf numFmtId="0" fontId="6" fillId="3" borderId="12" xfId="0" applyFont="1" applyFill="1" applyBorder="1" applyAlignment="1" applyProtection="1">
      <alignment horizontal="right"/>
    </xf>
    <xf numFmtId="0" fontId="5" fillId="0" borderId="12" xfId="0" applyFont="1" applyBorder="1" applyAlignment="1" applyProtection="1">
      <alignment horizontal="right"/>
    </xf>
    <xf numFmtId="0" fontId="5" fillId="0" borderId="10" xfId="0" applyFont="1" applyBorder="1" applyAlignment="1" applyProtection="1">
      <alignment horizontal="right"/>
    </xf>
    <xf numFmtId="0" fontId="6" fillId="3" borderId="0" xfId="0" applyFont="1" applyFill="1" applyBorder="1" applyAlignment="1" applyProtection="1">
      <alignment horizontal="right"/>
    </xf>
    <xf numFmtId="0" fontId="4" fillId="0" borderId="10" xfId="0" applyFont="1" applyFill="1" applyBorder="1" applyAlignment="1" applyProtection="1">
      <alignment horizontal="right"/>
    </xf>
    <xf numFmtId="0" fontId="5" fillId="3" borderId="10" xfId="0" applyFont="1" applyFill="1" applyBorder="1" applyAlignment="1" applyProtection="1">
      <alignment horizontal="right"/>
    </xf>
    <xf numFmtId="0" fontId="6" fillId="0" borderId="2" xfId="0" applyFont="1" applyFill="1" applyBorder="1" applyAlignment="1" applyProtection="1">
      <alignment horizontal="right"/>
    </xf>
    <xf numFmtId="0" fontId="5" fillId="4" borderId="10" xfId="0" applyFont="1" applyFill="1" applyBorder="1" applyAlignment="1" applyProtection="1">
      <alignment horizontal="right"/>
    </xf>
    <xf numFmtId="0" fontId="4" fillId="0" borderId="9" xfId="0" applyFont="1" applyFill="1" applyBorder="1" applyAlignment="1" applyProtection="1">
      <alignment horizontal="right"/>
    </xf>
    <xf numFmtId="0" fontId="5" fillId="3" borderId="3" xfId="0" applyFont="1" applyFill="1" applyBorder="1" applyAlignment="1" applyProtection="1">
      <alignment horizontal="right"/>
    </xf>
    <xf numFmtId="0" fontId="5" fillId="3" borderId="2" xfId="0" applyFont="1" applyFill="1" applyBorder="1" applyAlignment="1" applyProtection="1">
      <alignment horizontal="right" wrapText="1"/>
    </xf>
    <xf numFmtId="0" fontId="3" fillId="6" borderId="13" xfId="0" applyFont="1" applyFill="1" applyBorder="1" applyAlignment="1" applyProtection="1">
      <alignment horizontal="center" vertical="center" wrapText="1"/>
    </xf>
    <xf numFmtId="0" fontId="3" fillId="6" borderId="14" xfId="0" applyFont="1" applyFill="1" applyBorder="1" applyAlignment="1" applyProtection="1">
      <alignment horizontal="center" vertical="center" wrapText="1"/>
    </xf>
    <xf numFmtId="0" fontId="4" fillId="0" borderId="15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7" xfId="0" applyFont="1" applyBorder="1"/>
    <xf numFmtId="0" fontId="4" fillId="3" borderId="3" xfId="0" applyFont="1" applyFill="1" applyBorder="1" applyAlignment="1" applyProtection="1">
      <alignment horizontal="right"/>
    </xf>
    <xf numFmtId="0" fontId="4" fillId="0" borderId="3" xfId="0" applyFont="1" applyFill="1" applyBorder="1" applyAlignment="1" applyProtection="1">
      <alignment horizontal="right"/>
    </xf>
    <xf numFmtId="0" fontId="5" fillId="0" borderId="3" xfId="0" applyFont="1" applyBorder="1" applyAlignment="1" applyProtection="1"/>
    <xf numFmtId="0" fontId="5" fillId="0" borderId="3" xfId="0" applyFont="1" applyBorder="1" applyAlignment="1" applyProtection="1">
      <alignment horizontal="right" wrapText="1"/>
    </xf>
    <xf numFmtId="0" fontId="5" fillId="0" borderId="10" xfId="0" applyFont="1" applyBorder="1" applyAlignment="1" applyProtection="1">
      <alignment horizontal="right" wrapText="1"/>
    </xf>
    <xf numFmtId="0" fontId="5" fillId="3" borderId="3" xfId="0" applyFont="1" applyFill="1" applyBorder="1" applyAlignment="1" applyProtection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41" fillId="0" borderId="0" xfId="0" applyFont="1" applyAlignment="1">
      <alignment horizontal="right"/>
    </xf>
    <xf numFmtId="0" fontId="42" fillId="0" borderId="0" xfId="0" applyFont="1" applyAlignment="1">
      <alignment horizontal="right"/>
    </xf>
    <xf numFmtId="0" fontId="6" fillId="3" borderId="3" xfId="0" applyFont="1" applyFill="1" applyBorder="1" applyAlignment="1" applyProtection="1">
      <alignment horizontal="right"/>
    </xf>
    <xf numFmtId="0" fontId="6" fillId="3" borderId="10" xfId="0" applyFont="1" applyFill="1" applyBorder="1" applyAlignment="1" applyProtection="1">
      <alignment horizontal="right"/>
    </xf>
    <xf numFmtId="0" fontId="43" fillId="0" borderId="0" xfId="3" applyFont="1"/>
    <xf numFmtId="0" fontId="43" fillId="0" borderId="0" xfId="3" applyFont="1" applyAlignment="1">
      <alignment horizontal="left"/>
    </xf>
    <xf numFmtId="0" fontId="44" fillId="0" borderId="22" xfId="3" applyFont="1" applyBorder="1" applyAlignment="1">
      <alignment wrapText="1"/>
    </xf>
    <xf numFmtId="0" fontId="44" fillId="0" borderId="23" xfId="3" applyFont="1" applyBorder="1" applyAlignment="1">
      <alignment wrapText="1"/>
    </xf>
    <xf numFmtId="0" fontId="43" fillId="0" borderId="2" xfId="3" applyFont="1" applyBorder="1" applyAlignment="1">
      <alignment wrapText="1"/>
    </xf>
    <xf numFmtId="0" fontId="43" fillId="0" borderId="2" xfId="3" applyFont="1" applyBorder="1" applyAlignment="1">
      <alignment horizontal="left" wrapText="1"/>
    </xf>
    <xf numFmtId="0" fontId="43" fillId="0" borderId="24" xfId="3" applyFont="1" applyBorder="1" applyAlignment="1">
      <alignment wrapText="1"/>
    </xf>
    <xf numFmtId="0" fontId="45" fillId="0" borderId="23" xfId="3" applyFont="1" applyBorder="1" applyAlignment="1">
      <alignment horizontal="left" wrapText="1"/>
    </xf>
    <xf numFmtId="0" fontId="46" fillId="0" borderId="25" xfId="3" applyFont="1" applyBorder="1"/>
    <xf numFmtId="0" fontId="45" fillId="0" borderId="26" xfId="3" applyFont="1" applyBorder="1" applyAlignment="1">
      <alignment horizontal="left" wrapText="1"/>
    </xf>
    <xf numFmtId="0" fontId="45" fillId="0" borderId="27" xfId="3" applyFont="1" applyBorder="1"/>
    <xf numFmtId="0" fontId="45" fillId="0" borderId="24" xfId="3" applyFont="1" applyBorder="1" applyAlignment="1">
      <alignment horizontal="left"/>
    </xf>
    <xf numFmtId="0" fontId="45" fillId="0" borderId="28" xfId="3" applyFont="1" applyBorder="1"/>
    <xf numFmtId="0" fontId="47" fillId="0" borderId="29" xfId="3" applyFont="1" applyBorder="1" applyAlignment="1">
      <alignment horizontal="center"/>
    </xf>
    <xf numFmtId="0" fontId="47" fillId="0" borderId="30" xfId="3" applyFont="1" applyBorder="1" applyAlignment="1">
      <alignment horizontal="center"/>
    </xf>
    <xf numFmtId="0" fontId="48" fillId="7" borderId="2" xfId="3" applyFont="1" applyFill="1" applyBorder="1" applyAlignment="1">
      <alignment horizontal="center" wrapText="1"/>
    </xf>
    <xf numFmtId="0" fontId="48" fillId="7" borderId="28" xfId="3" applyFont="1" applyFill="1" applyBorder="1" applyAlignment="1">
      <alignment horizontal="center" wrapText="1"/>
    </xf>
    <xf numFmtId="0" fontId="48" fillId="0" borderId="2" xfId="3" applyFont="1" applyBorder="1" applyAlignment="1">
      <alignment wrapText="1"/>
    </xf>
    <xf numFmtId="0" fontId="43" fillId="0" borderId="28" xfId="3" applyFont="1" applyBorder="1" applyAlignment="1">
      <alignment wrapText="1"/>
    </xf>
    <xf numFmtId="0" fontId="48" fillId="0" borderId="24" xfId="3" applyFont="1" applyBorder="1" applyAlignment="1">
      <alignment wrapText="1"/>
    </xf>
    <xf numFmtId="0" fontId="43" fillId="7" borderId="2" xfId="3" applyFont="1" applyFill="1" applyBorder="1" applyAlignment="1">
      <alignment wrapText="1"/>
    </xf>
    <xf numFmtId="0" fontId="43" fillId="7" borderId="2" xfId="3" applyFont="1" applyFill="1" applyBorder="1" applyAlignment="1">
      <alignment horizontal="left" wrapText="1"/>
    </xf>
    <xf numFmtId="0" fontId="43" fillId="0" borderId="24" xfId="3" applyFont="1" applyBorder="1" applyAlignment="1">
      <alignment horizontal="left" wrapText="1"/>
    </xf>
    <xf numFmtId="0" fontId="43" fillId="0" borderId="2" xfId="3" applyFont="1" applyBorder="1" applyAlignment="1">
      <alignment horizontal="left"/>
    </xf>
    <xf numFmtId="0" fontId="43" fillId="0" borderId="2" xfId="3" applyFont="1" applyBorder="1"/>
    <xf numFmtId="0" fontId="43" fillId="0" borderId="24" xfId="3" applyFont="1" applyBorder="1"/>
    <xf numFmtId="0" fontId="43" fillId="0" borderId="28" xfId="3" applyFont="1" applyBorder="1"/>
    <xf numFmtId="0" fontId="43" fillId="0" borderId="24" xfId="3" applyFont="1" applyBorder="1" applyAlignment="1">
      <alignment horizontal="left"/>
    </xf>
    <xf numFmtId="20" fontId="43" fillId="0" borderId="2" xfId="3" applyNumberFormat="1" applyFont="1" applyBorder="1" applyAlignment="1">
      <alignment horizontal="left"/>
    </xf>
    <xf numFmtId="1" fontId="43" fillId="0" borderId="24" xfId="3" applyNumberFormat="1" applyFont="1" applyBorder="1" applyAlignment="1">
      <alignment horizontal="left"/>
    </xf>
    <xf numFmtId="1" fontId="43" fillId="0" borderId="2" xfId="3" applyNumberFormat="1" applyFont="1" applyBorder="1" applyAlignment="1">
      <alignment horizontal="left"/>
    </xf>
    <xf numFmtId="0" fontId="15" fillId="0" borderId="24" xfId="3" applyFont="1" applyBorder="1" applyAlignment="1">
      <alignment horizontal="left"/>
    </xf>
    <xf numFmtId="0" fontId="15" fillId="0" borderId="2" xfId="3" applyFont="1" applyBorder="1" applyAlignment="1">
      <alignment horizontal="left"/>
    </xf>
    <xf numFmtId="3" fontId="15" fillId="0" borderId="2" xfId="3" applyNumberFormat="1" applyFont="1" applyBorder="1" applyAlignment="1">
      <alignment horizontal="left"/>
    </xf>
    <xf numFmtId="3" fontId="43" fillId="0" borderId="2" xfId="3" applyNumberFormat="1" applyFont="1" applyBorder="1" applyAlignment="1">
      <alignment horizontal="left"/>
    </xf>
    <xf numFmtId="0" fontId="31" fillId="0" borderId="2" xfId="2" applyBorder="1" applyAlignment="1" applyProtection="1">
      <alignment horizontal="left"/>
    </xf>
    <xf numFmtId="167" fontId="43" fillId="0" borderId="0" xfId="3" applyNumberFormat="1" applyFont="1"/>
    <xf numFmtId="167" fontId="43" fillId="0" borderId="2" xfId="3" applyNumberFormat="1" applyFont="1" applyBorder="1" applyAlignment="1">
      <alignment horizontal="left"/>
    </xf>
    <xf numFmtId="0" fontId="49" fillId="2" borderId="31" xfId="3" applyFont="1" applyFill="1" applyBorder="1" applyAlignment="1">
      <alignment horizontal="center" vertical="center" wrapText="1"/>
    </xf>
    <xf numFmtId="0" fontId="47" fillId="7" borderId="32" xfId="3" applyFont="1" applyFill="1" applyBorder="1" applyAlignment="1">
      <alignment horizontal="center"/>
    </xf>
    <xf numFmtId="0" fontId="43" fillId="2" borderId="31" xfId="3" applyFont="1" applyFill="1" applyBorder="1" applyAlignment="1">
      <alignment horizontal="center" vertical="center" wrapText="1"/>
    </xf>
    <xf numFmtId="0" fontId="43" fillId="2" borderId="33" xfId="3" applyFont="1" applyFill="1" applyBorder="1" applyAlignment="1">
      <alignment horizontal="center" vertical="center" wrapText="1"/>
    </xf>
    <xf numFmtId="0" fontId="43" fillId="2" borderId="0" xfId="3" applyFont="1" applyFill="1"/>
    <xf numFmtId="0" fontId="43" fillId="7" borderId="34" xfId="3" applyFont="1" applyFill="1" applyBorder="1" applyAlignment="1">
      <alignment horizontal="center"/>
    </xf>
    <xf numFmtId="0" fontId="43" fillId="7" borderId="34" xfId="3" applyFont="1" applyFill="1" applyBorder="1" applyAlignment="1"/>
    <xf numFmtId="0" fontId="43" fillId="7" borderId="35" xfId="3" applyFont="1" applyFill="1" applyBorder="1" applyAlignment="1"/>
    <xf numFmtId="167" fontId="43" fillId="0" borderId="28" xfId="3" applyNumberFormat="1" applyFont="1" applyBorder="1"/>
    <xf numFmtId="167" fontId="43" fillId="0" borderId="24" xfId="3" applyNumberFormat="1" applyFont="1" applyBorder="1" applyAlignment="1">
      <alignment horizontal="left"/>
    </xf>
    <xf numFmtId="0" fontId="47" fillId="7" borderId="28" xfId="3" applyFont="1" applyFill="1" applyBorder="1" applyAlignment="1">
      <alignment horizontal="center"/>
    </xf>
    <xf numFmtId="0" fontId="43" fillId="7" borderId="2" xfId="3" applyFont="1" applyFill="1" applyBorder="1" applyAlignment="1">
      <alignment horizontal="center"/>
    </xf>
    <xf numFmtId="0" fontId="43" fillId="7" borderId="2" xfId="3" applyFont="1" applyFill="1" applyBorder="1" applyAlignment="1"/>
    <xf numFmtId="0" fontId="43" fillId="7" borderId="24" xfId="3" applyFont="1" applyFill="1" applyBorder="1" applyAlignment="1"/>
    <xf numFmtId="0" fontId="48" fillId="7" borderId="28" xfId="3" applyFont="1" applyFill="1" applyBorder="1" applyAlignment="1">
      <alignment horizontal="center"/>
    </xf>
    <xf numFmtId="0" fontId="47" fillId="7" borderId="28" xfId="3" applyFont="1" applyFill="1" applyBorder="1" applyAlignment="1">
      <alignment horizontal="center" wrapText="1"/>
    </xf>
    <xf numFmtId="0" fontId="43" fillId="7" borderId="24" xfId="3" applyFont="1" applyFill="1" applyBorder="1" applyAlignment="1">
      <alignment wrapText="1"/>
    </xf>
    <xf numFmtId="0" fontId="48" fillId="0" borderId="28" xfId="3" applyFont="1" applyBorder="1" applyAlignment="1">
      <alignment wrapText="1"/>
    </xf>
    <xf numFmtId="0" fontId="13" fillId="0" borderId="2" xfId="3" applyFont="1" applyBorder="1" applyAlignment="1">
      <alignment wrapText="1"/>
    </xf>
    <xf numFmtId="0" fontId="48" fillId="7" borderId="24" xfId="3" applyFont="1" applyFill="1" applyBorder="1" applyAlignment="1">
      <alignment horizontal="center" wrapText="1"/>
    </xf>
    <xf numFmtId="0" fontId="43" fillId="0" borderId="25" xfId="3" applyFont="1" applyBorder="1"/>
    <xf numFmtId="0" fontId="16" fillId="0" borderId="2" xfId="0" applyFont="1" applyBorder="1" applyAlignment="1" applyProtection="1">
      <alignment horizontal="right"/>
    </xf>
    <xf numFmtId="0" fontId="16" fillId="0" borderId="2" xfId="0" applyFont="1" applyBorder="1" applyAlignment="1" applyProtection="1">
      <alignment horizontal="right" wrapText="1"/>
    </xf>
    <xf numFmtId="0" fontId="18" fillId="0" borderId="0" xfId="0" applyFont="1" applyAlignment="1">
      <alignment horizontal="right"/>
    </xf>
    <xf numFmtId="0" fontId="51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1" fillId="0" borderId="2" xfId="0" applyFont="1" applyBorder="1" applyAlignment="1" applyProtection="1">
      <alignment horizontal="right"/>
    </xf>
    <xf numFmtId="0" fontId="22" fillId="0" borderId="0" xfId="0" applyFont="1" applyAlignment="1">
      <alignment horizontal="right"/>
    </xf>
    <xf numFmtId="0" fontId="16" fillId="3" borderId="2" xfId="0" applyFont="1" applyFill="1" applyBorder="1" applyAlignment="1" applyProtection="1">
      <alignment horizontal="right"/>
    </xf>
    <xf numFmtId="0" fontId="21" fillId="0" borderId="2" xfId="0" applyFont="1" applyBorder="1" applyAlignment="1" applyProtection="1">
      <alignment horizontal="right" wrapText="1"/>
    </xf>
    <xf numFmtId="0" fontId="23" fillId="0" borderId="0" xfId="0" applyFont="1" applyAlignment="1">
      <alignment horizontal="right"/>
    </xf>
    <xf numFmtId="0" fontId="52" fillId="0" borderId="2" xfId="0" applyFont="1" applyBorder="1" applyAlignment="1" applyProtection="1">
      <alignment horizontal="right"/>
    </xf>
    <xf numFmtId="0" fontId="52" fillId="0" borderId="2" xfId="0" applyFont="1" applyBorder="1" applyAlignment="1" applyProtection="1">
      <alignment horizontal="right" wrapText="1"/>
    </xf>
    <xf numFmtId="0" fontId="53" fillId="0" borderId="2" xfId="0" applyFont="1" applyBorder="1" applyAlignment="1" applyProtection="1">
      <alignment horizontal="right"/>
    </xf>
    <xf numFmtId="0" fontId="53" fillId="0" borderId="2" xfId="0" applyFont="1" applyBorder="1" applyAlignment="1" applyProtection="1">
      <alignment horizontal="right" wrapText="1"/>
    </xf>
    <xf numFmtId="0" fontId="21" fillId="3" borderId="3" xfId="0" applyFont="1" applyFill="1" applyBorder="1" applyAlignment="1" applyProtection="1">
      <alignment horizontal="right"/>
    </xf>
    <xf numFmtId="0" fontId="21" fillId="3" borderId="2" xfId="0" applyFont="1" applyFill="1" applyBorder="1" applyAlignment="1" applyProtection="1">
      <alignment horizontal="right"/>
    </xf>
    <xf numFmtId="0" fontId="21" fillId="3" borderId="2" xfId="0" applyFont="1" applyFill="1" applyBorder="1" applyAlignment="1" applyProtection="1">
      <alignment horizontal="right" wrapText="1"/>
    </xf>
    <xf numFmtId="0" fontId="21" fillId="3" borderId="3" xfId="0" applyFont="1" applyFill="1" applyBorder="1" applyAlignment="1" applyProtection="1"/>
    <xf numFmtId="0" fontId="55" fillId="3" borderId="2" xfId="0" applyFont="1" applyFill="1" applyBorder="1" applyAlignment="1" applyProtection="1">
      <alignment horizontal="right"/>
    </xf>
    <xf numFmtId="0" fontId="16" fillId="3" borderId="3" xfId="0" applyFont="1" applyFill="1" applyBorder="1" applyAlignment="1" applyProtection="1"/>
    <xf numFmtId="0" fontId="21" fillId="0" borderId="3" xfId="0" applyFont="1" applyBorder="1" applyAlignment="1" applyProtection="1"/>
    <xf numFmtId="0" fontId="16" fillId="0" borderId="3" xfId="0" applyFont="1" applyBorder="1" applyAlignment="1" applyProtection="1"/>
    <xf numFmtId="0" fontId="16" fillId="0" borderId="2" xfId="0" applyFont="1" applyFill="1" applyBorder="1" applyAlignment="1" applyProtection="1">
      <alignment horizontal="right"/>
    </xf>
    <xf numFmtId="0" fontId="21" fillId="0" borderId="2" xfId="0" applyFont="1" applyFill="1" applyBorder="1" applyAlignment="1" applyProtection="1">
      <alignment horizontal="right"/>
    </xf>
    <xf numFmtId="0" fontId="50" fillId="8" borderId="2" xfId="0" applyFont="1" applyFill="1" applyBorder="1" applyAlignment="1" applyProtection="1">
      <alignment horizontal="right"/>
    </xf>
    <xf numFmtId="0" fontId="50" fillId="8" borderId="9" xfId="0" applyFont="1" applyFill="1" applyBorder="1" applyAlignment="1" applyProtection="1">
      <alignment horizontal="right"/>
    </xf>
    <xf numFmtId="0" fontId="50" fillId="8" borderId="10" xfId="0" applyFont="1" applyFill="1" applyBorder="1" applyAlignment="1" applyProtection="1">
      <alignment horizontal="right"/>
    </xf>
    <xf numFmtId="0" fontId="56" fillId="8" borderId="2" xfId="0" applyFont="1" applyFill="1" applyBorder="1" applyAlignment="1" applyProtection="1">
      <alignment horizontal="right"/>
    </xf>
    <xf numFmtId="0" fontId="56" fillId="8" borderId="9" xfId="0" applyFont="1" applyFill="1" applyBorder="1" applyAlignment="1" applyProtection="1">
      <alignment horizontal="right"/>
    </xf>
    <xf numFmtId="0" fontId="56" fillId="8" borderId="10" xfId="0" applyFont="1" applyFill="1" applyBorder="1" applyAlignment="1" applyProtection="1">
      <alignment horizontal="right"/>
    </xf>
    <xf numFmtId="0" fontId="35" fillId="3" borderId="0" xfId="0" applyFont="1" applyFill="1" applyAlignment="1">
      <alignment horizontal="right"/>
    </xf>
    <xf numFmtId="0" fontId="16" fillId="0" borderId="9" xfId="0" applyFont="1" applyBorder="1" applyAlignment="1" applyProtection="1">
      <alignment horizontal="right"/>
    </xf>
    <xf numFmtId="0" fontId="21" fillId="0" borderId="9" xfId="0" applyFont="1" applyBorder="1" applyAlignment="1" applyProtection="1">
      <alignment horizontal="right"/>
    </xf>
    <xf numFmtId="0" fontId="53" fillId="3" borderId="2" xfId="0" applyFont="1" applyFill="1" applyBorder="1" applyAlignment="1" applyProtection="1">
      <alignment horizontal="right"/>
    </xf>
    <xf numFmtId="0" fontId="53" fillId="3" borderId="9" xfId="0" applyFont="1" applyFill="1" applyBorder="1" applyAlignment="1" applyProtection="1">
      <alignment horizontal="right"/>
    </xf>
    <xf numFmtId="0" fontId="53" fillId="3" borderId="11" xfId="0" applyFont="1" applyFill="1" applyBorder="1" applyAlignment="1" applyProtection="1">
      <alignment horizontal="right"/>
    </xf>
    <xf numFmtId="0" fontId="21" fillId="3" borderId="11" xfId="0" applyFont="1" applyFill="1" applyBorder="1" applyAlignment="1" applyProtection="1">
      <alignment horizontal="right"/>
    </xf>
    <xf numFmtId="0" fontId="21" fillId="3" borderId="9" xfId="0" applyFont="1" applyFill="1" applyBorder="1" applyAlignment="1" applyProtection="1">
      <alignment horizontal="right"/>
    </xf>
    <xf numFmtId="0" fontId="53" fillId="0" borderId="2" xfId="0" applyFont="1" applyFill="1" applyBorder="1" applyAlignment="1" applyProtection="1">
      <alignment horizontal="right"/>
    </xf>
    <xf numFmtId="0" fontId="17" fillId="0" borderId="2" xfId="0" applyFont="1" applyFill="1" applyBorder="1" applyAlignment="1" applyProtection="1">
      <alignment horizontal="right"/>
    </xf>
    <xf numFmtId="0" fontId="21" fillId="0" borderId="10" xfId="0" applyFont="1" applyBorder="1" applyAlignment="1" applyProtection="1">
      <alignment horizontal="right"/>
    </xf>
    <xf numFmtId="0" fontId="5" fillId="3" borderId="4" xfId="0" applyFont="1" applyFill="1" applyBorder="1" applyAlignment="1">
      <alignment horizontal="right"/>
    </xf>
    <xf numFmtId="0" fontId="50" fillId="0" borderId="2" xfId="0" applyFont="1" applyBorder="1" applyAlignment="1" applyProtection="1">
      <alignment horizontal="right"/>
    </xf>
    <xf numFmtId="0" fontId="52" fillId="3" borderId="2" xfId="0" applyFont="1" applyFill="1" applyBorder="1" applyAlignment="1" applyProtection="1">
      <alignment horizontal="right"/>
    </xf>
    <xf numFmtId="0" fontId="21" fillId="3" borderId="10" xfId="0" applyFont="1" applyFill="1" applyBorder="1" applyAlignment="1" applyProtection="1">
      <alignment horizontal="right"/>
    </xf>
    <xf numFmtId="0" fontId="21" fillId="0" borderId="10" xfId="0" applyFont="1" applyFill="1" applyBorder="1" applyAlignment="1" applyProtection="1">
      <alignment horizontal="right"/>
    </xf>
    <xf numFmtId="0" fontId="16" fillId="3" borderId="3" xfId="0" applyFont="1" applyFill="1" applyBorder="1" applyAlignment="1" applyProtection="1">
      <alignment horizontal="right"/>
    </xf>
    <xf numFmtId="0" fontId="53" fillId="3" borderId="2" xfId="0" applyFont="1" applyFill="1" applyBorder="1" applyAlignment="1" applyProtection="1">
      <alignment horizontal="right" wrapText="1"/>
    </xf>
    <xf numFmtId="0" fontId="53" fillId="0" borderId="2" xfId="0" applyFont="1" applyFill="1" applyBorder="1" applyAlignment="1" applyProtection="1">
      <alignment horizontal="right" wrapText="1"/>
    </xf>
    <xf numFmtId="0" fontId="52" fillId="0" borderId="2" xfId="0" applyFont="1" applyFill="1" applyBorder="1" applyAlignment="1" applyProtection="1">
      <alignment horizontal="right"/>
    </xf>
    <xf numFmtId="0" fontId="21" fillId="0" borderId="2" xfId="0" applyFont="1" applyFill="1" applyBorder="1" applyAlignment="1" applyProtection="1">
      <alignment horizontal="right" wrapText="1"/>
    </xf>
    <xf numFmtId="0" fontId="26" fillId="9" borderId="0" xfId="0" applyFont="1" applyFill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5" fillId="3" borderId="38" xfId="0" applyFont="1" applyFill="1" applyBorder="1" applyAlignment="1" applyProtection="1">
      <alignment horizontal="right"/>
    </xf>
    <xf numFmtId="0" fontId="5" fillId="0" borderId="38" xfId="0" applyFont="1" applyBorder="1" applyAlignment="1">
      <alignment horizontal="right" wrapText="1"/>
    </xf>
    <xf numFmtId="0" fontId="5" fillId="3" borderId="38" xfId="0" applyFont="1" applyFill="1" applyBorder="1" applyAlignment="1">
      <alignment horizontal="right"/>
    </xf>
    <xf numFmtId="0" fontId="5" fillId="0" borderId="38" xfId="0" applyFont="1" applyBorder="1" applyAlignment="1">
      <alignment horizontal="right"/>
    </xf>
    <xf numFmtId="0" fontId="5" fillId="0" borderId="38" xfId="0" applyFont="1" applyBorder="1" applyAlignment="1" applyProtection="1">
      <alignment horizontal="right"/>
    </xf>
    <xf numFmtId="0" fontId="5" fillId="0" borderId="38" xfId="0" applyFont="1" applyBorder="1" applyAlignment="1" applyProtection="1">
      <alignment horizontal="right" wrapText="1"/>
    </xf>
    <xf numFmtId="0" fontId="5" fillId="3" borderId="6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39" xfId="0" applyFont="1" applyBorder="1" applyAlignment="1">
      <alignment horizontal="right" vertical="top"/>
    </xf>
    <xf numFmtId="0" fontId="5" fillId="0" borderId="38" xfId="0" applyFont="1" applyBorder="1" applyAlignment="1">
      <alignment horizontal="right" vertical="top"/>
    </xf>
    <xf numFmtId="0" fontId="5" fillId="0" borderId="38" xfId="0" applyFont="1" applyBorder="1" applyAlignment="1">
      <alignment horizontal="right" vertical="top" wrapText="1"/>
    </xf>
    <xf numFmtId="0" fontId="5" fillId="9" borderId="0" xfId="0" applyFont="1" applyFill="1" applyAlignment="1">
      <alignment horizontal="right"/>
    </xf>
    <xf numFmtId="0" fontId="5" fillId="0" borderId="38" xfId="0" applyFont="1" applyBorder="1" applyAlignment="1" applyProtection="1">
      <alignment horizontal="right" vertical="top"/>
    </xf>
    <xf numFmtId="0" fontId="5" fillId="3" borderId="38" xfId="0" applyFont="1" applyFill="1" applyBorder="1" applyAlignment="1" applyProtection="1">
      <alignment horizontal="right" vertical="top"/>
    </xf>
    <xf numFmtId="17" fontId="5" fillId="0" borderId="38" xfId="0" applyNumberFormat="1" applyFont="1" applyBorder="1" applyAlignment="1">
      <alignment horizontal="right" vertical="top"/>
    </xf>
    <xf numFmtId="0" fontId="5" fillId="3" borderId="39" xfId="0" applyFont="1" applyFill="1" applyBorder="1" applyAlignment="1">
      <alignment horizontal="right" vertical="top"/>
    </xf>
    <xf numFmtId="0" fontId="5" fillId="0" borderId="38" xfId="0" applyFont="1" applyBorder="1" applyAlignment="1" applyProtection="1">
      <alignment horizontal="right" vertical="top" wrapText="1"/>
    </xf>
    <xf numFmtId="0" fontId="5" fillId="3" borderId="38" xfId="0" applyFont="1" applyFill="1" applyBorder="1" applyAlignment="1" applyProtection="1">
      <alignment horizontal="right" vertical="top" wrapText="1"/>
    </xf>
    <xf numFmtId="0" fontId="5" fillId="0" borderId="0" xfId="0" applyFont="1" applyAlignment="1">
      <alignment horizontal="right" vertical="top" wrapText="1"/>
    </xf>
    <xf numFmtId="0" fontId="5" fillId="0" borderId="38" xfId="0" applyFont="1" applyFill="1" applyBorder="1" applyAlignment="1">
      <alignment horizontal="right"/>
    </xf>
    <xf numFmtId="0" fontId="5" fillId="0" borderId="38" xfId="0" applyFont="1" applyFill="1" applyBorder="1" applyAlignment="1" applyProtection="1">
      <alignment horizontal="right" vertical="top" wrapText="1"/>
    </xf>
    <xf numFmtId="0" fontId="5" fillId="0" borderId="38" xfId="0" applyFont="1" applyFill="1" applyBorder="1" applyAlignment="1" applyProtection="1">
      <alignment horizontal="right" wrapText="1"/>
    </xf>
    <xf numFmtId="0" fontId="5" fillId="0" borderId="38" xfId="0" applyFont="1" applyFill="1" applyBorder="1" applyAlignment="1" applyProtection="1">
      <alignment horizontal="right" vertical="top"/>
    </xf>
    <xf numFmtId="0" fontId="5" fillId="0" borderId="38" xfId="0" applyFont="1" applyFill="1" applyBorder="1" applyAlignment="1" applyProtection="1">
      <alignment horizontal="right"/>
    </xf>
    <xf numFmtId="0" fontId="5" fillId="0" borderId="7" xfId="0" applyFont="1" applyBorder="1" applyAlignment="1"/>
    <xf numFmtId="0" fontId="5" fillId="0" borderId="8" xfId="0" applyFont="1" applyBorder="1" applyAlignment="1"/>
    <xf numFmtId="0" fontId="5" fillId="0" borderId="6" xfId="0" applyFont="1" applyBorder="1" applyAlignment="1"/>
    <xf numFmtId="0" fontId="5" fillId="3" borderId="7" xfId="0" applyFont="1" applyFill="1" applyBorder="1" applyAlignment="1"/>
    <xf numFmtId="0" fontId="5" fillId="3" borderId="6" xfId="0" applyFont="1" applyFill="1" applyBorder="1" applyAlignment="1"/>
    <xf numFmtId="0" fontId="5" fillId="3" borderId="8" xfId="0" applyFont="1" applyFill="1" applyBorder="1" applyAlignment="1"/>
    <xf numFmtId="0" fontId="5" fillId="3" borderId="4" xfId="0" applyFont="1" applyFill="1" applyBorder="1" applyAlignment="1">
      <alignment horizontal="center"/>
    </xf>
    <xf numFmtId="0" fontId="5" fillId="3" borderId="38" xfId="0" applyFont="1" applyFill="1" applyBorder="1" applyAlignment="1" applyProtection="1"/>
    <xf numFmtId="0" fontId="5" fillId="3" borderId="2" xfId="0" applyFont="1" applyFill="1" applyBorder="1" applyAlignment="1" applyProtection="1"/>
    <xf numFmtId="0" fontId="5" fillId="3" borderId="2" xfId="0" applyFont="1" applyFill="1" applyBorder="1" applyAlignment="1" applyProtection="1">
      <alignment horizontal="center"/>
    </xf>
    <xf numFmtId="0" fontId="0" fillId="0" borderId="8" xfId="0" applyBorder="1" applyAlignment="1"/>
    <xf numFmtId="0" fontId="5" fillId="0" borderId="9" xfId="0" applyFont="1" applyBorder="1" applyAlignment="1" applyProtection="1">
      <alignment horizontal="right" wrapText="1"/>
    </xf>
    <xf numFmtId="0" fontId="5" fillId="3" borderId="6" xfId="0" applyFont="1" applyFill="1" applyBorder="1" applyAlignment="1">
      <alignment horizontal="right" vertical="top"/>
    </xf>
    <xf numFmtId="0" fontId="5" fillId="3" borderId="4" xfId="0" applyFont="1" applyFill="1" applyBorder="1" applyAlignment="1"/>
    <xf numFmtId="0" fontId="5" fillId="3" borderId="4" xfId="0" applyFont="1" applyFill="1" applyBorder="1" applyAlignment="1">
      <alignment horizontal="right" vertical="top"/>
    </xf>
    <xf numFmtId="0" fontId="5" fillId="3" borderId="8" xfId="0" applyFont="1" applyFill="1" applyBorder="1" applyAlignment="1">
      <alignment horizontal="right" vertical="top"/>
    </xf>
    <xf numFmtId="0" fontId="5" fillId="3" borderId="7" xfId="0" applyFont="1" applyFill="1" applyBorder="1" applyAlignment="1">
      <alignment horizontal="right" vertical="top"/>
    </xf>
    <xf numFmtId="0" fontId="5" fillId="3" borderId="39" xfId="0" applyFont="1" applyFill="1" applyBorder="1" applyAlignment="1">
      <alignment horizontal="right"/>
    </xf>
    <xf numFmtId="0" fontId="5" fillId="0" borderId="4" xfId="0" applyFont="1" applyBorder="1" applyAlignment="1"/>
    <xf numFmtId="0" fontId="5" fillId="0" borderId="6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4" fillId="3" borderId="38" xfId="0" applyFont="1" applyFill="1" applyBorder="1" applyAlignment="1" applyProtection="1">
      <alignment horizontal="right"/>
    </xf>
    <xf numFmtId="0" fontId="5" fillId="3" borderId="2" xfId="0" applyFont="1" applyFill="1" applyBorder="1" applyAlignment="1" applyProtection="1">
      <alignment horizontal="right" vertical="top"/>
    </xf>
    <xf numFmtId="0" fontId="5" fillId="3" borderId="38" xfId="0" applyFont="1" applyFill="1" applyBorder="1" applyAlignment="1" applyProtection="1">
      <alignment horizontal="right" wrapText="1"/>
    </xf>
    <xf numFmtId="0" fontId="5" fillId="0" borderId="0" xfId="0" applyFont="1" applyBorder="1" applyAlignment="1" applyProtection="1">
      <alignment horizontal="right"/>
    </xf>
    <xf numFmtId="0" fontId="53" fillId="3" borderId="3" xfId="0" applyFont="1" applyFill="1" applyBorder="1" applyAlignment="1" applyProtection="1">
      <alignment horizontal="right"/>
    </xf>
    <xf numFmtId="0" fontId="4" fillId="0" borderId="11" xfId="0" applyFont="1" applyFill="1" applyBorder="1" applyAlignment="1" applyProtection="1">
      <alignment horizontal="right"/>
    </xf>
    <xf numFmtId="0" fontId="5" fillId="0" borderId="11" xfId="0" applyFont="1" applyBorder="1" applyAlignment="1" applyProtection="1">
      <alignment horizontal="right"/>
    </xf>
    <xf numFmtId="0" fontId="21" fillId="0" borderId="11" xfId="0" applyFont="1" applyFill="1" applyBorder="1" applyAlignment="1" applyProtection="1">
      <alignment horizontal="right"/>
    </xf>
    <xf numFmtId="0" fontId="5" fillId="0" borderId="9" xfId="0" applyFont="1" applyFill="1" applyBorder="1" applyAlignment="1" applyProtection="1">
      <alignment horizontal="right"/>
    </xf>
    <xf numFmtId="0" fontId="5" fillId="0" borderId="11" xfId="0" applyFont="1" applyFill="1" applyBorder="1" applyAlignment="1" applyProtection="1">
      <alignment horizontal="right"/>
    </xf>
    <xf numFmtId="0" fontId="5" fillId="0" borderId="40" xfId="0" applyFont="1" applyBorder="1" applyAlignment="1" applyProtection="1">
      <alignment horizontal="right"/>
    </xf>
    <xf numFmtId="0" fontId="17" fillId="0" borderId="9" xfId="0" applyFont="1" applyFill="1" applyBorder="1" applyAlignment="1" applyProtection="1">
      <alignment horizontal="right"/>
    </xf>
    <xf numFmtId="0" fontId="5" fillId="0" borderId="2" xfId="0" applyFont="1" applyBorder="1" applyAlignment="1" applyProtection="1">
      <alignment horizontal="right" vertical="top" wrapText="1"/>
    </xf>
    <xf numFmtId="0" fontId="5" fillId="3" borderId="0" xfId="0" applyFont="1" applyFill="1" applyAlignment="1" applyProtection="1">
      <alignment horizontal="right" wrapText="1"/>
    </xf>
    <xf numFmtId="0" fontId="5" fillId="9" borderId="2" xfId="0" applyFont="1" applyFill="1" applyBorder="1" applyAlignment="1">
      <alignment horizontal="right"/>
    </xf>
    <xf numFmtId="0" fontId="5" fillId="0" borderId="0" xfId="0" applyFont="1" applyAlignment="1" applyProtection="1">
      <alignment horizontal="right"/>
    </xf>
    <xf numFmtId="0" fontId="5" fillId="3" borderId="0" xfId="0" applyFont="1" applyFill="1" applyAlignment="1" applyProtection="1">
      <alignment horizontal="right"/>
    </xf>
    <xf numFmtId="0" fontId="5" fillId="9" borderId="9" xfId="0" applyFont="1" applyFill="1" applyBorder="1" applyAlignment="1">
      <alignment horizontal="right"/>
    </xf>
    <xf numFmtId="0" fontId="57" fillId="3" borderId="2" xfId="0" applyFont="1" applyFill="1" applyBorder="1" applyAlignment="1" applyProtection="1"/>
    <xf numFmtId="0" fontId="5" fillId="0" borderId="0" xfId="0" applyFont="1" applyAlignment="1" applyProtection="1">
      <alignment horizontal="right" vertical="top" wrapText="1"/>
    </xf>
    <xf numFmtId="0" fontId="5" fillId="0" borderId="0" xfId="0" applyFont="1" applyAlignment="1" applyProtection="1">
      <alignment horizontal="right" wrapText="1"/>
    </xf>
    <xf numFmtId="0" fontId="5" fillId="0" borderId="41" xfId="0" applyFont="1" applyBorder="1" applyAlignment="1" applyProtection="1">
      <alignment horizontal="right"/>
    </xf>
    <xf numFmtId="0" fontId="5" fillId="9" borderId="10" xfId="0" applyFont="1" applyFill="1" applyBorder="1" applyAlignment="1">
      <alignment horizontal="right"/>
    </xf>
    <xf numFmtId="0" fontId="5" fillId="0" borderId="6" xfId="0" applyFont="1" applyBorder="1" applyAlignment="1">
      <alignment horizontal="right" vertical="top"/>
    </xf>
    <xf numFmtId="0" fontId="5" fillId="3" borderId="6" xfId="0" applyFont="1" applyFill="1" applyBorder="1" applyAlignment="1">
      <alignment horizontal="right"/>
    </xf>
    <xf numFmtId="0" fontId="5" fillId="3" borderId="3" xfId="0" applyFont="1" applyFill="1" applyBorder="1" applyAlignment="1" applyProtection="1">
      <alignment horizontal="right" vertical="top"/>
    </xf>
    <xf numFmtId="0" fontId="5" fillId="3" borderId="10" xfId="0" applyFont="1" applyFill="1" applyBorder="1" applyAlignment="1" applyProtection="1">
      <alignment horizontal="right" wrapText="1"/>
    </xf>
    <xf numFmtId="0" fontId="5" fillId="3" borderId="10" xfId="0" applyFont="1" applyFill="1" applyBorder="1" applyAlignment="1" applyProtection="1">
      <alignment horizontal="right" vertical="top"/>
    </xf>
    <xf numFmtId="0" fontId="5" fillId="0" borderId="3" xfId="0" applyFont="1" applyBorder="1" applyAlignment="1">
      <alignment horizontal="right" vertical="top"/>
    </xf>
    <xf numFmtId="0" fontId="4" fillId="3" borderId="10" xfId="0" applyFont="1" applyFill="1" applyBorder="1" applyAlignment="1" applyProtection="1">
      <alignment horizontal="right"/>
    </xf>
    <xf numFmtId="0" fontId="5" fillId="0" borderId="10" xfId="0" applyFont="1" applyBorder="1" applyAlignment="1">
      <alignment horizontal="right" vertical="top"/>
    </xf>
    <xf numFmtId="0" fontId="5" fillId="0" borderId="10" xfId="0" applyFont="1" applyFill="1" applyBorder="1" applyAlignment="1" applyProtection="1">
      <alignment horizontal="right"/>
    </xf>
    <xf numFmtId="0" fontId="4" fillId="0" borderId="11" xfId="0" applyFont="1" applyFill="1" applyBorder="1" applyAlignment="1" applyProtection="1">
      <alignment horizontal="right" wrapText="1"/>
    </xf>
    <xf numFmtId="0" fontId="21" fillId="0" borderId="11" xfId="0" applyFont="1" applyBorder="1" applyAlignment="1" applyProtection="1">
      <alignment horizontal="right"/>
    </xf>
    <xf numFmtId="0" fontId="21" fillId="0" borderId="9" xfId="0" applyFont="1" applyFill="1" applyBorder="1" applyAlignment="1" applyProtection="1">
      <alignment horizontal="right"/>
    </xf>
    <xf numFmtId="0" fontId="53" fillId="0" borderId="9" xfId="0" applyFont="1" applyFill="1" applyBorder="1" applyAlignment="1" applyProtection="1">
      <alignment horizontal="right"/>
    </xf>
    <xf numFmtId="0" fontId="4" fillId="0" borderId="40" xfId="0" applyFont="1" applyFill="1" applyBorder="1" applyAlignment="1" applyProtection="1">
      <alignment horizontal="right"/>
    </xf>
    <xf numFmtId="0" fontId="5" fillId="3" borderId="12" xfId="0" applyFont="1" applyFill="1" applyBorder="1" applyAlignment="1" applyProtection="1">
      <alignment horizontal="right"/>
    </xf>
    <xf numFmtId="0" fontId="21" fillId="0" borderId="11" xfId="0" applyFont="1" applyFill="1" applyBorder="1" applyAlignment="1" applyProtection="1">
      <alignment horizontal="right" wrapText="1"/>
    </xf>
    <xf numFmtId="0" fontId="5" fillId="0" borderId="11" xfId="0" applyFont="1" applyBorder="1" applyAlignment="1" applyProtection="1">
      <alignment horizontal="right" wrapText="1"/>
    </xf>
    <xf numFmtId="0" fontId="5" fillId="0" borderId="0" xfId="0" applyFont="1" applyFill="1" applyAlignment="1" applyProtection="1">
      <alignment horizontal="right"/>
    </xf>
    <xf numFmtId="0" fontId="5" fillId="8" borderId="4" xfId="0" applyFont="1" applyFill="1" applyBorder="1" applyAlignment="1">
      <alignment horizontal="right" vertical="top"/>
    </xf>
    <xf numFmtId="0" fontId="5" fillId="8" borderId="2" xfId="0" applyFont="1" applyFill="1" applyBorder="1" applyAlignment="1" applyProtection="1">
      <alignment horizontal="right"/>
    </xf>
    <xf numFmtId="0" fontId="5" fillId="8" borderId="11" xfId="0" applyFont="1" applyFill="1" applyBorder="1" applyAlignment="1" applyProtection="1">
      <alignment horizontal="right"/>
    </xf>
    <xf numFmtId="0" fontId="5" fillId="8" borderId="3" xfId="0" applyFont="1" applyFill="1" applyBorder="1" applyAlignment="1" applyProtection="1">
      <alignment horizontal="right"/>
    </xf>
    <xf numFmtId="0" fontId="5" fillId="0" borderId="3" xfId="0" applyFont="1" applyFill="1" applyBorder="1" applyAlignment="1" applyProtection="1">
      <alignment horizontal="right"/>
    </xf>
    <xf numFmtId="0" fontId="5" fillId="3" borderId="41" xfId="0" applyFont="1" applyFill="1" applyBorder="1" applyAlignment="1" applyProtection="1">
      <alignment horizontal="right"/>
    </xf>
    <xf numFmtId="0" fontId="57" fillId="0" borderId="2" xfId="0" applyFont="1" applyBorder="1" applyAlignment="1" applyProtection="1">
      <alignment horizontal="right"/>
    </xf>
    <xf numFmtId="0" fontId="57" fillId="3" borderId="2" xfId="0" applyFont="1" applyFill="1" applyBorder="1" applyAlignment="1" applyProtection="1">
      <alignment horizontal="right"/>
    </xf>
    <xf numFmtId="0" fontId="57" fillId="8" borderId="2" xfId="0" applyFont="1" applyFill="1" applyBorder="1" applyAlignment="1" applyProtection="1">
      <alignment horizontal="right"/>
    </xf>
    <xf numFmtId="0" fontId="57" fillId="0" borderId="2" xfId="0" applyFont="1" applyBorder="1" applyAlignment="1" applyProtection="1">
      <alignment horizontal="right" wrapText="1"/>
    </xf>
    <xf numFmtId="0" fontId="5" fillId="3" borderId="3" xfId="0" applyFont="1" applyFill="1" applyBorder="1" applyAlignment="1" applyProtection="1">
      <alignment horizontal="right" wrapText="1"/>
    </xf>
    <xf numFmtId="0" fontId="39" fillId="3" borderId="2" xfId="0" applyFont="1" applyFill="1" applyBorder="1" applyAlignment="1" applyProtection="1">
      <alignment horizontal="right"/>
    </xf>
    <xf numFmtId="0" fontId="57" fillId="3" borderId="2" xfId="0" applyFont="1" applyFill="1" applyBorder="1" applyAlignment="1" applyProtection="1">
      <alignment horizontal="right" wrapText="1"/>
    </xf>
    <xf numFmtId="0" fontId="0" fillId="0" borderId="6" xfId="0" applyFont="1" applyBorder="1" applyAlignment="1"/>
    <xf numFmtId="0" fontId="0" fillId="0" borderId="8" xfId="0" applyFont="1" applyBorder="1" applyAlignment="1"/>
    <xf numFmtId="0" fontId="0" fillId="0" borderId="4" xfId="0" applyFont="1" applyBorder="1" applyAlignment="1"/>
    <xf numFmtId="0" fontId="0" fillId="0" borderId="7" xfId="0" applyFont="1" applyBorder="1" applyAlignment="1"/>
    <xf numFmtId="0" fontId="5" fillId="3" borderId="8" xfId="0" applyFont="1" applyFill="1" applyBorder="1" applyAlignment="1">
      <alignment wrapText="1"/>
    </xf>
    <xf numFmtId="0" fontId="57" fillId="0" borderId="6" xfId="0" applyFont="1" applyBorder="1" applyAlignment="1">
      <alignment horizontal="right"/>
    </xf>
    <xf numFmtId="0" fontId="5" fillId="3" borderId="7" xfId="0" applyFont="1" applyFill="1" applyBorder="1" applyAlignment="1">
      <alignment horizontal="right"/>
    </xf>
    <xf numFmtId="0" fontId="39" fillId="0" borderId="6" xfId="0" applyFont="1" applyBorder="1" applyAlignment="1">
      <alignment horizontal="right"/>
    </xf>
    <xf numFmtId="0" fontId="39" fillId="0" borderId="6" xfId="0" applyFont="1" applyBorder="1" applyAlignment="1">
      <alignment wrapText="1"/>
    </xf>
    <xf numFmtId="0" fontId="57" fillId="3" borderId="4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right"/>
    </xf>
    <xf numFmtId="0" fontId="57" fillId="3" borderId="6" xfId="0" applyFont="1" applyFill="1" applyBorder="1" applyAlignment="1">
      <alignment horizontal="right"/>
    </xf>
    <xf numFmtId="0" fontId="39" fillId="3" borderId="7" xfId="0" applyFont="1" applyFill="1" applyBorder="1" applyAlignment="1"/>
    <xf numFmtId="0" fontId="39" fillId="0" borderId="6" xfId="0" applyFont="1" applyBorder="1" applyAlignment="1"/>
    <xf numFmtId="0" fontId="57" fillId="3" borderId="7" xfId="0" applyFont="1" applyFill="1" applyBorder="1" applyAlignment="1">
      <alignment horizontal="right"/>
    </xf>
    <xf numFmtId="0" fontId="57" fillId="8" borderId="6" xfId="0" applyFont="1" applyFill="1" applyBorder="1" applyAlignment="1"/>
    <xf numFmtId="0" fontId="58" fillId="3" borderId="9" xfId="0" applyFont="1" applyFill="1" applyBorder="1" applyAlignment="1" applyProtection="1">
      <alignment horizontal="right"/>
    </xf>
    <xf numFmtId="0" fontId="58" fillId="3" borderId="2" xfId="0" applyFont="1" applyFill="1" applyBorder="1" applyAlignment="1" applyProtection="1">
      <alignment horizontal="right"/>
    </xf>
    <xf numFmtId="0" fontId="26" fillId="0" borderId="37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right" vertical="top"/>
    </xf>
    <xf numFmtId="0" fontId="5" fillId="3" borderId="42" xfId="0" applyFont="1" applyFill="1" applyBorder="1" applyAlignment="1">
      <alignment horizontal="right" vertical="top"/>
    </xf>
    <xf numFmtId="0" fontId="5" fillId="3" borderId="0" xfId="0" applyFont="1" applyFill="1" applyAlignment="1" applyProtection="1"/>
    <xf numFmtId="0" fontId="5" fillId="0" borderId="43" xfId="0" applyFont="1" applyBorder="1" applyAlignment="1">
      <alignment horizontal="right" vertical="top"/>
    </xf>
    <xf numFmtId="0" fontId="5" fillId="0" borderId="44" xfId="0" applyFont="1" applyBorder="1" applyAlignment="1">
      <alignment horizontal="right" vertical="top"/>
    </xf>
    <xf numFmtId="0" fontId="5" fillId="3" borderId="43" xfId="0" applyFont="1" applyFill="1" applyBorder="1" applyAlignment="1">
      <alignment horizontal="right" vertical="top"/>
    </xf>
    <xf numFmtId="0" fontId="5" fillId="0" borderId="44" xfId="0" applyFont="1" applyBorder="1" applyAlignment="1">
      <alignment horizontal="right"/>
    </xf>
    <xf numFmtId="0" fontId="5" fillId="0" borderId="3" xfId="0" applyFont="1" applyBorder="1" applyAlignment="1" applyProtection="1">
      <alignment horizontal="right" vertical="top" wrapText="1"/>
    </xf>
    <xf numFmtId="0" fontId="5" fillId="3" borderId="44" xfId="0" applyFont="1" applyFill="1" applyBorder="1" applyAlignment="1" applyProtection="1">
      <alignment horizontal="right"/>
    </xf>
    <xf numFmtId="0" fontId="4" fillId="3" borderId="44" xfId="0" applyFont="1" applyFill="1" applyBorder="1" applyAlignment="1" applyProtection="1">
      <alignment horizontal="right"/>
    </xf>
    <xf numFmtId="0" fontId="5" fillId="0" borderId="44" xfId="0" applyFont="1" applyBorder="1" applyAlignment="1" applyProtection="1">
      <alignment horizontal="right"/>
    </xf>
    <xf numFmtId="0" fontId="5" fillId="0" borderId="44" xfId="0" applyFont="1" applyBorder="1" applyAlignment="1" applyProtection="1">
      <alignment horizontal="right" wrapText="1"/>
    </xf>
    <xf numFmtId="0" fontId="5" fillId="0" borderId="45" xfId="0" applyFont="1" applyBorder="1" applyAlignment="1">
      <alignment horizontal="right" vertical="top"/>
    </xf>
    <xf numFmtId="0" fontId="5" fillId="3" borderId="45" xfId="0" applyFont="1" applyFill="1" applyBorder="1" applyAlignment="1" applyProtection="1">
      <alignment horizontal="right"/>
    </xf>
    <xf numFmtId="0" fontId="4" fillId="3" borderId="45" xfId="0" applyFont="1" applyFill="1" applyBorder="1" applyAlignment="1" applyProtection="1">
      <alignment horizontal="right"/>
    </xf>
    <xf numFmtId="0" fontId="5" fillId="0" borderId="45" xfId="0" applyFont="1" applyBorder="1" applyAlignment="1" applyProtection="1">
      <alignment horizontal="right"/>
    </xf>
    <xf numFmtId="0" fontId="5" fillId="0" borderId="45" xfId="0" applyFont="1" applyBorder="1" applyAlignment="1" applyProtection="1">
      <alignment horizontal="right" wrapText="1"/>
    </xf>
    <xf numFmtId="0" fontId="5" fillId="0" borderId="46" xfId="0" applyFont="1" applyBorder="1" applyAlignment="1" applyProtection="1">
      <alignment horizontal="right"/>
    </xf>
    <xf numFmtId="0" fontId="5" fillId="3" borderId="47" xfId="0" applyFont="1" applyFill="1" applyBorder="1" applyAlignment="1" applyProtection="1">
      <alignment horizontal="right" vertical="top"/>
    </xf>
    <xf numFmtId="0" fontId="5" fillId="0" borderId="47" xfId="0" applyFont="1" applyFill="1" applyBorder="1" applyAlignment="1" applyProtection="1">
      <alignment horizontal="right" vertical="top"/>
    </xf>
    <xf numFmtId="0" fontId="5" fillId="0" borderId="47" xfId="0" applyFont="1" applyBorder="1" applyAlignment="1">
      <alignment horizontal="right" vertical="top"/>
    </xf>
    <xf numFmtId="0" fontId="4" fillId="3" borderId="47" xfId="0" applyFont="1" applyFill="1" applyBorder="1" applyAlignment="1" applyProtection="1">
      <alignment horizontal="right"/>
    </xf>
    <xf numFmtId="0" fontId="5" fillId="0" borderId="47" xfId="0" applyFont="1" applyFill="1" applyBorder="1" applyAlignment="1" applyProtection="1">
      <alignment horizontal="right"/>
    </xf>
    <xf numFmtId="0" fontId="5" fillId="3" borderId="47" xfId="0" applyFont="1" applyFill="1" applyBorder="1" applyAlignment="1" applyProtection="1">
      <alignment horizontal="right" wrapText="1"/>
    </xf>
    <xf numFmtId="0" fontId="5" fillId="0" borderId="44" xfId="0" applyFont="1" applyBorder="1" applyAlignment="1" applyProtection="1">
      <alignment horizontal="right" vertical="top"/>
    </xf>
    <xf numFmtId="0" fontId="5" fillId="3" borderId="44" xfId="0" applyFont="1" applyFill="1" applyBorder="1" applyAlignment="1" applyProtection="1">
      <alignment horizontal="right" vertical="top"/>
    </xf>
    <xf numFmtId="0" fontId="5" fillId="0" borderId="44" xfId="0" applyFont="1" applyBorder="1" applyAlignment="1" applyProtection="1">
      <alignment horizontal="right" vertical="top" wrapText="1"/>
    </xf>
    <xf numFmtId="0" fontId="4" fillId="0" borderId="44" xfId="0" applyFont="1" applyFill="1" applyBorder="1" applyAlignment="1" applyProtection="1">
      <alignment horizontal="right" wrapText="1"/>
    </xf>
    <xf numFmtId="0" fontId="5" fillId="3" borderId="48" xfId="0" applyFont="1" applyFill="1" applyBorder="1" applyAlignment="1">
      <alignment horizontal="right" vertical="top"/>
    </xf>
    <xf numFmtId="0" fontId="4" fillId="3" borderId="49" xfId="0" applyFont="1" applyFill="1" applyBorder="1" applyAlignment="1" applyProtection="1">
      <alignment horizontal="right"/>
    </xf>
    <xf numFmtId="0" fontId="5" fillId="0" borderId="49" xfId="0" applyFont="1" applyBorder="1" applyAlignment="1" applyProtection="1">
      <alignment horizontal="right"/>
    </xf>
    <xf numFmtId="0" fontId="5" fillId="0" borderId="49" xfId="0" applyFont="1" applyBorder="1" applyAlignment="1" applyProtection="1">
      <alignment horizontal="right" wrapText="1"/>
    </xf>
    <xf numFmtId="0" fontId="5" fillId="0" borderId="44" xfId="0" applyFont="1" applyFill="1" applyBorder="1" applyAlignment="1" applyProtection="1">
      <alignment horizontal="right"/>
    </xf>
    <xf numFmtId="0" fontId="5" fillId="3" borderId="44" xfId="0" applyFont="1" applyFill="1" applyBorder="1" applyAlignment="1" applyProtection="1">
      <alignment horizontal="right" wrapText="1"/>
    </xf>
    <xf numFmtId="0" fontId="5" fillId="0" borderId="45" xfId="0" applyFont="1" applyBorder="1" applyAlignment="1">
      <alignment horizontal="right"/>
    </xf>
    <xf numFmtId="0" fontId="5" fillId="0" borderId="47" xfId="0" applyFont="1" applyBorder="1" applyAlignment="1" applyProtection="1">
      <alignment horizontal="right" vertical="top"/>
    </xf>
    <xf numFmtId="0" fontId="5" fillId="0" borderId="47" xfId="0" applyFont="1" applyBorder="1" applyAlignment="1" applyProtection="1">
      <alignment horizontal="right" vertical="top" wrapText="1"/>
    </xf>
    <xf numFmtId="0" fontId="5" fillId="0" borderId="50" xfId="0" applyFont="1" applyBorder="1" applyAlignment="1" applyProtection="1">
      <alignment horizontal="right"/>
    </xf>
    <xf numFmtId="0" fontId="5" fillId="0" borderId="47" xfId="0" applyFont="1" applyBorder="1" applyAlignment="1" applyProtection="1">
      <alignment horizontal="right" wrapText="1"/>
    </xf>
    <xf numFmtId="0" fontId="5" fillId="0" borderId="47" xfId="0" applyFont="1" applyBorder="1" applyAlignment="1" applyProtection="1">
      <alignment horizontal="right"/>
    </xf>
    <xf numFmtId="0" fontId="5" fillId="3" borderId="45" xfId="0" applyFont="1" applyFill="1" applyBorder="1" applyAlignment="1" applyProtection="1">
      <alignment horizontal="right" wrapText="1"/>
    </xf>
    <xf numFmtId="0" fontId="5" fillId="0" borderId="49" xfId="0" applyFont="1" applyBorder="1" applyAlignment="1">
      <alignment horizontal="right" vertical="top"/>
    </xf>
    <xf numFmtId="0" fontId="5" fillId="0" borderId="45" xfId="0" applyFont="1" applyFill="1" applyBorder="1" applyAlignment="1" applyProtection="1">
      <alignment horizontal="right"/>
    </xf>
    <xf numFmtId="0" fontId="10" fillId="3" borderId="45" xfId="0" applyFont="1" applyFill="1" applyBorder="1" applyAlignment="1">
      <alignment horizontal="right"/>
    </xf>
    <xf numFmtId="0" fontId="5" fillId="0" borderId="49" xfId="0" applyFont="1" applyFill="1" applyBorder="1" applyAlignment="1" applyProtection="1">
      <alignment horizontal="right"/>
    </xf>
    <xf numFmtId="0" fontId="5" fillId="0" borderId="44" xfId="0" applyFont="1" applyFill="1" applyBorder="1" applyAlignment="1" applyProtection="1">
      <alignment horizontal="right" wrapText="1"/>
    </xf>
    <xf numFmtId="0" fontId="5" fillId="0" borderId="44" xfId="0" applyFont="1" applyFill="1" applyBorder="1" applyAlignment="1" applyProtection="1">
      <alignment horizontal="right" vertical="top"/>
    </xf>
    <xf numFmtId="0" fontId="5" fillId="0" borderId="48" xfId="0" applyFont="1" applyBorder="1" applyAlignment="1">
      <alignment horizontal="right" vertical="top"/>
    </xf>
    <xf numFmtId="0" fontId="5" fillId="3" borderId="45" xfId="0" applyFont="1" applyFill="1" applyBorder="1" applyAlignment="1" applyProtection="1">
      <alignment horizontal="right" vertical="top"/>
    </xf>
    <xf numFmtId="0" fontId="5" fillId="0" borderId="45" xfId="0" applyFont="1" applyBorder="1" applyAlignment="1" applyProtection="1">
      <alignment horizontal="right" vertical="top"/>
    </xf>
    <xf numFmtId="0" fontId="5" fillId="0" borderId="45" xfId="0" applyFont="1" applyBorder="1" applyAlignment="1" applyProtection="1">
      <alignment horizontal="right" vertical="top" wrapText="1"/>
    </xf>
    <xf numFmtId="0" fontId="5" fillId="3" borderId="49" xfId="0" applyFont="1" applyFill="1" applyBorder="1" applyAlignment="1" applyProtection="1">
      <alignment horizontal="right" vertical="top"/>
    </xf>
    <xf numFmtId="0" fontId="5" fillId="0" borderId="49" xfId="0" applyFont="1" applyBorder="1" applyAlignment="1" applyProtection="1">
      <alignment horizontal="right" vertical="top" wrapText="1"/>
    </xf>
    <xf numFmtId="0" fontId="5" fillId="0" borderId="49" xfId="0" applyFont="1" applyFill="1" applyBorder="1" applyAlignment="1" applyProtection="1">
      <alignment horizontal="right" wrapText="1"/>
    </xf>
    <xf numFmtId="0" fontId="5" fillId="0" borderId="50" xfId="0" applyFont="1" applyBorder="1" applyAlignment="1" applyProtection="1">
      <alignment horizontal="right" wrapText="1"/>
    </xf>
    <xf numFmtId="0" fontId="5" fillId="3" borderId="49" xfId="0" applyFont="1" applyFill="1" applyBorder="1" applyAlignment="1" applyProtection="1">
      <alignment horizontal="right" wrapText="1"/>
    </xf>
    <xf numFmtId="0" fontId="5" fillId="0" borderId="45" xfId="0" applyFont="1" applyFill="1" applyBorder="1" applyAlignment="1" applyProtection="1">
      <alignment horizontal="right" vertical="top"/>
    </xf>
    <xf numFmtId="0" fontId="5" fillId="3" borderId="47" xfId="0" applyFont="1" applyFill="1" applyBorder="1" applyAlignment="1" applyProtection="1"/>
    <xf numFmtId="0" fontId="59" fillId="9" borderId="0" xfId="0" applyFont="1" applyFill="1" applyAlignment="1">
      <alignment horizontal="right"/>
    </xf>
    <xf numFmtId="0" fontId="60" fillId="9" borderId="0" xfId="0" applyFont="1" applyFill="1" applyAlignment="1">
      <alignment horizontal="center" vertical="center" wrapText="1"/>
    </xf>
    <xf numFmtId="0" fontId="61" fillId="9" borderId="0" xfId="0" applyFont="1" applyFill="1" applyAlignment="1">
      <alignment horizontal="left"/>
    </xf>
    <xf numFmtId="0" fontId="62" fillId="9" borderId="0" xfId="0" applyFont="1" applyFill="1" applyAlignment="1">
      <alignment horizontal="center" vertical="center" wrapText="1"/>
    </xf>
    <xf numFmtId="0" fontId="61" fillId="9" borderId="0" xfId="0" applyFont="1" applyFill="1" applyAlignment="1">
      <alignment horizontal="right"/>
    </xf>
    <xf numFmtId="0" fontId="26" fillId="0" borderId="51" xfId="0" applyFont="1" applyBorder="1" applyAlignment="1">
      <alignment vertical="center" wrapText="1"/>
    </xf>
    <xf numFmtId="0" fontId="63" fillId="9" borderId="0" xfId="0" applyFont="1" applyFill="1" applyAlignment="1">
      <alignment horizontal="right"/>
    </xf>
    <xf numFmtId="0" fontId="5" fillId="0" borderId="41" xfId="0" applyFont="1" applyFill="1" applyBorder="1" applyAlignment="1" applyProtection="1">
      <alignment horizontal="right"/>
    </xf>
    <xf numFmtId="0" fontId="5" fillId="3" borderId="43" xfId="0" applyFont="1" applyFill="1" applyBorder="1" applyAlignment="1">
      <alignment horizontal="right"/>
    </xf>
    <xf numFmtId="0" fontId="5" fillId="8" borderId="8" xfId="0" applyFont="1" applyFill="1" applyBorder="1" applyAlignment="1">
      <alignment horizontal="right" vertical="top"/>
    </xf>
    <xf numFmtId="0" fontId="5" fillId="8" borderId="10" xfId="0" applyFont="1" applyFill="1" applyBorder="1" applyAlignment="1" applyProtection="1">
      <alignment horizontal="right"/>
    </xf>
    <xf numFmtId="0" fontId="5" fillId="8" borderId="46" xfId="0" applyFont="1" applyFill="1" applyBorder="1" applyAlignment="1" applyProtection="1">
      <alignment horizontal="right"/>
    </xf>
    <xf numFmtId="0" fontId="5" fillId="0" borderId="45" xfId="0" applyFont="1" applyBorder="1" applyAlignment="1">
      <alignment horizontal="right" wrapText="1"/>
    </xf>
    <xf numFmtId="0" fontId="5" fillId="3" borderId="44" xfId="0" applyFont="1" applyFill="1" applyBorder="1" applyAlignment="1">
      <alignment horizontal="right"/>
    </xf>
    <xf numFmtId="0" fontId="5" fillId="0" borderId="44" xfId="0" applyFont="1" applyBorder="1" applyAlignment="1">
      <alignment horizontal="right" wrapText="1"/>
    </xf>
    <xf numFmtId="0" fontId="5" fillId="3" borderId="45" xfId="0" applyFont="1" applyFill="1" applyBorder="1" applyAlignment="1">
      <alignment horizontal="right"/>
    </xf>
    <xf numFmtId="0" fontId="5" fillId="8" borderId="7" xfId="0" applyFont="1" applyFill="1" applyBorder="1" applyAlignment="1">
      <alignment horizontal="right" vertical="top"/>
    </xf>
    <xf numFmtId="0" fontId="64" fillId="0" borderId="37" xfId="0" applyFont="1" applyBorder="1" applyAlignment="1">
      <alignment horizontal="center" vertical="center" wrapText="1"/>
    </xf>
    <xf numFmtId="0" fontId="63" fillId="3" borderId="38" xfId="0" applyFont="1" applyFill="1" applyBorder="1" applyAlignment="1" applyProtection="1">
      <alignment horizontal="right"/>
    </xf>
    <xf numFmtId="0" fontId="63" fillId="0" borderId="0" xfId="0" applyFont="1" applyAlignment="1">
      <alignment horizontal="right" vertical="top"/>
    </xf>
    <xf numFmtId="0" fontId="5" fillId="3" borderId="0" xfId="0" applyFont="1" applyFill="1" applyAlignment="1" applyProtection="1">
      <alignment horizontal="center"/>
    </xf>
    <xf numFmtId="0" fontId="39" fillId="3" borderId="0" xfId="0" applyFont="1" applyFill="1" applyAlignment="1" applyProtection="1">
      <alignment horizontal="right"/>
    </xf>
    <xf numFmtId="0" fontId="58" fillId="0" borderId="0" xfId="0" applyFont="1" applyAlignment="1" applyProtection="1">
      <alignment horizontal="right"/>
    </xf>
    <xf numFmtId="0" fontId="58" fillId="0" borderId="2" xfId="0" applyFont="1" applyBorder="1" applyAlignment="1" applyProtection="1">
      <alignment horizontal="right"/>
    </xf>
    <xf numFmtId="0" fontId="58" fillId="0" borderId="2" xfId="0" applyFont="1" applyBorder="1" applyAlignment="1" applyProtection="1">
      <alignment horizontal="right" wrapText="1"/>
    </xf>
    <xf numFmtId="0" fontId="58" fillId="3" borderId="0" xfId="0" applyFont="1" applyFill="1" applyAlignment="1" applyProtection="1">
      <alignment horizontal="center"/>
    </xf>
    <xf numFmtId="0" fontId="39" fillId="3" borderId="2" xfId="0" applyFont="1" applyFill="1" applyBorder="1" applyAlignment="1" applyProtection="1"/>
    <xf numFmtId="0" fontId="58" fillId="3" borderId="0" xfId="0" applyFont="1" applyFill="1" applyAlignment="1" applyProtection="1">
      <alignment horizontal="right"/>
    </xf>
    <xf numFmtId="17" fontId="5" fillId="0" borderId="45" xfId="0" applyNumberFormat="1" applyFont="1" applyBorder="1" applyAlignment="1">
      <alignment horizontal="right"/>
    </xf>
    <xf numFmtId="0" fontId="5" fillId="3" borderId="42" xfId="0" applyFont="1" applyFill="1" applyBorder="1" applyAlignment="1">
      <alignment horizontal="right"/>
    </xf>
    <xf numFmtId="0" fontId="63" fillId="0" borderId="38" xfId="0" applyFont="1" applyBorder="1" applyAlignment="1" applyProtection="1">
      <alignment horizontal="right"/>
    </xf>
    <xf numFmtId="17" fontId="5" fillId="0" borderId="38" xfId="0" applyNumberFormat="1" applyFont="1" applyBorder="1" applyAlignment="1">
      <alignment horizontal="right"/>
    </xf>
    <xf numFmtId="0" fontId="5" fillId="0" borderId="0" xfId="0" applyFont="1" applyAlignment="1">
      <alignment horizontal="right" wrapText="1"/>
    </xf>
    <xf numFmtId="0" fontId="5" fillId="3" borderId="48" xfId="0" applyFont="1" applyFill="1" applyBorder="1" applyAlignment="1">
      <alignment horizontal="right"/>
    </xf>
    <xf numFmtId="0" fontId="5" fillId="0" borderId="49" xfId="0" applyFont="1" applyBorder="1" applyAlignment="1" applyProtection="1">
      <alignment horizontal="right" vertical="top"/>
    </xf>
    <xf numFmtId="0" fontId="5" fillId="0" borderId="49" xfId="0" applyFont="1" applyBorder="1" applyAlignment="1">
      <alignment horizontal="right"/>
    </xf>
    <xf numFmtId="0" fontId="5" fillId="3" borderId="49" xfId="0" applyFont="1" applyFill="1" applyBorder="1" applyAlignment="1">
      <alignment horizontal="right"/>
    </xf>
    <xf numFmtId="0" fontId="5" fillId="0" borderId="49" xfId="0" applyFont="1" applyBorder="1" applyAlignment="1">
      <alignment horizontal="right" wrapText="1"/>
    </xf>
    <xf numFmtId="0" fontId="5" fillId="3" borderId="49" xfId="0" applyFont="1" applyFill="1" applyBorder="1" applyAlignment="1" applyProtection="1">
      <alignment horizontal="right"/>
    </xf>
    <xf numFmtId="0" fontId="63" fillId="3" borderId="45" xfId="0" applyFont="1" applyFill="1" applyBorder="1" applyAlignment="1" applyProtection="1">
      <alignment horizontal="right"/>
    </xf>
    <xf numFmtId="0" fontId="4" fillId="0" borderId="38" xfId="0" applyFont="1" applyFill="1" applyBorder="1" applyAlignment="1" applyProtection="1">
      <alignment horizontal="right"/>
    </xf>
    <xf numFmtId="0" fontId="5" fillId="3" borderId="38" xfId="0" applyFont="1" applyFill="1" applyBorder="1" applyAlignment="1">
      <alignment horizontal="right" vertical="top"/>
    </xf>
    <xf numFmtId="0" fontId="57" fillId="3" borderId="10" xfId="0" applyFont="1" applyFill="1" applyBorder="1" applyAlignment="1" applyProtection="1">
      <alignment horizontal="right"/>
    </xf>
    <xf numFmtId="0" fontId="5" fillId="0" borderId="46" xfId="0" applyFont="1" applyFill="1" applyBorder="1" applyAlignment="1" applyProtection="1">
      <alignment horizontal="right"/>
    </xf>
    <xf numFmtId="0" fontId="57" fillId="3" borderId="8" xfId="0" applyFont="1" applyFill="1" applyBorder="1" applyAlignment="1">
      <alignment horizontal="right"/>
    </xf>
    <xf numFmtId="0" fontId="8" fillId="0" borderId="0" xfId="0" applyFont="1" applyAlignment="1">
      <alignment horizontal="center" vertical="center"/>
    </xf>
    <xf numFmtId="0" fontId="4" fillId="10" borderId="2" xfId="0" applyFont="1" applyFill="1" applyBorder="1" applyAlignment="1" applyProtection="1">
      <alignment horizontal="right"/>
    </xf>
    <xf numFmtId="0" fontId="5" fillId="10" borderId="2" xfId="0" applyFont="1" applyFill="1" applyBorder="1" applyAlignment="1" applyProtection="1">
      <alignment horizontal="right"/>
    </xf>
    <xf numFmtId="0" fontId="4" fillId="12" borderId="2" xfId="0" applyFont="1" applyFill="1" applyBorder="1" applyAlignment="1" applyProtection="1">
      <alignment horizontal="right"/>
    </xf>
    <xf numFmtId="0" fontId="16" fillId="12" borderId="2" xfId="0" applyFont="1" applyFill="1" applyBorder="1" applyAlignment="1" applyProtection="1">
      <alignment horizontal="right"/>
    </xf>
    <xf numFmtId="0" fontId="50" fillId="0" borderId="52" xfId="0" applyFont="1" applyBorder="1" applyAlignment="1" applyProtection="1">
      <alignment horizontal="right"/>
    </xf>
    <xf numFmtId="0" fontId="5" fillId="0" borderId="2" xfId="0" applyFont="1" applyBorder="1" applyAlignment="1">
      <alignment horizontal="center" vertical="center"/>
    </xf>
    <xf numFmtId="0" fontId="6" fillId="2" borderId="2" xfId="0" applyFont="1" applyFill="1" applyBorder="1" applyAlignment="1" applyProtection="1">
      <alignment horizontal="center" vertical="center"/>
    </xf>
    <xf numFmtId="0" fontId="21" fillId="0" borderId="2" xfId="0" applyFont="1" applyBorder="1" applyAlignment="1" applyProtection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41" xfId="0" applyFont="1" applyFill="1" applyBorder="1" applyAlignment="1" applyProtection="1">
      <alignment horizontal="right"/>
    </xf>
    <xf numFmtId="0" fontId="50" fillId="0" borderId="41" xfId="0" applyFont="1" applyBorder="1" applyAlignment="1" applyProtection="1">
      <alignment horizontal="right"/>
    </xf>
    <xf numFmtId="0" fontId="8" fillId="0" borderId="0" xfId="0" applyFont="1" applyAlignment="1">
      <alignment horizontal="center"/>
    </xf>
    <xf numFmtId="0" fontId="4" fillId="0" borderId="0" xfId="0" applyFont="1"/>
    <xf numFmtId="0" fontId="3" fillId="13" borderId="54" xfId="0" applyFont="1" applyFill="1" applyBorder="1"/>
    <xf numFmtId="0" fontId="4" fillId="13" borderId="54" xfId="0" applyFont="1" applyFill="1" applyBorder="1"/>
    <xf numFmtId="0" fontId="4" fillId="3" borderId="2" xfId="0" applyFont="1" applyFill="1" applyBorder="1"/>
    <xf numFmtId="0" fontId="3" fillId="13" borderId="34" xfId="0" applyFont="1" applyFill="1" applyBorder="1"/>
    <xf numFmtId="0" fontId="4" fillId="0" borderId="0" xfId="0" applyFont="1" applyBorder="1"/>
    <xf numFmtId="0" fontId="4" fillId="13" borderId="34" xfId="0" applyFont="1" applyFill="1" applyBorder="1"/>
    <xf numFmtId="0" fontId="4" fillId="4" borderId="2" xfId="0" applyFont="1" applyFill="1" applyBorder="1"/>
    <xf numFmtId="17" fontId="4" fillId="0" borderId="3" xfId="0" applyNumberFormat="1" applyFont="1" applyBorder="1"/>
    <xf numFmtId="0" fontId="4" fillId="13" borderId="0" xfId="0" applyFont="1" applyFill="1"/>
    <xf numFmtId="0" fontId="4" fillId="3" borderId="0" xfId="0" applyFont="1" applyFill="1" applyBorder="1"/>
    <xf numFmtId="0" fontId="4" fillId="11" borderId="2" xfId="0" applyFont="1" applyFill="1" applyBorder="1"/>
    <xf numFmtId="0" fontId="4" fillId="14" borderId="2" xfId="0" applyFont="1" applyFill="1" applyBorder="1"/>
    <xf numFmtId="0" fontId="4" fillId="15" borderId="2" xfId="0" applyFont="1" applyFill="1" applyBorder="1"/>
    <xf numFmtId="0" fontId="5" fillId="4" borderId="2" xfId="0" applyFont="1" applyFill="1" applyBorder="1"/>
    <xf numFmtId="0" fontId="66" fillId="0" borderId="2" xfId="0" applyFont="1" applyBorder="1"/>
    <xf numFmtId="1" fontId="4" fillId="13" borderId="55" xfId="0" applyNumberFormat="1" applyFont="1" applyFill="1" applyBorder="1"/>
    <xf numFmtId="1" fontId="4" fillId="3" borderId="0" xfId="0" applyNumberFormat="1" applyFont="1" applyFill="1" applyBorder="1"/>
    <xf numFmtId="1" fontId="3" fillId="13" borderId="34" xfId="0" applyNumberFormat="1" applyFont="1" applyFill="1" applyBorder="1"/>
    <xf numFmtId="1" fontId="4" fillId="0" borderId="28" xfId="0" applyNumberFormat="1" applyFont="1" applyBorder="1"/>
    <xf numFmtId="1" fontId="4" fillId="0" borderId="0" xfId="0" applyNumberFormat="1" applyFont="1" applyBorder="1"/>
    <xf numFmtId="1" fontId="4" fillId="3" borderId="28" xfId="0" applyNumberFormat="1" applyFont="1" applyFill="1" applyBorder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4" fillId="0" borderId="4" xfId="0" applyNumberFormat="1" applyFont="1" applyBorder="1"/>
    <xf numFmtId="0" fontId="4" fillId="11" borderId="18" xfId="0" applyFont="1" applyFill="1" applyBorder="1"/>
    <xf numFmtId="1" fontId="4" fillId="13" borderId="5" xfId="0" applyNumberFormat="1" applyFont="1" applyFill="1" applyBorder="1"/>
    <xf numFmtId="0" fontId="4" fillId="13" borderId="53" xfId="0" applyFont="1" applyFill="1" applyBorder="1"/>
    <xf numFmtId="0" fontId="3" fillId="13" borderId="53" xfId="0" applyFont="1" applyFill="1" applyBorder="1"/>
    <xf numFmtId="0" fontId="3" fillId="13" borderId="56" xfId="0" applyFont="1" applyFill="1" applyBorder="1"/>
    <xf numFmtId="0" fontId="4" fillId="0" borderId="0" xfId="0" applyFont="1" applyBorder="1" applyAlignment="1">
      <alignment horizontal="center"/>
    </xf>
    <xf numFmtId="1" fontId="3" fillId="10" borderId="15" xfId="0" applyNumberFormat="1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 wrapText="1"/>
    </xf>
    <xf numFmtId="17" fontId="3" fillId="10" borderId="16" xfId="0" applyNumberFormat="1" applyFont="1" applyFill="1" applyBorder="1" applyAlignment="1">
      <alignment horizontal="center" vertical="center"/>
    </xf>
    <xf numFmtId="17" fontId="3" fillId="10" borderId="17" xfId="0" applyNumberFormat="1" applyFont="1" applyFill="1" applyBorder="1" applyAlignment="1">
      <alignment horizontal="center" vertical="center"/>
    </xf>
    <xf numFmtId="0" fontId="66" fillId="0" borderId="2" xfId="0" applyFont="1" applyBorder="1" applyAlignment="1">
      <alignment horizontal="center"/>
    </xf>
    <xf numFmtId="0" fontId="3" fillId="13" borderId="53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3" fillId="13" borderId="54" xfId="0" applyFont="1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3" fillId="6" borderId="57" xfId="0" applyFont="1" applyFill="1" applyBorder="1" applyAlignment="1" applyProtection="1">
      <alignment horizontal="center" vertical="center" wrapText="1"/>
    </xf>
    <xf numFmtId="0" fontId="3" fillId="6" borderId="14" xfId="0" applyFont="1" applyFill="1" applyBorder="1" applyAlignment="1" applyProtection="1">
      <alignment horizontal="center" vertical="center" wrapText="1"/>
    </xf>
    <xf numFmtId="0" fontId="4" fillId="0" borderId="8" xfId="0" applyFont="1" applyBorder="1"/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0" fontId="4" fillId="0" borderId="59" xfId="0" applyFont="1" applyBorder="1"/>
    <xf numFmtId="0" fontId="4" fillId="0" borderId="22" xfId="0" applyFont="1" applyBorder="1"/>
    <xf numFmtId="0" fontId="4" fillId="0" borderId="22" xfId="0" applyFont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4" fillId="0" borderId="61" xfId="0" applyFont="1" applyBorder="1"/>
    <xf numFmtId="0" fontId="4" fillId="0" borderId="34" xfId="0" applyFont="1" applyBorder="1"/>
    <xf numFmtId="0" fontId="4" fillId="0" borderId="34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16" fillId="3" borderId="9" xfId="0" applyFont="1" applyFill="1" applyBorder="1" applyAlignment="1" applyProtection="1">
      <alignment horizontal="right"/>
    </xf>
    <xf numFmtId="0" fontId="5" fillId="11" borderId="3" xfId="0" applyFont="1" applyFill="1" applyBorder="1" applyAlignment="1">
      <alignment horizontal="center" vertical="center"/>
    </xf>
    <xf numFmtId="0" fontId="5" fillId="11" borderId="47" xfId="0" applyFont="1" applyFill="1" applyBorder="1" applyAlignment="1">
      <alignment horizontal="center" vertical="center"/>
    </xf>
    <xf numFmtId="0" fontId="67" fillId="16" borderId="64" xfId="0" applyFont="1" applyFill="1" applyBorder="1" applyAlignment="1" applyProtection="1">
      <alignment horizontal="center" vertical="center" wrapText="1"/>
    </xf>
    <xf numFmtId="0" fontId="21" fillId="0" borderId="2" xfId="0" applyFont="1" applyBorder="1" applyAlignment="1" applyProtection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 applyAlignment="1" applyProtection="1">
      <alignment horizontal="center"/>
    </xf>
    <xf numFmtId="0" fontId="4" fillId="0" borderId="2" xfId="0" applyFont="1" applyBorder="1" applyAlignment="1">
      <alignment horizontal="center" vertical="center"/>
    </xf>
    <xf numFmtId="3" fontId="65" fillId="0" borderId="2" xfId="0" applyNumberFormat="1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3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3" fontId="21" fillId="0" borderId="2" xfId="0" applyNumberFormat="1" applyFont="1" applyBorder="1" applyAlignment="1">
      <alignment horizontal="center" vertical="center"/>
    </xf>
    <xf numFmtId="164" fontId="21" fillId="0" borderId="2" xfId="0" applyNumberFormat="1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3" fontId="6" fillId="3" borderId="2" xfId="0" applyNumberFormat="1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3" fontId="5" fillId="0" borderId="2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3" fontId="16" fillId="0" borderId="2" xfId="1" applyNumberFormat="1" applyFont="1" applyBorder="1" applyAlignment="1">
      <alignment horizontal="center" vertical="center"/>
    </xf>
    <xf numFmtId="164" fontId="16" fillId="0" borderId="2" xfId="1" applyNumberFormat="1" applyFont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3" fontId="6" fillId="0" borderId="2" xfId="1" applyNumberFormat="1" applyFont="1" applyBorder="1" applyAlignment="1">
      <alignment horizontal="center" vertical="center"/>
    </xf>
    <xf numFmtId="3" fontId="50" fillId="3" borderId="2" xfId="0" applyNumberFormat="1" applyFont="1" applyFill="1" applyBorder="1" applyAlignment="1">
      <alignment horizontal="center" vertical="center"/>
    </xf>
    <xf numFmtId="3" fontId="6" fillId="3" borderId="11" xfId="0" applyNumberFormat="1" applyFont="1" applyFill="1" applyBorder="1" applyAlignment="1">
      <alignment horizontal="center" vertical="center"/>
    </xf>
    <xf numFmtId="164" fontId="73" fillId="3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3" fontId="5" fillId="3" borderId="2" xfId="1" applyNumberFormat="1" applyFont="1" applyFill="1" applyBorder="1" applyAlignment="1">
      <alignment horizontal="center" vertical="center"/>
    </xf>
    <xf numFmtId="164" fontId="5" fillId="3" borderId="2" xfId="1" applyNumberFormat="1" applyFont="1" applyFill="1" applyBorder="1" applyAlignment="1">
      <alignment horizontal="center" vertical="center"/>
    </xf>
    <xf numFmtId="3" fontId="5" fillId="3" borderId="2" xfId="0" applyNumberFormat="1" applyFont="1" applyFill="1" applyBorder="1" applyAlignment="1">
      <alignment horizontal="center" vertical="center"/>
    </xf>
    <xf numFmtId="3" fontId="16" fillId="3" borderId="2" xfId="0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3" fontId="21" fillId="3" borderId="2" xfId="1" applyNumberFormat="1" applyFont="1" applyFill="1" applyBorder="1" applyAlignment="1">
      <alignment horizontal="center" vertical="center"/>
    </xf>
    <xf numFmtId="164" fontId="21" fillId="3" borderId="2" xfId="1" applyNumberFormat="1" applyFont="1" applyFill="1" applyBorder="1" applyAlignment="1">
      <alignment horizontal="center" vertical="center"/>
    </xf>
    <xf numFmtId="3" fontId="21" fillId="3" borderId="2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164" fontId="21" fillId="3" borderId="2" xfId="0" applyNumberFormat="1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/>
    </xf>
    <xf numFmtId="3" fontId="6" fillId="4" borderId="2" xfId="1" applyNumberFormat="1" applyFont="1" applyFill="1" applyBorder="1" applyAlignment="1">
      <alignment horizontal="center" vertical="center"/>
    </xf>
    <xf numFmtId="164" fontId="5" fillId="4" borderId="2" xfId="1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3" fontId="21" fillId="0" borderId="2" xfId="1" applyNumberFormat="1" applyFont="1" applyBorder="1" applyAlignment="1">
      <alignment horizontal="center" vertical="center"/>
    </xf>
    <xf numFmtId="164" fontId="21" fillId="0" borderId="2" xfId="1" applyNumberFormat="1" applyFont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3" fontId="5" fillId="0" borderId="11" xfId="0" applyNumberFormat="1" applyFont="1" applyBorder="1" applyAlignment="1">
      <alignment horizontal="center" vertical="center"/>
    </xf>
    <xf numFmtId="3" fontId="5" fillId="3" borderId="11" xfId="0" applyNumberFormat="1" applyFont="1" applyFill="1" applyBorder="1" applyAlignment="1">
      <alignment horizontal="center" vertical="center"/>
    </xf>
    <xf numFmtId="3" fontId="56" fillId="3" borderId="11" xfId="0" applyNumberFormat="1" applyFont="1" applyFill="1" applyBorder="1" applyAlignment="1">
      <alignment horizontal="center" vertical="center"/>
    </xf>
    <xf numFmtId="164" fontId="56" fillId="3" borderId="2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3" fontId="16" fillId="3" borderId="2" xfId="1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3" fillId="3" borderId="2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11" borderId="63" xfId="0" applyFont="1" applyFill="1" applyBorder="1" applyAlignment="1">
      <alignment horizontal="center" vertical="center"/>
    </xf>
    <xf numFmtId="3" fontId="5" fillId="0" borderId="11" xfId="1" applyNumberFormat="1" applyFont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164" fontId="5" fillId="2" borderId="10" xfId="0" applyNumberFormat="1" applyFont="1" applyFill="1" applyBorder="1" applyAlignment="1">
      <alignment horizontal="center" vertical="center"/>
    </xf>
    <xf numFmtId="164" fontId="40" fillId="3" borderId="2" xfId="0" applyNumberFormat="1" applyFont="1" applyFill="1" applyBorder="1" applyAlignment="1">
      <alignment horizontal="center" vertical="center"/>
    </xf>
    <xf numFmtId="164" fontId="53" fillId="3" borderId="2" xfId="0" applyNumberFormat="1" applyFont="1" applyFill="1" applyBorder="1" applyAlignment="1">
      <alignment horizontal="center" vertical="center"/>
    </xf>
    <xf numFmtId="3" fontId="53" fillId="0" borderId="2" xfId="1" applyNumberFormat="1" applyFont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64" fontId="16" fillId="3" borderId="2" xfId="1" applyNumberFormat="1" applyFont="1" applyFill="1" applyBorder="1" applyAlignment="1">
      <alignment horizontal="center" vertical="center"/>
    </xf>
    <xf numFmtId="3" fontId="21" fillId="0" borderId="10" xfId="1" applyNumberFormat="1" applyFont="1" applyBorder="1" applyAlignment="1">
      <alignment horizontal="center" vertical="center"/>
    </xf>
    <xf numFmtId="164" fontId="21" fillId="0" borderId="10" xfId="0" applyNumberFormat="1" applyFont="1" applyBorder="1" applyAlignment="1">
      <alignment horizontal="center" vertical="center"/>
    </xf>
    <xf numFmtId="3" fontId="40" fillId="3" borderId="2" xfId="0" applyNumberFormat="1" applyFont="1" applyFill="1" applyBorder="1" applyAlignment="1">
      <alignment horizontal="center" vertical="center"/>
    </xf>
    <xf numFmtId="164" fontId="39" fillId="3" borderId="2" xfId="0" applyNumberFormat="1" applyFont="1" applyFill="1" applyBorder="1" applyAlignment="1">
      <alignment horizontal="center" vertical="center"/>
    </xf>
    <xf numFmtId="3" fontId="6" fillId="3" borderId="2" xfId="1" applyNumberFormat="1" applyFont="1" applyFill="1" applyBorder="1" applyAlignment="1">
      <alignment horizontal="center" vertical="center"/>
    </xf>
    <xf numFmtId="3" fontId="55" fillId="3" borderId="2" xfId="1" applyNumberFormat="1" applyFont="1" applyFill="1" applyBorder="1" applyAlignment="1">
      <alignment horizontal="center" vertical="center"/>
    </xf>
    <xf numFmtId="164" fontId="55" fillId="3" borderId="2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 wrapText="1"/>
    </xf>
    <xf numFmtId="3" fontId="5" fillId="3" borderId="11" xfId="1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2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3" fontId="8" fillId="0" borderId="2" xfId="0" applyNumberFormat="1" applyFont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/>
    </xf>
    <xf numFmtId="3" fontId="55" fillId="3" borderId="2" xfId="0" applyNumberFormat="1" applyFont="1" applyFill="1" applyBorder="1" applyAlignment="1">
      <alignment horizontal="center" vertical="center"/>
    </xf>
    <xf numFmtId="164" fontId="6" fillId="2" borderId="10" xfId="0" applyNumberFormat="1" applyFont="1" applyFill="1" applyBorder="1" applyAlignment="1">
      <alignment horizontal="center" vertical="center"/>
    </xf>
    <xf numFmtId="3" fontId="76" fillId="3" borderId="2" xfId="0" applyNumberFormat="1" applyFont="1" applyFill="1" applyBorder="1" applyAlignment="1">
      <alignment horizontal="center" vertical="center"/>
    </xf>
    <xf numFmtId="164" fontId="76" fillId="3" borderId="2" xfId="0" applyNumberFormat="1" applyFont="1" applyFill="1" applyBorder="1" applyAlignment="1">
      <alignment horizontal="center" vertical="center"/>
    </xf>
    <xf numFmtId="3" fontId="5" fillId="4" borderId="10" xfId="0" applyNumberFormat="1" applyFont="1" applyFill="1" applyBorder="1" applyAlignment="1">
      <alignment horizontal="center" vertical="center"/>
    </xf>
    <xf numFmtId="164" fontId="5" fillId="4" borderId="10" xfId="0" applyNumberFormat="1" applyFont="1" applyFill="1" applyBorder="1" applyAlignment="1">
      <alignment horizontal="center" vertical="center"/>
    </xf>
    <xf numFmtId="3" fontId="40" fillId="0" borderId="2" xfId="0" applyNumberFormat="1" applyFont="1" applyBorder="1" applyAlignment="1">
      <alignment horizontal="center" vertical="center"/>
    </xf>
    <xf numFmtId="3" fontId="5" fillId="0" borderId="10" xfId="1" applyNumberFormat="1" applyFont="1" applyBorder="1" applyAlignment="1">
      <alignment horizontal="center" vertical="center"/>
    </xf>
    <xf numFmtId="164" fontId="40" fillId="0" borderId="2" xfId="0" applyNumberFormat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3" fontId="16" fillId="3" borderId="3" xfId="0" applyNumberFormat="1" applyFont="1" applyFill="1" applyBorder="1" applyAlignment="1">
      <alignment horizontal="center" vertical="center"/>
    </xf>
    <xf numFmtId="164" fontId="16" fillId="3" borderId="3" xfId="0" applyNumberFormat="1" applyFont="1" applyFill="1" applyBorder="1" applyAlignment="1">
      <alignment horizontal="center" vertical="center"/>
    </xf>
    <xf numFmtId="3" fontId="21" fillId="3" borderId="10" xfId="0" applyNumberFormat="1" applyFont="1" applyFill="1" applyBorder="1" applyAlignment="1">
      <alignment horizontal="center" vertical="center"/>
    </xf>
    <xf numFmtId="164" fontId="21" fillId="3" borderId="10" xfId="0" applyNumberFormat="1" applyFont="1" applyFill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3" fontId="39" fillId="3" borderId="11" xfId="0" applyNumberFormat="1" applyFont="1" applyFill="1" applyBorder="1" applyAlignment="1">
      <alignment horizontal="center" vertical="center"/>
    </xf>
    <xf numFmtId="3" fontId="16" fillId="0" borderId="2" xfId="1" applyNumberFormat="1" applyFont="1" applyBorder="1" applyAlignment="1">
      <alignment horizontal="center" vertical="center" wrapText="1"/>
    </xf>
    <xf numFmtId="164" fontId="6" fillId="0" borderId="2" xfId="1" applyNumberFormat="1" applyFont="1" applyBorder="1" applyAlignment="1">
      <alignment horizontal="center" vertical="center" wrapText="1"/>
    </xf>
    <xf numFmtId="3" fontId="5" fillId="0" borderId="2" xfId="1" applyNumberFormat="1" applyFont="1" applyBorder="1" applyAlignment="1">
      <alignment horizontal="center" vertical="center" wrapText="1"/>
    </xf>
    <xf numFmtId="164" fontId="5" fillId="0" borderId="2" xfId="1" applyNumberFormat="1" applyFont="1" applyBorder="1" applyAlignment="1">
      <alignment horizontal="center" vertical="center" wrapText="1"/>
    </xf>
    <xf numFmtId="3" fontId="21" fillId="0" borderId="2" xfId="1" applyNumberFormat="1" applyFont="1" applyBorder="1" applyAlignment="1">
      <alignment horizontal="center" vertical="center" wrapText="1"/>
    </xf>
    <xf numFmtId="3" fontId="53" fillId="0" borderId="2" xfId="1" applyNumberFormat="1" applyFont="1" applyBorder="1" applyAlignment="1">
      <alignment horizontal="center" vertical="center" wrapText="1"/>
    </xf>
    <xf numFmtId="164" fontId="53" fillId="0" borderId="2" xfId="1" applyNumberFormat="1" applyFont="1" applyBorder="1" applyAlignment="1">
      <alignment horizontal="center" vertical="center" wrapText="1"/>
    </xf>
    <xf numFmtId="3" fontId="52" fillId="0" borderId="2" xfId="1" applyNumberFormat="1" applyFont="1" applyBorder="1" applyAlignment="1">
      <alignment horizontal="center" vertical="center" wrapText="1"/>
    </xf>
    <xf numFmtId="164" fontId="78" fillId="0" borderId="2" xfId="1" applyNumberFormat="1" applyFont="1" applyBorder="1" applyAlignment="1">
      <alignment horizontal="center" vertical="center" wrapText="1"/>
    </xf>
    <xf numFmtId="164" fontId="39" fillId="0" borderId="2" xfId="1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/>
    </xf>
    <xf numFmtId="3" fontId="74" fillId="0" borderId="2" xfId="0" applyNumberFormat="1" applyFont="1" applyBorder="1" applyAlignment="1">
      <alignment horizontal="center" vertical="center"/>
    </xf>
    <xf numFmtId="3" fontId="70" fillId="0" borderId="2" xfId="0" applyNumberFormat="1" applyFont="1" applyBorder="1" applyAlignment="1">
      <alignment horizontal="center" vertical="center"/>
    </xf>
    <xf numFmtId="3" fontId="4" fillId="0" borderId="53" xfId="0" applyNumberFormat="1" applyFont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64" fontId="79" fillId="0" borderId="2" xfId="0" applyNumberFormat="1" applyFont="1" applyBorder="1" applyAlignment="1">
      <alignment horizontal="center" vertical="center"/>
    </xf>
    <xf numFmtId="164" fontId="80" fillId="0" borderId="2" xfId="0" applyNumberFormat="1" applyFont="1" applyBorder="1" applyAlignment="1">
      <alignment horizontal="center" vertical="center"/>
    </xf>
    <xf numFmtId="164" fontId="81" fillId="2" borderId="2" xfId="0" applyNumberFormat="1" applyFont="1" applyFill="1" applyBorder="1" applyAlignment="1">
      <alignment horizontal="center" vertical="center"/>
    </xf>
    <xf numFmtId="164" fontId="81" fillId="3" borderId="2" xfId="0" applyNumberFormat="1" applyFont="1" applyFill="1" applyBorder="1" applyAlignment="1">
      <alignment horizontal="center" vertical="center"/>
    </xf>
    <xf numFmtId="164" fontId="79" fillId="3" borderId="2" xfId="0" applyNumberFormat="1" applyFont="1" applyFill="1" applyBorder="1" applyAlignment="1">
      <alignment horizontal="center" vertical="center"/>
    </xf>
    <xf numFmtId="164" fontId="79" fillId="0" borderId="2" xfId="1" applyNumberFormat="1" applyFont="1" applyBorder="1" applyAlignment="1">
      <alignment horizontal="center" vertical="center"/>
    </xf>
    <xf numFmtId="164" fontId="82" fillId="0" borderId="2" xfId="1" applyNumberFormat="1" applyFont="1" applyBorder="1" applyAlignment="1">
      <alignment horizontal="center" vertical="center"/>
    </xf>
    <xf numFmtId="164" fontId="81" fillId="0" borderId="2" xfId="1" applyNumberFormat="1" applyFont="1" applyBorder="1" applyAlignment="1">
      <alignment horizontal="center" vertical="center"/>
    </xf>
    <xf numFmtId="0" fontId="81" fillId="2" borderId="2" xfId="0" applyFont="1" applyFill="1" applyBorder="1" applyAlignment="1">
      <alignment horizontal="center" vertical="center"/>
    </xf>
    <xf numFmtId="164" fontId="79" fillId="0" borderId="2" xfId="0" applyNumberFormat="1" applyFont="1" applyFill="1" applyBorder="1" applyAlignment="1">
      <alignment horizontal="center" vertical="center"/>
    </xf>
    <xf numFmtId="164" fontId="79" fillId="3" borderId="2" xfId="1" applyNumberFormat="1" applyFont="1" applyFill="1" applyBorder="1" applyAlignment="1">
      <alignment horizontal="center" vertical="center"/>
    </xf>
    <xf numFmtId="164" fontId="82" fillId="3" borderId="2" xfId="0" applyNumberFormat="1" applyFont="1" applyFill="1" applyBorder="1" applyAlignment="1">
      <alignment horizontal="center" vertical="center"/>
    </xf>
    <xf numFmtId="164" fontId="80" fillId="3" borderId="2" xfId="1" applyNumberFormat="1" applyFont="1" applyFill="1" applyBorder="1" applyAlignment="1">
      <alignment horizontal="center" vertical="center"/>
    </xf>
    <xf numFmtId="164" fontId="80" fillId="3" borderId="2" xfId="0" applyNumberFormat="1" applyFont="1" applyFill="1" applyBorder="1" applyAlignment="1">
      <alignment horizontal="center" vertical="center"/>
    </xf>
    <xf numFmtId="164" fontId="79" fillId="4" borderId="2" xfId="1" applyNumberFormat="1" applyFont="1" applyFill="1" applyBorder="1" applyAlignment="1">
      <alignment horizontal="center" vertical="center"/>
    </xf>
    <xf numFmtId="164" fontId="80" fillId="0" borderId="2" xfId="1" applyNumberFormat="1" applyFont="1" applyBorder="1" applyAlignment="1">
      <alignment horizontal="center" vertical="center"/>
    </xf>
    <xf numFmtId="164" fontId="81" fillId="5" borderId="2" xfId="0" applyNumberFormat="1" applyFont="1" applyFill="1" applyBorder="1" applyAlignment="1">
      <alignment horizontal="center" vertical="center"/>
    </xf>
    <xf numFmtId="0" fontId="79" fillId="0" borderId="2" xfId="0" applyFont="1" applyBorder="1" applyAlignment="1">
      <alignment horizontal="center" vertical="center"/>
    </xf>
    <xf numFmtId="164" fontId="79" fillId="3" borderId="3" xfId="0" applyNumberFormat="1" applyFont="1" applyFill="1" applyBorder="1" applyAlignment="1">
      <alignment horizontal="center" vertical="center"/>
    </xf>
    <xf numFmtId="164" fontId="79" fillId="2" borderId="2" xfId="0" applyNumberFormat="1" applyFont="1" applyFill="1" applyBorder="1" applyAlignment="1">
      <alignment horizontal="center" vertical="center"/>
    </xf>
    <xf numFmtId="164" fontId="79" fillId="2" borderId="10" xfId="0" applyNumberFormat="1" applyFont="1" applyFill="1" applyBorder="1" applyAlignment="1">
      <alignment horizontal="center" vertical="center"/>
    </xf>
    <xf numFmtId="164" fontId="82" fillId="3" borderId="2" xfId="1" applyNumberFormat="1" applyFont="1" applyFill="1" applyBorder="1" applyAlignment="1">
      <alignment horizontal="center" vertical="center"/>
    </xf>
    <xf numFmtId="164" fontId="81" fillId="3" borderId="2" xfId="1" applyNumberFormat="1" applyFont="1" applyFill="1" applyBorder="1" applyAlignment="1">
      <alignment horizontal="center" vertical="center"/>
    </xf>
    <xf numFmtId="164" fontId="79" fillId="3" borderId="2" xfId="0" applyNumberFormat="1" applyFont="1" applyFill="1" applyBorder="1" applyAlignment="1">
      <alignment horizontal="center" vertical="center" wrapText="1"/>
    </xf>
    <xf numFmtId="0" fontId="81" fillId="3" borderId="3" xfId="0" applyFont="1" applyFill="1" applyBorder="1" applyAlignment="1">
      <alignment horizontal="center" vertical="center"/>
    </xf>
    <xf numFmtId="0" fontId="81" fillId="3" borderId="2" xfId="0" applyFont="1" applyFill="1" applyBorder="1" applyAlignment="1">
      <alignment horizontal="center" vertical="center"/>
    </xf>
    <xf numFmtId="0" fontId="79" fillId="3" borderId="2" xfId="0" applyFont="1" applyFill="1" applyBorder="1" applyAlignment="1">
      <alignment horizontal="center" vertical="center"/>
    </xf>
    <xf numFmtId="0" fontId="79" fillId="2" borderId="10" xfId="0" applyFont="1" applyFill="1" applyBorder="1" applyAlignment="1">
      <alignment horizontal="center" vertical="center"/>
    </xf>
    <xf numFmtId="0" fontId="80" fillId="3" borderId="2" xfId="0" applyFont="1" applyFill="1" applyBorder="1" applyAlignment="1">
      <alignment horizontal="center" vertical="center"/>
    </xf>
    <xf numFmtId="0" fontId="82" fillId="3" borderId="2" xfId="0" applyFont="1" applyFill="1" applyBorder="1" applyAlignment="1">
      <alignment horizontal="center" vertical="center"/>
    </xf>
    <xf numFmtId="0" fontId="79" fillId="2" borderId="2" xfId="0" applyFont="1" applyFill="1" applyBorder="1" applyAlignment="1">
      <alignment horizontal="center" vertical="center"/>
    </xf>
    <xf numFmtId="0" fontId="79" fillId="3" borderId="10" xfId="0" applyFont="1" applyFill="1" applyBorder="1" applyAlignment="1">
      <alignment horizontal="center" vertical="center"/>
    </xf>
    <xf numFmtId="166" fontId="79" fillId="0" borderId="2" xfId="1" applyNumberFormat="1" applyFont="1" applyBorder="1" applyAlignment="1">
      <alignment horizontal="center" vertical="center"/>
    </xf>
    <xf numFmtId="164" fontId="81" fillId="3" borderId="3" xfId="0" applyNumberFormat="1" applyFont="1" applyFill="1" applyBorder="1" applyAlignment="1">
      <alignment horizontal="center" vertical="center"/>
    </xf>
    <xf numFmtId="164" fontId="81" fillId="2" borderId="10" xfId="0" applyNumberFormat="1" applyFont="1" applyFill="1" applyBorder="1" applyAlignment="1">
      <alignment horizontal="center" vertical="center"/>
    </xf>
    <xf numFmtId="164" fontId="79" fillId="4" borderId="10" xfId="0" applyNumberFormat="1" applyFont="1" applyFill="1" applyBorder="1" applyAlignment="1">
      <alignment horizontal="center" vertical="center"/>
    </xf>
    <xf numFmtId="164" fontId="81" fillId="0" borderId="2" xfId="0" applyNumberFormat="1" applyFont="1" applyBorder="1" applyAlignment="1">
      <alignment horizontal="center" vertical="center"/>
    </xf>
    <xf numFmtId="164" fontId="79" fillId="0" borderId="3" xfId="1" applyNumberFormat="1" applyFont="1" applyBorder="1" applyAlignment="1">
      <alignment horizontal="center" vertical="center"/>
    </xf>
    <xf numFmtId="164" fontId="82" fillId="3" borderId="3" xfId="0" applyNumberFormat="1" applyFont="1" applyFill="1" applyBorder="1" applyAlignment="1">
      <alignment horizontal="center" vertical="center"/>
    </xf>
    <xf numFmtId="164" fontId="80" fillId="3" borderId="10" xfId="0" applyNumberFormat="1" applyFont="1" applyFill="1" applyBorder="1" applyAlignment="1">
      <alignment horizontal="center" vertical="center"/>
    </xf>
    <xf numFmtId="164" fontId="79" fillId="0" borderId="10" xfId="0" applyNumberFormat="1" applyFont="1" applyBorder="1" applyAlignment="1">
      <alignment horizontal="center" vertical="center"/>
    </xf>
    <xf numFmtId="164" fontId="81" fillId="0" borderId="2" xfId="1" applyNumberFormat="1" applyFont="1" applyBorder="1" applyAlignment="1">
      <alignment horizontal="center" vertical="center" wrapText="1"/>
    </xf>
    <xf numFmtId="164" fontId="79" fillId="0" borderId="2" xfId="1" applyNumberFormat="1" applyFont="1" applyBorder="1" applyAlignment="1">
      <alignment horizontal="center" vertical="center" wrapText="1"/>
    </xf>
    <xf numFmtId="164" fontId="80" fillId="0" borderId="2" xfId="1" applyNumberFormat="1" applyFont="1" applyBorder="1" applyAlignment="1">
      <alignment horizontal="center" vertical="center" wrapText="1"/>
    </xf>
    <xf numFmtId="0" fontId="79" fillId="0" borderId="53" xfId="0" applyFont="1" applyBorder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10" fillId="9" borderId="0" xfId="0" applyFont="1" applyFill="1" applyAlignment="1">
      <alignment horizontal="left"/>
    </xf>
    <xf numFmtId="0" fontId="84" fillId="9" borderId="0" xfId="0" applyFont="1" applyFill="1" applyAlignment="1">
      <alignment horizontal="left"/>
    </xf>
    <xf numFmtId="0" fontId="84" fillId="9" borderId="0" xfId="0" applyFont="1" applyFill="1"/>
    <xf numFmtId="0" fontId="84" fillId="9" borderId="0" xfId="0" applyFont="1" applyFill="1" applyAlignment="1">
      <alignment horizontal="right"/>
    </xf>
    <xf numFmtId="0" fontId="85" fillId="9" borderId="0" xfId="0" applyFont="1" applyFill="1" applyAlignment="1">
      <alignment horizontal="left"/>
    </xf>
    <xf numFmtId="0" fontId="85" fillId="9" borderId="0" xfId="0" applyFont="1" applyFill="1" applyAlignment="1">
      <alignment horizontal="right"/>
    </xf>
    <xf numFmtId="0" fontId="86" fillId="9" borderId="0" xfId="0" applyFont="1" applyFill="1" applyAlignment="1">
      <alignment horizontal="left"/>
    </xf>
    <xf numFmtId="0" fontId="86" fillId="9" borderId="0" xfId="0" applyFont="1" applyFill="1" applyAlignment="1">
      <alignment horizontal="right"/>
    </xf>
    <xf numFmtId="0" fontId="87" fillId="9" borderId="0" xfId="0" applyFont="1" applyFill="1" applyAlignment="1">
      <alignment horizontal="left"/>
    </xf>
    <xf numFmtId="0" fontId="87" fillId="9" borderId="0" xfId="0" applyFont="1" applyFill="1" applyAlignment="1">
      <alignment horizontal="right"/>
    </xf>
    <xf numFmtId="0" fontId="59" fillId="9" borderId="0" xfId="0" applyFont="1" applyFill="1" applyAlignment="1">
      <alignment horizontal="left"/>
    </xf>
    <xf numFmtId="0" fontId="10" fillId="9" borderId="0" xfId="0" applyFont="1" applyFill="1" applyAlignment="1">
      <alignment horizontal="center"/>
    </xf>
    <xf numFmtId="0" fontId="88" fillId="9" borderId="0" xfId="0" applyFont="1" applyFill="1" applyAlignment="1">
      <alignment horizontal="left"/>
    </xf>
    <xf numFmtId="0" fontId="89" fillId="9" borderId="0" xfId="0" applyFont="1" applyFill="1" applyAlignment="1">
      <alignment horizontal="left"/>
    </xf>
    <xf numFmtId="0" fontId="90" fillId="9" borderId="0" xfId="0" applyFont="1" applyFill="1" applyAlignment="1">
      <alignment horizontal="left"/>
    </xf>
    <xf numFmtId="0" fontId="91" fillId="9" borderId="0" xfId="0" applyFont="1" applyFill="1" applyAlignment="1">
      <alignment horizontal="left"/>
    </xf>
    <xf numFmtId="0" fontId="92" fillId="9" borderId="0" xfId="0" applyFont="1" applyFill="1" applyAlignment="1">
      <alignment horizontal="left"/>
    </xf>
    <xf numFmtId="164" fontId="3" fillId="5" borderId="2" xfId="0" applyNumberFormat="1" applyFont="1" applyFill="1" applyBorder="1" applyAlignment="1">
      <alignment horizontal="center" vertical="center"/>
    </xf>
    <xf numFmtId="0" fontId="16" fillId="0" borderId="2" xfId="0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6" fillId="3" borderId="2" xfId="0" applyFont="1" applyFill="1" applyBorder="1" applyAlignment="1" applyProtection="1">
      <alignment horizontal="center"/>
    </xf>
    <xf numFmtId="0" fontId="4" fillId="3" borderId="2" xfId="0" applyFont="1" applyFill="1" applyBorder="1" applyAlignment="1" applyProtection="1">
      <alignment horizontal="center"/>
    </xf>
    <xf numFmtId="0" fontId="16" fillId="3" borderId="2" xfId="0" applyFont="1" applyFill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center"/>
    </xf>
    <xf numFmtId="0" fontId="21" fillId="3" borderId="2" xfId="0" applyFont="1" applyFill="1" applyBorder="1" applyAlignment="1" applyProtection="1">
      <alignment horizontal="center"/>
    </xf>
    <xf numFmtId="0" fontId="5" fillId="0" borderId="2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center"/>
    </xf>
    <xf numFmtId="0" fontId="6" fillId="5" borderId="2" xfId="0" applyFont="1" applyFill="1" applyBorder="1" applyAlignment="1" applyProtection="1">
      <alignment horizontal="center"/>
    </xf>
    <xf numFmtId="0" fontId="50" fillId="8" borderId="2" xfId="0" applyFont="1" applyFill="1" applyBorder="1" applyAlignment="1" applyProtection="1">
      <alignment horizontal="center"/>
    </xf>
    <xf numFmtId="0" fontId="56" fillId="8" borderId="2" xfId="0" applyFont="1" applyFill="1" applyBorder="1" applyAlignment="1" applyProtection="1">
      <alignment horizontal="center"/>
    </xf>
    <xf numFmtId="0" fontId="16" fillId="0" borderId="2" xfId="0" applyFont="1" applyFill="1" applyBorder="1" applyAlignment="1" applyProtection="1">
      <alignment horizontal="center"/>
    </xf>
    <xf numFmtId="0" fontId="21" fillId="0" borderId="2" xfId="0" applyFont="1" applyFill="1" applyBorder="1" applyAlignment="1" applyProtection="1">
      <alignment horizontal="center"/>
    </xf>
    <xf numFmtId="0" fontId="53" fillId="3" borderId="2" xfId="0" applyFont="1" applyFill="1" applyBorder="1" applyAlignment="1" applyProtection="1">
      <alignment horizontal="center"/>
    </xf>
    <xf numFmtId="0" fontId="6" fillId="2" borderId="10" xfId="0" applyFont="1" applyFill="1" applyBorder="1" applyAlignment="1" applyProtection="1">
      <alignment horizontal="center"/>
    </xf>
    <xf numFmtId="0" fontId="6" fillId="3" borderId="3" xfId="0" applyFont="1" applyFill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 wrapText="1"/>
    </xf>
    <xf numFmtId="0" fontId="17" fillId="0" borderId="2" xfId="0" applyFont="1" applyFill="1" applyBorder="1" applyAlignment="1" applyProtection="1">
      <alignment horizontal="center"/>
    </xf>
    <xf numFmtId="0" fontId="21" fillId="0" borderId="10" xfId="0" applyFont="1" applyBorder="1" applyAlignment="1" applyProtection="1">
      <alignment horizontal="center"/>
    </xf>
    <xf numFmtId="0" fontId="6" fillId="3" borderId="0" xfId="0" applyFont="1" applyFill="1" applyBorder="1" applyAlignment="1" applyProtection="1">
      <alignment horizontal="center" wrapText="1"/>
    </xf>
    <xf numFmtId="0" fontId="50" fillId="0" borderId="3" xfId="0" applyFont="1" applyBorder="1" applyAlignment="1" applyProtection="1">
      <alignment horizontal="center" wrapText="1"/>
    </xf>
    <xf numFmtId="0" fontId="40" fillId="3" borderId="2" xfId="0" applyFont="1" applyFill="1" applyBorder="1" applyAlignment="1" applyProtection="1">
      <alignment horizontal="center"/>
    </xf>
    <xf numFmtId="0" fontId="52" fillId="3" borderId="2" xfId="0" applyFont="1" applyFill="1" applyBorder="1" applyAlignment="1" applyProtection="1">
      <alignment horizontal="center"/>
    </xf>
    <xf numFmtId="0" fontId="5" fillId="3" borderId="10" xfId="0" applyFont="1" applyFill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/>
    </xf>
    <xf numFmtId="0" fontId="53" fillId="0" borderId="2" xfId="0" applyFont="1" applyFill="1" applyBorder="1" applyAlignment="1" applyProtection="1">
      <alignment horizontal="center"/>
    </xf>
    <xf numFmtId="0" fontId="16" fillId="3" borderId="3" xfId="0" applyFont="1" applyFill="1" applyBorder="1" applyAlignment="1" applyProtection="1">
      <alignment horizontal="center"/>
    </xf>
    <xf numFmtId="0" fontId="21" fillId="0" borderId="10" xfId="0" applyFont="1" applyFill="1" applyBorder="1" applyAlignment="1" applyProtection="1">
      <alignment horizontal="center"/>
    </xf>
    <xf numFmtId="0" fontId="5" fillId="3" borderId="2" xfId="0" applyFont="1" applyFill="1" applyBorder="1" applyAlignment="1" applyProtection="1">
      <alignment horizontal="center" wrapText="1"/>
    </xf>
    <xf numFmtId="0" fontId="16" fillId="3" borderId="2" xfId="0" applyFont="1" applyFill="1" applyBorder="1" applyAlignment="1" applyProtection="1">
      <alignment horizontal="center" wrapText="1"/>
    </xf>
    <xf numFmtId="0" fontId="21" fillId="3" borderId="2" xfId="0" applyFont="1" applyFill="1" applyBorder="1" applyAlignment="1" applyProtection="1">
      <alignment horizontal="center" wrapText="1"/>
    </xf>
    <xf numFmtId="0" fontId="21" fillId="3" borderId="3" xfId="0" applyFont="1" applyFill="1" applyBorder="1" applyAlignment="1" applyProtection="1">
      <alignment horizontal="center"/>
    </xf>
    <xf numFmtId="0" fontId="5" fillId="0" borderId="3" xfId="0" applyFont="1" applyBorder="1" applyAlignment="1" applyProtection="1">
      <alignment horizontal="center"/>
    </xf>
    <xf numFmtId="0" fontId="53" fillId="3" borderId="2" xfId="0" applyFont="1" applyFill="1" applyBorder="1" applyAlignment="1" applyProtection="1">
      <alignment horizontal="center" wrapText="1"/>
    </xf>
    <xf numFmtId="0" fontId="52" fillId="3" borderId="2" xfId="0" applyFont="1" applyFill="1" applyBorder="1" applyAlignment="1" applyProtection="1">
      <alignment horizontal="center" wrapText="1"/>
    </xf>
    <xf numFmtId="3" fontId="17" fillId="0" borderId="2" xfId="0" applyNumberFormat="1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" fontId="5" fillId="0" borderId="2" xfId="1" applyNumberFormat="1" applyFont="1" applyBorder="1" applyAlignment="1">
      <alignment horizontal="center" vertical="center"/>
    </xf>
    <xf numFmtId="1" fontId="5" fillId="3" borderId="2" xfId="1" applyNumberFormat="1" applyFont="1" applyFill="1" applyBorder="1" applyAlignment="1">
      <alignment horizontal="center" vertical="center"/>
    </xf>
    <xf numFmtId="1" fontId="5" fillId="3" borderId="2" xfId="0" applyNumberFormat="1" applyFont="1" applyFill="1" applyBorder="1" applyAlignment="1">
      <alignment horizontal="center" vertical="center"/>
    </xf>
    <xf numFmtId="1" fontId="16" fillId="3" borderId="2" xfId="0" applyNumberFormat="1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center" vertical="center"/>
    </xf>
    <xf numFmtId="1" fontId="21" fillId="0" borderId="2" xfId="1" applyNumberFormat="1" applyFont="1" applyBorder="1" applyAlignment="1">
      <alignment horizontal="center" vertical="center"/>
    </xf>
    <xf numFmtId="1" fontId="5" fillId="3" borderId="11" xfId="0" applyNumberFormat="1" applyFont="1" applyFill="1" applyBorder="1" applyAlignment="1">
      <alignment horizontal="center" vertical="center"/>
    </xf>
    <xf numFmtId="1" fontId="5" fillId="0" borderId="11" xfId="1" applyNumberFormat="1" applyFont="1" applyBorder="1" applyAlignment="1">
      <alignment horizontal="center" vertical="center"/>
    </xf>
    <xf numFmtId="1" fontId="6" fillId="2" borderId="10" xfId="0" applyNumberFormat="1" applyFont="1" applyFill="1" applyBorder="1" applyAlignment="1">
      <alignment horizontal="center" vertical="center"/>
    </xf>
    <xf numFmtId="1" fontId="39" fillId="3" borderId="11" xfId="0" applyNumberFormat="1" applyFont="1" applyFill="1" applyBorder="1" applyAlignment="1">
      <alignment horizontal="center" vertical="center"/>
    </xf>
    <xf numFmtId="1" fontId="16" fillId="0" borderId="2" xfId="1" applyNumberFormat="1" applyFont="1" applyBorder="1" applyAlignment="1">
      <alignment horizontal="center" vertical="center" wrapText="1"/>
    </xf>
    <xf numFmtId="1" fontId="5" fillId="0" borderId="2" xfId="1" applyNumberFormat="1" applyFont="1" applyBorder="1" applyAlignment="1">
      <alignment horizontal="center" vertical="center" wrapText="1"/>
    </xf>
    <xf numFmtId="1" fontId="21" fillId="0" borderId="2" xfId="1" applyNumberFormat="1" applyFont="1" applyBorder="1" applyAlignment="1">
      <alignment horizontal="center" vertical="center" wrapText="1"/>
    </xf>
    <xf numFmtId="1" fontId="53" fillId="0" borderId="2" xfId="1" applyNumberFormat="1" applyFont="1" applyBorder="1" applyAlignment="1">
      <alignment horizontal="center" vertical="center" wrapText="1"/>
    </xf>
    <xf numFmtId="1" fontId="52" fillId="0" borderId="2" xfId="1" applyNumberFormat="1" applyFont="1" applyBorder="1" applyAlignment="1">
      <alignment horizontal="center" vertical="center" wrapText="1"/>
    </xf>
    <xf numFmtId="1" fontId="65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74" fillId="0" borderId="2" xfId="0" applyNumberFormat="1" applyFont="1" applyBorder="1" applyAlignment="1">
      <alignment horizontal="center" vertical="center"/>
    </xf>
    <xf numFmtId="1" fontId="70" fillId="0" borderId="2" xfId="0" applyNumberFormat="1" applyFont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93" fillId="5" borderId="10" xfId="0" applyNumberFormat="1" applyFont="1" applyFill="1" applyBorder="1" applyAlignment="1">
      <alignment horizontal="center" vertical="center"/>
    </xf>
    <xf numFmtId="0" fontId="8" fillId="5" borderId="0" xfId="0" applyFont="1" applyFill="1" applyAlignment="1">
      <alignment horizontal="right"/>
    </xf>
    <xf numFmtId="0" fontId="84" fillId="5" borderId="0" xfId="0" applyFont="1" applyFill="1" applyAlignment="1">
      <alignment horizontal="left"/>
    </xf>
    <xf numFmtId="0" fontId="84" fillId="5" borderId="0" xfId="0" applyFont="1" applyFill="1" applyAlignment="1">
      <alignment horizontal="right"/>
    </xf>
    <xf numFmtId="0" fontId="88" fillId="5" borderId="0" xfId="0" applyFont="1" applyFill="1" applyAlignment="1">
      <alignment horizontal="left"/>
    </xf>
    <xf numFmtId="164" fontId="6" fillId="5" borderId="10" xfId="0" applyNumberFormat="1" applyFont="1" applyFill="1" applyBorder="1" applyAlignment="1">
      <alignment horizontal="center" vertical="center"/>
    </xf>
    <xf numFmtId="0" fontId="67" fillId="16" borderId="68" xfId="0" applyFont="1" applyFill="1" applyBorder="1" applyAlignment="1" applyProtection="1">
      <alignment horizontal="center" vertical="center" wrapText="1"/>
    </xf>
    <xf numFmtId="0" fontId="21" fillId="0" borderId="10" xfId="0" applyFont="1" applyBorder="1" applyAlignment="1" applyProtection="1">
      <alignment horizontal="center" vertical="center"/>
    </xf>
    <xf numFmtId="3" fontId="17" fillId="0" borderId="10" xfId="0" applyNumberFormat="1" applyFont="1" applyBorder="1" applyAlignment="1">
      <alignment horizontal="center" vertical="center"/>
    </xf>
    <xf numFmtId="3" fontId="21" fillId="0" borderId="10" xfId="0" applyNumberFormat="1" applyFont="1" applyBorder="1" applyAlignment="1">
      <alignment horizontal="center" vertical="center"/>
    </xf>
    <xf numFmtId="164" fontId="17" fillId="3" borderId="2" xfId="0" applyNumberFormat="1" applyFont="1" applyFill="1" applyBorder="1" applyAlignment="1">
      <alignment horizontal="center" vertical="center"/>
    </xf>
    <xf numFmtId="164" fontId="94" fillId="3" borderId="2" xfId="0" applyNumberFormat="1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center" vertical="center"/>
    </xf>
    <xf numFmtId="164" fontId="95" fillId="3" borderId="2" xfId="0" applyNumberFormat="1" applyFont="1" applyFill="1" applyBorder="1" applyAlignment="1">
      <alignment horizontal="center" vertical="center"/>
    </xf>
    <xf numFmtId="164" fontId="16" fillId="2" borderId="2" xfId="0" applyNumberFormat="1" applyFont="1" applyFill="1" applyBorder="1" applyAlignment="1">
      <alignment horizontal="center" vertical="center"/>
    </xf>
    <xf numFmtId="164" fontId="54" fillId="0" borderId="2" xfId="1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17" fillId="3" borderId="2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right"/>
    </xf>
    <xf numFmtId="0" fontId="85" fillId="3" borderId="0" xfId="0" applyFont="1" applyFill="1" applyAlignment="1">
      <alignment horizontal="left"/>
    </xf>
    <xf numFmtId="0" fontId="85" fillId="3" borderId="0" xfId="0" applyFont="1" applyFill="1" applyAlignment="1">
      <alignment horizontal="right"/>
    </xf>
    <xf numFmtId="0" fontId="89" fillId="3" borderId="0" xfId="0" applyFont="1" applyFill="1" applyAlignment="1">
      <alignment horizontal="left"/>
    </xf>
    <xf numFmtId="0" fontId="96" fillId="0" borderId="0" xfId="0" applyFont="1" applyAlignment="1">
      <alignment horizontal="right"/>
    </xf>
    <xf numFmtId="164" fontId="21" fillId="11" borderId="10" xfId="0" applyNumberFormat="1" applyFont="1" applyFill="1" applyBorder="1" applyAlignment="1">
      <alignment horizontal="center" vertical="center"/>
    </xf>
    <xf numFmtId="3" fontId="21" fillId="11" borderId="2" xfId="1" applyNumberFormat="1" applyFont="1" applyFill="1" applyBorder="1" applyAlignment="1">
      <alignment horizontal="center" vertical="center"/>
    </xf>
    <xf numFmtId="164" fontId="21" fillId="11" borderId="2" xfId="1" applyNumberFormat="1" applyFont="1" applyFill="1" applyBorder="1" applyAlignment="1">
      <alignment horizontal="center" vertical="center"/>
    </xf>
    <xf numFmtId="164" fontId="80" fillId="11" borderId="2" xfId="1" applyNumberFormat="1" applyFont="1" applyFill="1" applyBorder="1" applyAlignment="1">
      <alignment horizontal="center" vertical="center"/>
    </xf>
    <xf numFmtId="0" fontId="10" fillId="9" borderId="0" xfId="0" applyFont="1" applyFill="1" applyAlignment="1">
      <alignment horizontal="right"/>
    </xf>
    <xf numFmtId="0" fontId="4" fillId="0" borderId="11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17" fillId="11" borderId="3" xfId="0" applyFont="1" applyFill="1" applyBorder="1" applyAlignment="1" applyProtection="1">
      <alignment horizontal="center" vertical="center"/>
    </xf>
    <xf numFmtId="0" fontId="17" fillId="0" borderId="3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17" fillId="3" borderId="3" xfId="0" applyFont="1" applyFill="1" applyBorder="1" applyAlignment="1" applyProtection="1">
      <alignment horizontal="center" vertical="center"/>
    </xf>
    <xf numFmtId="0" fontId="21" fillId="0" borderId="3" xfId="0" applyFont="1" applyBorder="1" applyAlignment="1" applyProtection="1">
      <alignment horizontal="center" vertical="center"/>
    </xf>
    <xf numFmtId="0" fontId="21" fillId="3" borderId="3" xfId="0" applyFont="1" applyFill="1" applyBorder="1" applyAlignment="1" applyProtection="1">
      <alignment horizontal="center" vertical="center"/>
    </xf>
    <xf numFmtId="0" fontId="17" fillId="11" borderId="2" xfId="0" applyFont="1" applyFill="1" applyBorder="1" applyAlignment="1" applyProtection="1">
      <alignment horizontal="center" vertical="center"/>
    </xf>
    <xf numFmtId="0" fontId="23" fillId="9" borderId="0" xfId="0" applyFont="1" applyFill="1" applyAlignment="1">
      <alignment horizontal="left"/>
    </xf>
    <xf numFmtId="0" fontId="23" fillId="9" borderId="0" xfId="0" applyFont="1" applyFill="1" applyAlignment="1">
      <alignment horizontal="right"/>
    </xf>
    <xf numFmtId="0" fontId="17" fillId="3" borderId="2" xfId="0" applyFont="1" applyFill="1" applyBorder="1" applyAlignment="1" applyProtection="1">
      <alignment horizontal="center" vertical="center"/>
    </xf>
    <xf numFmtId="3" fontId="16" fillId="3" borderId="11" xfId="0" applyNumberFormat="1" applyFont="1" applyFill="1" applyBorder="1" applyAlignment="1">
      <alignment horizontal="center" vertical="center"/>
    </xf>
    <xf numFmtId="0" fontId="21" fillId="11" borderId="2" xfId="0" applyFont="1" applyFill="1" applyBorder="1" applyAlignment="1" applyProtection="1">
      <alignment horizontal="center" vertical="center"/>
    </xf>
    <xf numFmtId="164" fontId="98" fillId="11" borderId="10" xfId="0" applyNumberFormat="1" applyFont="1" applyFill="1" applyBorder="1" applyAlignment="1">
      <alignment horizontal="center" vertical="center"/>
    </xf>
    <xf numFmtId="1" fontId="21" fillId="11" borderId="3" xfId="0" applyNumberFormat="1" applyFont="1" applyFill="1" applyBorder="1" applyAlignment="1">
      <alignment vertical="center"/>
    </xf>
    <xf numFmtId="164" fontId="21" fillId="3" borderId="3" xfId="0" applyNumberFormat="1" applyFont="1" applyFill="1" applyBorder="1" applyAlignment="1">
      <alignment vertical="center"/>
    </xf>
    <xf numFmtId="164" fontId="80" fillId="11" borderId="2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 applyProtection="1">
      <alignment horizontal="center" vertical="center"/>
    </xf>
    <xf numFmtId="1" fontId="17" fillId="0" borderId="2" xfId="0" applyNumberFormat="1" applyFont="1" applyBorder="1" applyAlignment="1">
      <alignment horizontal="center" vertical="center"/>
    </xf>
    <xf numFmtId="3" fontId="17" fillId="0" borderId="2" xfId="0" applyNumberFormat="1" applyFont="1" applyFill="1" applyBorder="1" applyAlignment="1">
      <alignment horizontal="center" vertical="center"/>
    </xf>
    <xf numFmtId="1" fontId="17" fillId="0" borderId="2" xfId="0" applyNumberFormat="1" applyFont="1" applyFill="1" applyBorder="1" applyAlignment="1">
      <alignment horizontal="center" vertical="center"/>
    </xf>
    <xf numFmtId="164" fontId="80" fillId="0" borderId="2" xfId="0" applyNumberFormat="1" applyFont="1" applyFill="1" applyBorder="1" applyAlignment="1">
      <alignment horizontal="center" vertical="center"/>
    </xf>
    <xf numFmtId="3" fontId="19" fillId="3" borderId="2" xfId="0" applyNumberFormat="1" applyFont="1" applyFill="1" applyBorder="1" applyAlignment="1">
      <alignment horizontal="center" vertical="center"/>
    </xf>
    <xf numFmtId="0" fontId="21" fillId="11" borderId="3" xfId="0" applyFont="1" applyFill="1" applyBorder="1" applyAlignment="1" applyProtection="1">
      <alignment horizontal="center" vertical="center"/>
    </xf>
    <xf numFmtId="3" fontId="21" fillId="11" borderId="2" xfId="0" applyNumberFormat="1" applyFont="1" applyFill="1" applyBorder="1" applyAlignment="1">
      <alignment horizontal="center" vertical="center"/>
    </xf>
    <xf numFmtId="1" fontId="21" fillId="11" borderId="2" xfId="0" applyNumberFormat="1" applyFont="1" applyFill="1" applyBorder="1" applyAlignment="1">
      <alignment horizontal="center" vertical="center"/>
    </xf>
    <xf numFmtId="164" fontId="21" fillId="11" borderId="2" xfId="0" applyNumberFormat="1" applyFont="1" applyFill="1" applyBorder="1" applyAlignment="1">
      <alignment horizontal="center" vertical="center"/>
    </xf>
    <xf numFmtId="3" fontId="21" fillId="11" borderId="47" xfId="0" applyNumberFormat="1" applyFont="1" applyFill="1" applyBorder="1" applyAlignment="1">
      <alignment horizontal="center" vertical="center"/>
    </xf>
    <xf numFmtId="3" fontId="21" fillId="11" borderId="3" xfId="0" applyNumberFormat="1" applyFont="1" applyFill="1" applyBorder="1" applyAlignment="1">
      <alignment horizontal="center" vertical="center"/>
    </xf>
    <xf numFmtId="3" fontId="17" fillId="3" borderId="3" xfId="0" applyNumberFormat="1" applyFont="1" applyFill="1" applyBorder="1" applyAlignment="1">
      <alignment horizontal="center" vertical="center"/>
    </xf>
    <xf numFmtId="3" fontId="21" fillId="11" borderId="47" xfId="1" applyNumberFormat="1" applyFont="1" applyFill="1" applyBorder="1" applyAlignment="1">
      <alignment horizontal="center" vertical="center"/>
    </xf>
    <xf numFmtId="164" fontId="6" fillId="11" borderId="10" xfId="0" applyNumberFormat="1" applyFont="1" applyFill="1" applyBorder="1" applyAlignment="1">
      <alignment horizontal="center" vertical="center"/>
    </xf>
    <xf numFmtId="1" fontId="17" fillId="3" borderId="2" xfId="0" applyNumberFormat="1" applyFont="1" applyFill="1" applyBorder="1" applyAlignment="1">
      <alignment horizontal="center" vertical="center"/>
    </xf>
    <xf numFmtId="0" fontId="21" fillId="0" borderId="3" xfId="0" applyFont="1" applyBorder="1" applyAlignment="1" applyProtection="1">
      <alignment horizontal="center" vertical="center" wrapText="1"/>
    </xf>
    <xf numFmtId="0" fontId="21" fillId="0" borderId="10" xfId="0" applyFont="1" applyBorder="1" applyAlignment="1" applyProtection="1">
      <alignment horizontal="center" vertical="center" wrapText="1"/>
    </xf>
    <xf numFmtId="3" fontId="21" fillId="0" borderId="2" xfId="1" applyNumberFormat="1" applyFont="1" applyFill="1" applyBorder="1" applyAlignment="1">
      <alignment horizontal="center" vertical="center"/>
    </xf>
    <xf numFmtId="1" fontId="21" fillId="0" borderId="2" xfId="1" applyNumberFormat="1" applyFont="1" applyFill="1" applyBorder="1" applyAlignment="1">
      <alignment horizontal="center" vertical="center"/>
    </xf>
    <xf numFmtId="164" fontId="82" fillId="0" borderId="2" xfId="1" applyNumberFormat="1" applyFont="1" applyFill="1" applyBorder="1" applyAlignment="1">
      <alignment horizontal="center" vertical="center"/>
    </xf>
    <xf numFmtId="0" fontId="51" fillId="0" borderId="0" xfId="0" applyFont="1" applyFill="1" applyAlignment="1">
      <alignment horizontal="right"/>
    </xf>
    <xf numFmtId="3" fontId="6" fillId="5" borderId="47" xfId="0" applyNumberFormat="1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 wrapText="1"/>
    </xf>
    <xf numFmtId="0" fontId="6" fillId="17" borderId="2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6" fillId="17" borderId="2" xfId="0" applyFont="1" applyFill="1" applyBorder="1" applyAlignment="1" applyProtection="1">
      <alignment horizontal="center" vertical="center" wrapText="1"/>
    </xf>
    <xf numFmtId="0" fontId="6" fillId="17" borderId="2" xfId="0" applyFont="1" applyFill="1" applyBorder="1" applyAlignment="1" applyProtection="1">
      <alignment horizontal="center" vertical="center"/>
    </xf>
    <xf numFmtId="0" fontId="5" fillId="17" borderId="19" xfId="0" applyFont="1" applyFill="1" applyBorder="1" applyAlignment="1">
      <alignment horizontal="center" vertical="center" wrapText="1"/>
    </xf>
    <xf numFmtId="0" fontId="5" fillId="17" borderId="63" xfId="0" applyFont="1" applyFill="1" applyBorder="1" applyAlignment="1">
      <alignment horizontal="center" vertical="center" wrapText="1"/>
    </xf>
    <xf numFmtId="0" fontId="6" fillId="17" borderId="64" xfId="0" applyFont="1" applyFill="1" applyBorder="1" applyAlignment="1" applyProtection="1">
      <alignment horizontal="center" vertical="center" wrapText="1"/>
    </xf>
    <xf numFmtId="0" fontId="104" fillId="17" borderId="0" xfId="0" applyFont="1" applyFill="1"/>
    <xf numFmtId="0" fontId="5" fillId="17" borderId="46" xfId="0" applyFont="1" applyFill="1" applyBorder="1" applyAlignment="1">
      <alignment horizontal="center" vertical="center" wrapText="1"/>
    </xf>
    <xf numFmtId="0" fontId="6" fillId="17" borderId="41" xfId="0" applyFont="1" applyFill="1" applyBorder="1" applyAlignment="1">
      <alignment horizontal="center" vertical="center" wrapText="1"/>
    </xf>
    <xf numFmtId="0" fontId="6" fillId="17" borderId="101" xfId="0" applyFont="1" applyFill="1" applyBorder="1" applyAlignment="1">
      <alignment horizontal="center" vertical="center" wrapText="1"/>
    </xf>
    <xf numFmtId="3" fontId="67" fillId="16" borderId="88" xfId="0" applyNumberFormat="1" applyFont="1" applyFill="1" applyBorder="1" applyAlignment="1" applyProtection="1">
      <alignment vertical="center" wrapText="1"/>
    </xf>
    <xf numFmtId="0" fontId="8" fillId="2" borderId="0" xfId="0" applyFont="1" applyFill="1" applyAlignment="1">
      <alignment horizontal="right"/>
    </xf>
    <xf numFmtId="3" fontId="99" fillId="5" borderId="67" xfId="0" applyNumberFormat="1" applyFont="1" applyFill="1" applyBorder="1" applyAlignment="1">
      <alignment horizontal="center" vertical="center"/>
    </xf>
    <xf numFmtId="0" fontId="67" fillId="5" borderId="0" xfId="0" applyFont="1" applyFill="1" applyBorder="1" applyAlignment="1" applyProtection="1">
      <alignment horizontal="center" vertical="center"/>
    </xf>
    <xf numFmtId="0" fontId="67" fillId="5" borderId="0" xfId="0" applyFont="1" applyFill="1" applyBorder="1" applyAlignment="1" applyProtection="1">
      <alignment horizontal="center" vertical="center" wrapText="1"/>
    </xf>
    <xf numFmtId="164" fontId="67" fillId="5" borderId="0" xfId="0" applyNumberFormat="1" applyFont="1" applyFill="1" applyBorder="1" applyAlignment="1" applyProtection="1">
      <alignment horizontal="center" vertical="center" wrapText="1"/>
    </xf>
    <xf numFmtId="164" fontId="81" fillId="5" borderId="0" xfId="0" applyNumberFormat="1" applyFont="1" applyFill="1" applyBorder="1" applyAlignment="1" applyProtection="1">
      <alignment horizontal="center" vertical="center" wrapText="1"/>
    </xf>
    <xf numFmtId="0" fontId="6" fillId="5" borderId="0" xfId="0" applyFont="1" applyFill="1" applyBorder="1" applyAlignment="1" applyProtection="1">
      <alignment horizontal="center" vertical="center" wrapText="1"/>
    </xf>
    <xf numFmtId="0" fontId="8" fillId="5" borderId="0" xfId="0" applyFont="1" applyFill="1"/>
    <xf numFmtId="0" fontId="84" fillId="5" borderId="0" xfId="0" applyFont="1" applyFill="1"/>
    <xf numFmtId="0" fontId="6" fillId="5" borderId="0" xfId="0" applyFont="1" applyFill="1" applyBorder="1" applyAlignment="1">
      <alignment horizontal="center"/>
    </xf>
    <xf numFmtId="0" fontId="6" fillId="5" borderId="52" xfId="0" applyFont="1" applyFill="1" applyBorder="1" applyAlignment="1">
      <alignment horizontal="center" vertical="center"/>
    </xf>
    <xf numFmtId="0" fontId="6" fillId="5" borderId="102" xfId="0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 vertical="center"/>
    </xf>
    <xf numFmtId="164" fontId="81" fillId="0" borderId="2" xfId="0" applyNumberFormat="1" applyFont="1" applyFill="1" applyBorder="1" applyAlignment="1">
      <alignment horizontal="center" vertical="center"/>
    </xf>
    <xf numFmtId="0" fontId="5" fillId="17" borderId="102" xfId="0" applyFont="1" applyFill="1" applyBorder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/>
    </xf>
    <xf numFmtId="3" fontId="9" fillId="5" borderId="0" xfId="0" applyNumberFormat="1" applyFont="1" applyFill="1" applyAlignment="1">
      <alignment horizontal="center" vertical="center"/>
    </xf>
    <xf numFmtId="3" fontId="9" fillId="2" borderId="0" xfId="0" applyNumberFormat="1" applyFont="1" applyFill="1" applyAlignment="1">
      <alignment horizontal="center" vertical="center"/>
    </xf>
    <xf numFmtId="0" fontId="6" fillId="5" borderId="0" xfId="0" applyFont="1" applyFill="1" applyBorder="1" applyAlignment="1" applyProtection="1">
      <alignment vertical="center"/>
    </xf>
    <xf numFmtId="0" fontId="8" fillId="0" borderId="0" xfId="0" applyFont="1" applyFill="1" applyAlignment="1">
      <alignment horizontal="right"/>
    </xf>
    <xf numFmtId="164" fontId="6" fillId="0" borderId="10" xfId="0" applyNumberFormat="1" applyFont="1" applyFill="1" applyBorder="1" applyAlignment="1">
      <alignment horizontal="center" vertical="center"/>
    </xf>
    <xf numFmtId="164" fontId="5" fillId="5" borderId="2" xfId="1" applyNumberFormat="1" applyFont="1" applyFill="1" applyBorder="1" applyAlignment="1">
      <alignment horizontal="center" vertical="center"/>
    </xf>
    <xf numFmtId="164" fontId="79" fillId="5" borderId="2" xfId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 applyProtection="1">
      <alignment horizontal="right"/>
    </xf>
    <xf numFmtId="3" fontId="5" fillId="0" borderId="0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164" fontId="79" fillId="5" borderId="2" xfId="0" applyNumberFormat="1" applyFont="1" applyFill="1" applyBorder="1" applyAlignment="1">
      <alignment horizontal="center" vertical="center"/>
    </xf>
    <xf numFmtId="0" fontId="5" fillId="5" borderId="0" xfId="0" applyFont="1" applyFill="1" applyBorder="1" applyAlignment="1" applyProtection="1">
      <alignment horizontal="center"/>
    </xf>
    <xf numFmtId="0" fontId="5" fillId="5" borderId="0" xfId="0" applyFont="1" applyFill="1" applyBorder="1" applyAlignment="1" applyProtection="1">
      <alignment horizontal="right"/>
    </xf>
    <xf numFmtId="3" fontId="6" fillId="5" borderId="0" xfId="0" applyNumberFormat="1" applyFont="1" applyFill="1" applyBorder="1" applyAlignment="1">
      <alignment horizontal="center" vertical="center"/>
    </xf>
    <xf numFmtId="0" fontId="32" fillId="5" borderId="0" xfId="0" applyFont="1" applyFill="1" applyAlignment="1">
      <alignment horizontal="right"/>
    </xf>
    <xf numFmtId="3" fontId="106" fillId="5" borderId="0" xfId="0" applyNumberFormat="1" applyFont="1" applyFill="1" applyAlignment="1">
      <alignment horizontal="center" vertical="center"/>
    </xf>
    <xf numFmtId="164" fontId="21" fillId="5" borderId="2" xfId="1" applyNumberFormat="1" applyFont="1" applyFill="1" applyBorder="1" applyAlignment="1">
      <alignment horizontal="center" vertical="center"/>
    </xf>
    <xf numFmtId="164" fontId="80" fillId="5" borderId="2" xfId="1" applyNumberFormat="1" applyFont="1" applyFill="1" applyBorder="1" applyAlignment="1">
      <alignment horizontal="center" vertical="center"/>
    </xf>
    <xf numFmtId="0" fontId="21" fillId="0" borderId="0" xfId="0" applyFont="1" applyBorder="1" applyAlignment="1" applyProtection="1">
      <alignment horizontal="center"/>
    </xf>
    <xf numFmtId="0" fontId="21" fillId="0" borderId="0" xfId="0" applyFont="1" applyBorder="1" applyAlignment="1" applyProtection="1">
      <alignment horizontal="right"/>
    </xf>
    <xf numFmtId="0" fontId="21" fillId="0" borderId="0" xfId="0" applyFont="1" applyBorder="1" applyAlignment="1" applyProtection="1"/>
    <xf numFmtId="3" fontId="21" fillId="0" borderId="0" xfId="1" applyNumberFormat="1" applyFont="1" applyBorder="1" applyAlignment="1">
      <alignment horizontal="center" vertical="center"/>
    </xf>
    <xf numFmtId="0" fontId="5" fillId="0" borderId="0" xfId="0" applyFont="1" applyBorder="1" applyAlignment="1" applyProtection="1">
      <alignment horizontal="center"/>
    </xf>
    <xf numFmtId="164" fontId="5" fillId="0" borderId="0" xfId="0" applyNumberFormat="1" applyFont="1" applyBorder="1" applyAlignment="1">
      <alignment horizontal="center" vertical="center"/>
    </xf>
    <xf numFmtId="3" fontId="5" fillId="0" borderId="0" xfId="1" applyNumberFormat="1" applyFont="1" applyBorder="1" applyAlignment="1">
      <alignment horizontal="center" vertical="center"/>
    </xf>
    <xf numFmtId="0" fontId="6" fillId="0" borderId="2" xfId="0" applyFont="1" applyFill="1" applyBorder="1" applyAlignment="1" applyProtection="1">
      <alignment horizontal="center"/>
    </xf>
    <xf numFmtId="0" fontId="6" fillId="0" borderId="9" xfId="0" applyFont="1" applyFill="1" applyBorder="1" applyAlignment="1" applyProtection="1">
      <alignment horizontal="right"/>
    </xf>
    <xf numFmtId="0" fontId="6" fillId="0" borderId="11" xfId="0" applyFont="1" applyFill="1" applyBorder="1" applyAlignment="1" applyProtection="1">
      <alignment horizontal="right"/>
    </xf>
    <xf numFmtId="3" fontId="6" fillId="0" borderId="2" xfId="0" applyNumberFormat="1" applyFont="1" applyFill="1" applyBorder="1" applyAlignment="1">
      <alignment horizontal="center" vertical="center"/>
    </xf>
    <xf numFmtId="0" fontId="79" fillId="0" borderId="2" xfId="0" applyFont="1" applyFill="1" applyBorder="1" applyAlignment="1">
      <alignment horizontal="center" vertical="center"/>
    </xf>
    <xf numFmtId="3" fontId="9" fillId="5" borderId="0" xfId="0" applyNumberFormat="1" applyFont="1" applyFill="1" applyAlignment="1">
      <alignment horizontal="right"/>
    </xf>
    <xf numFmtId="0" fontId="5" fillId="17" borderId="0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105" fillId="0" borderId="0" xfId="0" applyFont="1"/>
    <xf numFmtId="0" fontId="105" fillId="9" borderId="0" xfId="0" applyFont="1" applyFill="1" applyAlignment="1">
      <alignment horizontal="left"/>
    </xf>
    <xf numFmtId="0" fontId="105" fillId="9" borderId="0" xfId="0" applyFont="1" applyFill="1"/>
    <xf numFmtId="0" fontId="32" fillId="2" borderId="0" xfId="0" applyFont="1" applyFill="1" applyAlignment="1">
      <alignment horizontal="right"/>
    </xf>
    <xf numFmtId="3" fontId="106" fillId="2" borderId="0" xfId="0" applyNumberFormat="1" applyFont="1" applyFill="1" applyAlignment="1">
      <alignment horizontal="center" vertical="center"/>
    </xf>
    <xf numFmtId="0" fontId="6" fillId="2" borderId="10" xfId="0" applyFont="1" applyFill="1" applyBorder="1" applyAlignment="1" applyProtection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0" fontId="105" fillId="0" borderId="0" xfId="0" applyFont="1" applyAlignment="1">
      <alignment horizontal="right"/>
    </xf>
    <xf numFmtId="164" fontId="66" fillId="3" borderId="2" xfId="0" applyNumberFormat="1" applyFont="1" applyFill="1" applyBorder="1" applyAlignment="1">
      <alignment horizontal="center" vertical="center"/>
    </xf>
    <xf numFmtId="0" fontId="105" fillId="5" borderId="0" xfId="0" applyFont="1" applyFill="1" applyAlignment="1">
      <alignment horizontal="right"/>
    </xf>
    <xf numFmtId="0" fontId="105" fillId="2" borderId="0" xfId="0" applyFont="1" applyFill="1" applyAlignment="1">
      <alignment horizontal="right" vertical="center"/>
    </xf>
    <xf numFmtId="0" fontId="6" fillId="3" borderId="9" xfId="0" applyFont="1" applyFill="1" applyBorder="1" applyAlignment="1" applyProtection="1"/>
    <xf numFmtId="0" fontId="6" fillId="3" borderId="11" xfId="0" applyFont="1" applyFill="1" applyBorder="1" applyAlignment="1" applyProtection="1"/>
    <xf numFmtId="164" fontId="5" fillId="2" borderId="2" xfId="1" applyNumberFormat="1" applyFont="1" applyFill="1" applyBorder="1" applyAlignment="1">
      <alignment horizontal="center" vertical="center"/>
    </xf>
    <xf numFmtId="164" fontId="79" fillId="2" borderId="2" xfId="1" applyNumberFormat="1" applyFont="1" applyFill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21" fillId="0" borderId="0" xfId="0" applyNumberFormat="1" applyFont="1" applyBorder="1" applyAlignment="1">
      <alignment horizontal="center" vertical="center"/>
    </xf>
    <xf numFmtId="3" fontId="9" fillId="2" borderId="0" xfId="0" applyNumberFormat="1" applyFont="1" applyFill="1" applyAlignment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5" fillId="2" borderId="2" xfId="0" applyFont="1" applyFill="1" applyBorder="1" applyAlignment="1" applyProtection="1">
      <alignment horizontal="right"/>
    </xf>
    <xf numFmtId="3" fontId="6" fillId="2" borderId="2" xfId="1" applyNumberFormat="1" applyFont="1" applyFill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 applyProtection="1">
      <alignment horizontal="center"/>
    </xf>
    <xf numFmtId="164" fontId="99" fillId="3" borderId="2" xfId="0" applyNumberFormat="1" applyFont="1" applyFill="1" applyBorder="1" applyAlignment="1">
      <alignment horizontal="center" vertical="center"/>
    </xf>
    <xf numFmtId="164" fontId="99" fillId="5" borderId="0" xfId="0" applyNumberFormat="1" applyFont="1" applyFill="1" applyBorder="1" applyAlignment="1" applyProtection="1">
      <alignment horizontal="center" vertical="center" wrapText="1"/>
    </xf>
    <xf numFmtId="164" fontId="99" fillId="5" borderId="2" xfId="0" applyNumberFormat="1" applyFont="1" applyFill="1" applyBorder="1" applyAlignment="1">
      <alignment horizontal="center" vertical="center"/>
    </xf>
    <xf numFmtId="164" fontId="107" fillId="3" borderId="2" xfId="0" applyNumberFormat="1" applyFont="1" applyFill="1" applyBorder="1" applyAlignment="1">
      <alignment horizontal="center" vertical="center"/>
    </xf>
    <xf numFmtId="164" fontId="108" fillId="3" borderId="2" xfId="0" applyNumberFormat="1" applyFont="1" applyFill="1" applyBorder="1" applyAlignment="1">
      <alignment horizontal="center" vertical="center"/>
    </xf>
    <xf numFmtId="0" fontId="99" fillId="5" borderId="0" xfId="0" applyFont="1" applyFill="1" applyBorder="1" applyAlignment="1">
      <alignment horizontal="center"/>
    </xf>
    <xf numFmtId="0" fontId="99" fillId="5" borderId="102" xfId="0" applyFont="1" applyFill="1" applyBorder="1" applyAlignment="1">
      <alignment horizontal="center"/>
    </xf>
    <xf numFmtId="164" fontId="66" fillId="0" borderId="2" xfId="1" applyNumberFormat="1" applyFont="1" applyBorder="1" applyAlignment="1">
      <alignment horizontal="center" vertical="center"/>
    </xf>
    <xf numFmtId="164" fontId="66" fillId="0" borderId="2" xfId="0" applyNumberFormat="1" applyFont="1" applyFill="1" applyBorder="1" applyAlignment="1">
      <alignment horizontal="center" vertical="center"/>
    </xf>
    <xf numFmtId="164" fontId="66" fillId="0" borderId="0" xfId="0" applyNumberFormat="1" applyFont="1" applyFill="1" applyBorder="1" applyAlignment="1">
      <alignment horizontal="center" vertical="center"/>
    </xf>
    <xf numFmtId="164" fontId="66" fillId="5" borderId="0" xfId="0" applyNumberFormat="1" applyFont="1" applyFill="1" applyBorder="1" applyAlignment="1">
      <alignment horizontal="center" vertical="center"/>
    </xf>
    <xf numFmtId="164" fontId="66" fillId="0" borderId="2" xfId="0" applyNumberFormat="1" applyFont="1" applyBorder="1" applyAlignment="1">
      <alignment horizontal="center" vertical="center"/>
    </xf>
    <xf numFmtId="164" fontId="107" fillId="0" borderId="2" xfId="1" applyNumberFormat="1" applyFont="1" applyBorder="1" applyAlignment="1">
      <alignment horizontal="center" vertical="center"/>
    </xf>
    <xf numFmtId="164" fontId="108" fillId="0" borderId="2" xfId="0" applyNumberFormat="1" applyFont="1" applyBorder="1" applyAlignment="1">
      <alignment horizontal="center" vertical="center"/>
    </xf>
    <xf numFmtId="164" fontId="108" fillId="0" borderId="2" xfId="1" applyNumberFormat="1" applyFont="1" applyBorder="1" applyAlignment="1">
      <alignment horizontal="center" vertical="center"/>
    </xf>
    <xf numFmtId="164" fontId="108" fillId="0" borderId="0" xfId="1" applyNumberFormat="1" applyFont="1" applyBorder="1" applyAlignment="1">
      <alignment horizontal="center" vertical="center"/>
    </xf>
    <xf numFmtId="0" fontId="66" fillId="0" borderId="2" xfId="0" applyFont="1" applyFill="1" applyBorder="1" applyAlignment="1">
      <alignment horizontal="center" vertical="center"/>
    </xf>
    <xf numFmtId="0" fontId="105" fillId="0" borderId="0" xfId="0" applyFont="1" applyFill="1" applyAlignment="1">
      <alignment horizontal="right"/>
    </xf>
    <xf numFmtId="164" fontId="66" fillId="0" borderId="0" xfId="0" applyNumberFormat="1" applyFont="1" applyBorder="1" applyAlignment="1">
      <alignment horizontal="center" vertical="center"/>
    </xf>
    <xf numFmtId="164" fontId="66" fillId="4" borderId="2" xfId="1" applyNumberFormat="1" applyFont="1" applyFill="1" applyBorder="1" applyAlignment="1">
      <alignment horizontal="center" vertical="center"/>
    </xf>
    <xf numFmtId="164" fontId="99" fillId="2" borderId="2" xfId="0" applyNumberFormat="1" applyFont="1" applyFill="1" applyBorder="1" applyAlignment="1">
      <alignment horizontal="center" vertical="center"/>
    </xf>
    <xf numFmtId="0" fontId="109" fillId="0" borderId="0" xfId="0" applyFont="1"/>
    <xf numFmtId="0" fontId="6" fillId="0" borderId="101" xfId="0" applyFont="1" applyFill="1" applyBorder="1" applyAlignment="1">
      <alignment horizontal="center"/>
    </xf>
    <xf numFmtId="0" fontId="99" fillId="0" borderId="101" xfId="0" applyFont="1" applyFill="1" applyBorder="1" applyAlignment="1">
      <alignment horizontal="center"/>
    </xf>
    <xf numFmtId="0" fontId="6" fillId="0" borderId="66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9" fillId="0" borderId="0" xfId="0" applyFont="1" applyFill="1" applyBorder="1" applyAlignment="1">
      <alignment horizontal="center"/>
    </xf>
    <xf numFmtId="0" fontId="67" fillId="18" borderId="57" xfId="0" applyFont="1" applyFill="1" applyBorder="1" applyAlignment="1" applyProtection="1">
      <alignment horizontal="center" vertical="center" wrapText="1"/>
    </xf>
    <xf numFmtId="0" fontId="67" fillId="18" borderId="68" xfId="0" applyFont="1" applyFill="1" applyBorder="1" applyAlignment="1" applyProtection="1">
      <alignment horizontal="center" vertical="center" wrapText="1"/>
    </xf>
    <xf numFmtId="0" fontId="67" fillId="18" borderId="64" xfId="0" applyFont="1" applyFill="1" applyBorder="1" applyAlignment="1" applyProtection="1">
      <alignment horizontal="center" vertical="center" wrapText="1"/>
    </xf>
    <xf numFmtId="0" fontId="6" fillId="18" borderId="2" xfId="0" applyFont="1" applyFill="1" applyBorder="1" applyAlignment="1">
      <alignment horizontal="center" vertical="center" wrapText="1"/>
    </xf>
    <xf numFmtId="0" fontId="6" fillId="18" borderId="2" xfId="0" applyFont="1" applyFill="1" applyBorder="1" applyAlignment="1">
      <alignment horizontal="center" vertical="center"/>
    </xf>
    <xf numFmtId="0" fontId="68" fillId="18" borderId="2" xfId="0" applyFont="1" applyFill="1" applyBorder="1" applyAlignment="1">
      <alignment horizontal="center" vertical="center" wrapText="1"/>
    </xf>
    <xf numFmtId="0" fontId="5" fillId="18" borderId="3" xfId="0" applyFont="1" applyFill="1" applyBorder="1" applyAlignment="1">
      <alignment horizontal="center" vertical="center"/>
    </xf>
    <xf numFmtId="0" fontId="5" fillId="18" borderId="19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 wrapText="1"/>
    </xf>
    <xf numFmtId="0" fontId="5" fillId="18" borderId="2" xfId="0" applyFont="1" applyFill="1" applyBorder="1" applyAlignment="1">
      <alignment horizontal="center" vertical="center"/>
    </xf>
    <xf numFmtId="0" fontId="69" fillId="18" borderId="2" xfId="0" applyFont="1" applyFill="1" applyBorder="1" applyAlignment="1">
      <alignment horizontal="center" vertical="center" wrapText="1"/>
    </xf>
    <xf numFmtId="0" fontId="5" fillId="18" borderId="47" xfId="0" applyFont="1" applyFill="1" applyBorder="1" applyAlignment="1">
      <alignment horizontal="center" vertical="center"/>
    </xf>
    <xf numFmtId="0" fontId="5" fillId="18" borderId="63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center" vertical="center" wrapText="1"/>
    </xf>
    <xf numFmtId="0" fontId="5" fillId="18" borderId="47" xfId="0" applyFont="1" applyFill="1" applyBorder="1" applyAlignment="1">
      <alignment horizontal="center" vertical="center" wrapText="1"/>
    </xf>
    <xf numFmtId="0" fontId="16" fillId="18" borderId="2" xfId="0" applyFont="1" applyFill="1" applyBorder="1" applyAlignment="1">
      <alignment horizontal="center" vertical="center" wrapText="1"/>
    </xf>
    <xf numFmtId="0" fontId="16" fillId="18" borderId="2" xfId="0" applyFont="1" applyFill="1" applyBorder="1" applyAlignment="1">
      <alignment horizontal="center" vertical="center"/>
    </xf>
    <xf numFmtId="0" fontId="71" fillId="18" borderId="2" xfId="0" applyFont="1" applyFill="1" applyBorder="1" applyAlignment="1">
      <alignment horizontal="center" vertical="center" wrapText="1"/>
    </xf>
    <xf numFmtId="0" fontId="21" fillId="18" borderId="2" xfId="0" applyFont="1" applyFill="1" applyBorder="1" applyAlignment="1">
      <alignment horizontal="center" vertical="center" wrapText="1"/>
    </xf>
    <xf numFmtId="0" fontId="21" fillId="18" borderId="2" xfId="0" applyFont="1" applyFill="1" applyBorder="1" applyAlignment="1">
      <alignment horizontal="center" vertical="center"/>
    </xf>
    <xf numFmtId="0" fontId="72" fillId="18" borderId="2" xfId="0" applyFont="1" applyFill="1" applyBorder="1" applyAlignment="1">
      <alignment horizontal="center" vertical="center" wrapText="1"/>
    </xf>
    <xf numFmtId="0" fontId="5" fillId="18" borderId="19" xfId="0" applyFont="1" applyFill="1" applyBorder="1" applyAlignment="1">
      <alignment horizontal="center" vertical="center" wrapText="1"/>
    </xf>
    <xf numFmtId="0" fontId="5" fillId="18" borderId="63" xfId="0" applyFont="1" applyFill="1" applyBorder="1" applyAlignment="1">
      <alignment horizontal="center" vertical="center" wrapText="1"/>
    </xf>
    <xf numFmtId="0" fontId="5" fillId="18" borderId="50" xfId="0" applyFont="1" applyFill="1" applyBorder="1" applyAlignment="1">
      <alignment horizontal="center" vertical="center" wrapText="1"/>
    </xf>
    <xf numFmtId="0" fontId="5" fillId="18" borderId="0" xfId="0" applyFont="1" applyFill="1" applyBorder="1" applyAlignment="1">
      <alignment horizontal="center" vertical="center" wrapText="1"/>
    </xf>
    <xf numFmtId="0" fontId="5" fillId="18" borderId="65" xfId="0" applyFont="1" applyFill="1" applyBorder="1" applyAlignment="1">
      <alignment horizontal="center" vertical="center" wrapText="1"/>
    </xf>
    <xf numFmtId="0" fontId="5" fillId="18" borderId="0" xfId="0" applyFont="1" applyFill="1" applyBorder="1" applyAlignment="1">
      <alignment horizontal="center" vertical="center"/>
    </xf>
    <xf numFmtId="0" fontId="5" fillId="18" borderId="65" xfId="0" applyFont="1" applyFill="1" applyBorder="1" applyAlignment="1">
      <alignment horizontal="center" vertical="center"/>
    </xf>
    <xf numFmtId="0" fontId="74" fillId="18" borderId="2" xfId="0" applyFont="1" applyFill="1" applyBorder="1" applyAlignment="1">
      <alignment horizontal="center" vertical="center" wrapText="1"/>
    </xf>
    <xf numFmtId="0" fontId="70" fillId="18" borderId="2" xfId="0" applyFont="1" applyFill="1" applyBorder="1" applyAlignment="1">
      <alignment horizontal="center" vertical="center" wrapText="1"/>
    </xf>
    <xf numFmtId="0" fontId="70" fillId="18" borderId="2" xfId="0" applyFont="1" applyFill="1" applyBorder="1" applyAlignment="1">
      <alignment horizontal="center" vertical="center"/>
    </xf>
    <xf numFmtId="0" fontId="99" fillId="18" borderId="0" xfId="0" applyFont="1" applyFill="1" applyBorder="1" applyAlignment="1" applyProtection="1">
      <alignment horizontal="center" vertical="center" wrapText="1"/>
    </xf>
    <xf numFmtId="0" fontId="99" fillId="18" borderId="65" xfId="0" applyFont="1" applyFill="1" applyBorder="1" applyAlignment="1" applyProtection="1">
      <alignment horizontal="center" vertical="center" wrapText="1"/>
    </xf>
    <xf numFmtId="0" fontId="99" fillId="5" borderId="0" xfId="0" applyFont="1" applyFill="1" applyBorder="1" applyAlignment="1" applyProtection="1">
      <alignment horizontal="center" vertical="center"/>
    </xf>
    <xf numFmtId="0" fontId="99" fillId="5" borderId="0" xfId="0" applyFont="1" applyFill="1" applyBorder="1" applyAlignment="1" applyProtection="1">
      <alignment horizontal="center" vertical="center" wrapText="1"/>
    </xf>
    <xf numFmtId="0" fontId="99" fillId="5" borderId="0" xfId="0" applyFont="1" applyFill="1" applyBorder="1" applyAlignment="1" applyProtection="1">
      <alignment horizontal="right" vertical="center"/>
    </xf>
    <xf numFmtId="3" fontId="99" fillId="5" borderId="0" xfId="0" applyNumberFormat="1" applyFont="1" applyFill="1" applyBorder="1" applyAlignment="1" applyProtection="1">
      <alignment horizontal="center" vertical="center" wrapText="1"/>
    </xf>
    <xf numFmtId="3" fontId="99" fillId="2" borderId="1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 applyProtection="1">
      <alignment horizontal="right"/>
    </xf>
    <xf numFmtId="164" fontId="21" fillId="2" borderId="10" xfId="0" applyNumberFormat="1" applyFont="1" applyFill="1" applyBorder="1" applyAlignment="1">
      <alignment horizontal="center" vertical="center"/>
    </xf>
    <xf numFmtId="164" fontId="80" fillId="2" borderId="10" xfId="0" applyNumberFormat="1" applyFont="1" applyFill="1" applyBorder="1" applyAlignment="1">
      <alignment horizontal="center" vertical="center"/>
    </xf>
    <xf numFmtId="3" fontId="5" fillId="3" borderId="0" xfId="1" applyNumberFormat="1" applyFont="1" applyFill="1" applyBorder="1" applyAlignment="1">
      <alignment horizontal="center" vertical="center"/>
    </xf>
    <xf numFmtId="164" fontId="21" fillId="2" borderId="2" xfId="1" applyNumberFormat="1" applyFont="1" applyFill="1" applyBorder="1" applyAlignment="1">
      <alignment horizontal="center" vertical="center"/>
    </xf>
    <xf numFmtId="164" fontId="80" fillId="2" borderId="2" xfId="1" applyNumberFormat="1" applyFont="1" applyFill="1" applyBorder="1" applyAlignment="1">
      <alignment horizontal="center" vertical="center"/>
    </xf>
    <xf numFmtId="0" fontId="21" fillId="3" borderId="0" xfId="0" applyFont="1" applyFill="1" applyBorder="1" applyAlignment="1" applyProtection="1">
      <alignment horizontal="right"/>
    </xf>
    <xf numFmtId="164" fontId="21" fillId="3" borderId="0" xfId="1" applyNumberFormat="1" applyFont="1" applyFill="1" applyBorder="1" applyAlignment="1">
      <alignment horizontal="center" vertical="center"/>
    </xf>
    <xf numFmtId="3" fontId="21" fillId="3" borderId="0" xfId="1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 applyProtection="1"/>
    <xf numFmtId="0" fontId="50" fillId="0" borderId="41" xfId="0" applyFont="1" applyBorder="1" applyAlignment="1" applyProtection="1"/>
    <xf numFmtId="0" fontId="50" fillId="0" borderId="66" xfId="0" applyFont="1" applyBorder="1" applyAlignment="1" applyProtection="1"/>
    <xf numFmtId="0" fontId="5" fillId="18" borderId="46" xfId="0" applyFont="1" applyFill="1" applyBorder="1" applyAlignment="1">
      <alignment horizontal="center" vertical="center" wrapText="1"/>
    </xf>
    <xf numFmtId="0" fontId="5" fillId="18" borderId="102" xfId="0" applyFont="1" applyFill="1" applyBorder="1" applyAlignment="1">
      <alignment horizontal="center" vertical="center" wrapText="1"/>
    </xf>
    <xf numFmtId="0" fontId="68" fillId="18" borderId="9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 wrapText="1"/>
    </xf>
    <xf numFmtId="0" fontId="6" fillId="18" borderId="3" xfId="0" applyFont="1" applyFill="1" applyBorder="1" applyAlignment="1">
      <alignment horizontal="center" vertical="center"/>
    </xf>
    <xf numFmtId="0" fontId="68" fillId="18" borderId="3" xfId="0" applyFont="1" applyFill="1" applyBorder="1" applyAlignment="1">
      <alignment horizontal="center" vertical="center" wrapText="1"/>
    </xf>
    <xf numFmtId="0" fontId="68" fillId="18" borderId="9" xfId="0" applyFont="1" applyFill="1" applyBorder="1" applyAlignment="1">
      <alignment horizontal="center" vertical="center" wrapText="1"/>
    </xf>
    <xf numFmtId="165" fontId="6" fillId="18" borderId="2" xfId="1" applyNumberFormat="1" applyFont="1" applyFill="1" applyBorder="1" applyAlignment="1">
      <alignment horizontal="center" vertical="center"/>
    </xf>
    <xf numFmtId="165" fontId="68" fillId="18" borderId="2" xfId="1" applyNumberFormat="1" applyFont="1" applyFill="1" applyBorder="1" applyAlignment="1">
      <alignment horizontal="center" vertical="center"/>
    </xf>
    <xf numFmtId="0" fontId="0" fillId="18" borderId="0" xfId="0" applyFill="1"/>
    <xf numFmtId="0" fontId="74" fillId="18" borderId="41" xfId="0" applyFont="1" applyFill="1" applyBorder="1" applyAlignment="1">
      <alignment horizontal="center" vertical="center" wrapText="1"/>
    </xf>
    <xf numFmtId="0" fontId="74" fillId="18" borderId="101" xfId="0" applyFont="1" applyFill="1" applyBorder="1" applyAlignment="1">
      <alignment horizontal="center" vertical="center" wrapText="1"/>
    </xf>
    <xf numFmtId="0" fontId="74" fillId="18" borderId="106" xfId="0" applyFont="1" applyFill="1" applyBorder="1" applyAlignment="1">
      <alignment horizontal="center" vertical="center" wrapText="1"/>
    </xf>
    <xf numFmtId="0" fontId="40" fillId="3" borderId="0" xfId="0" applyFont="1" applyFill="1" applyBorder="1" applyAlignment="1" applyProtection="1">
      <alignment horizontal="center"/>
    </xf>
    <xf numFmtId="0" fontId="40" fillId="3" borderId="0" xfId="0" applyFont="1" applyFill="1" applyBorder="1" applyAlignment="1" applyProtection="1">
      <alignment horizontal="right"/>
    </xf>
    <xf numFmtId="164" fontId="39" fillId="3" borderId="0" xfId="0" applyNumberFormat="1" applyFont="1" applyFill="1" applyBorder="1" applyAlignment="1">
      <alignment horizontal="center" vertical="center"/>
    </xf>
    <xf numFmtId="3" fontId="39" fillId="3" borderId="0" xfId="1" applyNumberFormat="1" applyFont="1" applyFill="1" applyBorder="1" applyAlignment="1">
      <alignment horizontal="center" vertical="center"/>
    </xf>
    <xf numFmtId="164" fontId="39" fillId="2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 applyProtection="1">
      <alignment horizontal="right"/>
    </xf>
    <xf numFmtId="0" fontId="4" fillId="2" borderId="0" xfId="0" applyFont="1" applyFill="1" applyAlignment="1">
      <alignment horizontal="right"/>
    </xf>
    <xf numFmtId="3" fontId="3" fillId="2" borderId="0" xfId="0" applyNumberFormat="1" applyFont="1" applyFill="1" applyAlignment="1">
      <alignment horizontal="center"/>
    </xf>
    <xf numFmtId="164" fontId="6" fillId="2" borderId="2" xfId="1" applyNumberFormat="1" applyFont="1" applyFill="1" applyBorder="1" applyAlignment="1">
      <alignment horizontal="center" vertical="center"/>
    </xf>
    <xf numFmtId="164" fontId="55" fillId="3" borderId="0" xfId="1" applyNumberFormat="1" applyFont="1" applyFill="1" applyBorder="1" applyAlignment="1">
      <alignment horizontal="center" vertical="center"/>
    </xf>
    <xf numFmtId="3" fontId="55" fillId="3" borderId="0" xfId="1" applyNumberFormat="1" applyFont="1" applyFill="1" applyBorder="1" applyAlignment="1">
      <alignment horizontal="center" vertical="center"/>
    </xf>
    <xf numFmtId="164" fontId="55" fillId="2" borderId="2" xfId="1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 applyProtection="1">
      <alignment horizontal="center"/>
    </xf>
    <xf numFmtId="0" fontId="21" fillId="0" borderId="0" xfId="0" applyFont="1" applyFill="1" applyBorder="1" applyAlignment="1" applyProtection="1">
      <alignment horizontal="right"/>
    </xf>
    <xf numFmtId="164" fontId="55" fillId="0" borderId="0" xfId="1" applyNumberFormat="1" applyFont="1" applyFill="1" applyBorder="1" applyAlignment="1">
      <alignment horizontal="center" vertical="center"/>
    </xf>
    <xf numFmtId="3" fontId="21" fillId="0" borderId="0" xfId="1" applyNumberFormat="1" applyFont="1" applyFill="1" applyBorder="1" applyAlignment="1">
      <alignment horizontal="center" vertical="center"/>
    </xf>
    <xf numFmtId="164" fontId="81" fillId="2" borderId="2" xfId="1" applyNumberFormat="1" applyFont="1" applyFill="1" applyBorder="1" applyAlignment="1">
      <alignment horizontal="center" vertical="center"/>
    </xf>
    <xf numFmtId="0" fontId="5" fillId="18" borderId="50" xfId="0" applyFont="1" applyFill="1" applyBorder="1" applyAlignment="1">
      <alignment horizontal="center" vertical="center"/>
    </xf>
    <xf numFmtId="0" fontId="50" fillId="2" borderId="11" xfId="0" applyFont="1" applyFill="1" applyBorder="1" applyAlignment="1" applyProtection="1"/>
    <xf numFmtId="3" fontId="50" fillId="2" borderId="2" xfId="0" applyNumberFormat="1" applyFont="1" applyFill="1" applyBorder="1" applyAlignment="1">
      <alignment horizontal="center" vertical="center"/>
    </xf>
    <xf numFmtId="1" fontId="50" fillId="2" borderId="2" xfId="0" applyNumberFormat="1" applyFont="1" applyFill="1" applyBorder="1" applyAlignment="1">
      <alignment horizontal="center" vertical="center"/>
    </xf>
    <xf numFmtId="0" fontId="53" fillId="3" borderId="0" xfId="0" applyFont="1" applyFill="1" applyBorder="1" applyAlignment="1" applyProtection="1">
      <alignment horizontal="center"/>
    </xf>
    <xf numFmtId="0" fontId="67" fillId="19" borderId="64" xfId="0" applyFont="1" applyFill="1" applyBorder="1" applyAlignment="1" applyProtection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/>
    </xf>
    <xf numFmtId="0" fontId="68" fillId="19" borderId="3" xfId="0" applyFont="1" applyFill="1" applyBorder="1" applyAlignment="1">
      <alignment horizontal="center" vertical="center" wrapText="1"/>
    </xf>
    <xf numFmtId="0" fontId="70" fillId="19" borderId="3" xfId="0" applyFont="1" applyFill="1" applyBorder="1" applyAlignment="1">
      <alignment horizontal="center" vertical="center"/>
    </xf>
    <xf numFmtId="0" fontId="5" fillId="19" borderId="3" xfId="0" applyFont="1" applyFill="1" applyBorder="1" applyAlignment="1">
      <alignment horizontal="center" vertical="center"/>
    </xf>
    <xf numFmtId="0" fontId="5" fillId="19" borderId="19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 wrapText="1"/>
    </xf>
    <xf numFmtId="0" fontId="6" fillId="19" borderId="2" xfId="0" applyFont="1" applyFill="1" applyBorder="1" applyAlignment="1">
      <alignment horizontal="center" vertical="center" wrapText="1"/>
    </xf>
    <xf numFmtId="0" fontId="6" fillId="19" borderId="2" xfId="0" applyFont="1" applyFill="1" applyBorder="1" applyAlignment="1">
      <alignment horizontal="center" vertical="center"/>
    </xf>
    <xf numFmtId="0" fontId="68" fillId="19" borderId="2" xfId="0" applyFont="1" applyFill="1" applyBorder="1" applyAlignment="1">
      <alignment horizontal="center" vertical="center" wrapText="1"/>
    </xf>
    <xf numFmtId="0" fontId="5" fillId="19" borderId="47" xfId="0" applyFont="1" applyFill="1" applyBorder="1" applyAlignment="1">
      <alignment horizontal="center" vertical="center"/>
    </xf>
    <xf numFmtId="0" fontId="5" fillId="19" borderId="63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0" fontId="69" fillId="19" borderId="2" xfId="0" applyFont="1" applyFill="1" applyBorder="1" applyAlignment="1">
      <alignment horizontal="center" vertical="center" wrapText="1"/>
    </xf>
    <xf numFmtId="0" fontId="68" fillId="19" borderId="9" xfId="0" applyFont="1" applyFill="1" applyBorder="1" applyAlignment="1">
      <alignment horizontal="center" vertical="center"/>
    </xf>
    <xf numFmtId="0" fontId="5" fillId="19" borderId="19" xfId="0" applyFont="1" applyFill="1" applyBorder="1" applyAlignment="1">
      <alignment horizontal="center" vertical="center" wrapText="1"/>
    </xf>
    <xf numFmtId="0" fontId="5" fillId="19" borderId="63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 applyProtection="1">
      <alignment horizontal="center" vertical="center" wrapText="1"/>
    </xf>
    <xf numFmtId="0" fontId="6" fillId="2" borderId="0" xfId="0" applyFont="1" applyFill="1" applyBorder="1" applyAlignment="1" applyProtection="1">
      <alignment horizontal="right" vertical="center"/>
    </xf>
    <xf numFmtId="3" fontId="6" fillId="2" borderId="0" xfId="0" applyNumberFormat="1" applyFont="1" applyFill="1" applyBorder="1" applyAlignment="1" applyProtection="1">
      <alignment horizontal="center" vertical="center" wrapText="1"/>
    </xf>
    <xf numFmtId="1" fontId="6" fillId="2" borderId="0" xfId="0" applyNumberFormat="1" applyFont="1" applyFill="1" applyBorder="1" applyAlignment="1" applyProtection="1">
      <alignment horizontal="center" vertical="center" wrapText="1"/>
    </xf>
    <xf numFmtId="164" fontId="6" fillId="2" borderId="0" xfId="0" applyNumberFormat="1" applyFont="1" applyFill="1" applyBorder="1" applyAlignment="1" applyProtection="1">
      <alignment horizontal="center" vertical="center" wrapText="1"/>
    </xf>
    <xf numFmtId="0" fontId="6" fillId="19" borderId="0" xfId="0" applyFont="1" applyFill="1" applyBorder="1" applyAlignment="1" applyProtection="1">
      <alignment horizontal="center" vertical="center" wrapText="1"/>
    </xf>
    <xf numFmtId="0" fontId="6" fillId="19" borderId="65" xfId="0" applyFont="1" applyFill="1" applyBorder="1" applyAlignment="1" applyProtection="1">
      <alignment horizontal="center" vertical="center" wrapText="1"/>
    </xf>
    <xf numFmtId="0" fontId="10" fillId="0" borderId="0" xfId="0" applyFont="1"/>
    <xf numFmtId="0" fontId="10" fillId="9" borderId="0" xfId="0" applyFont="1" applyFill="1"/>
    <xf numFmtId="0" fontId="5" fillId="3" borderId="0" xfId="0" applyFont="1" applyFill="1" applyBorder="1" applyAlignment="1">
      <alignment horizontal="center" vertical="center"/>
    </xf>
    <xf numFmtId="3" fontId="6" fillId="2" borderId="0" xfId="0" applyNumberFormat="1" applyFont="1" applyFill="1" applyAlignment="1">
      <alignment horizontal="center" vertical="center"/>
    </xf>
    <xf numFmtId="0" fontId="6" fillId="2" borderId="3" xfId="0" applyFont="1" applyFill="1" applyBorder="1" applyAlignment="1" applyProtection="1">
      <alignment horizontal="right"/>
    </xf>
    <xf numFmtId="3" fontId="20" fillId="2" borderId="0" xfId="0" applyNumberFormat="1" applyFont="1" applyFill="1" applyAlignment="1">
      <alignment horizontal="center" vertical="center"/>
    </xf>
    <xf numFmtId="0" fontId="6" fillId="3" borderId="101" xfId="0" applyFont="1" applyFill="1" applyBorder="1" applyAlignment="1" applyProtection="1">
      <alignment horizontal="right"/>
    </xf>
    <xf numFmtId="0" fontId="5" fillId="3" borderId="101" xfId="0" applyFont="1" applyFill="1" applyBorder="1" applyAlignment="1" applyProtection="1">
      <alignment horizontal="right"/>
    </xf>
    <xf numFmtId="0" fontId="6" fillId="0" borderId="2" xfId="0" applyFont="1" applyFill="1" applyBorder="1" applyAlignment="1">
      <alignment horizontal="center" vertical="center"/>
    </xf>
    <xf numFmtId="0" fontId="81" fillId="0" borderId="2" xfId="0" applyFont="1" applyFill="1" applyBorder="1" applyAlignment="1">
      <alignment horizontal="center" vertical="center"/>
    </xf>
    <xf numFmtId="164" fontId="67" fillId="0" borderId="0" xfId="0" applyNumberFormat="1" applyFont="1" applyFill="1" applyBorder="1" applyAlignment="1" applyProtection="1">
      <alignment horizontal="center" vertical="center" wrapText="1"/>
    </xf>
    <xf numFmtId="164" fontId="81" fillId="0" borderId="0" xfId="0" applyNumberFormat="1" applyFont="1" applyFill="1" applyBorder="1" applyAlignment="1" applyProtection="1">
      <alignment horizontal="center" vertical="center" wrapText="1"/>
    </xf>
    <xf numFmtId="0" fontId="75" fillId="18" borderId="2" xfId="0" applyFont="1" applyFill="1" applyBorder="1" applyAlignment="1">
      <alignment horizontal="center" vertical="center" wrapText="1"/>
    </xf>
    <xf numFmtId="0" fontId="75" fillId="18" borderId="2" xfId="0" applyFont="1" applyFill="1" applyBorder="1" applyAlignment="1">
      <alignment horizontal="center" vertical="center"/>
    </xf>
    <xf numFmtId="0" fontId="58" fillId="18" borderId="2" xfId="0" applyFont="1" applyFill="1" applyBorder="1" applyAlignment="1">
      <alignment horizontal="center" vertical="center" wrapText="1"/>
    </xf>
    <xf numFmtId="0" fontId="58" fillId="18" borderId="2" xfId="0" applyFont="1" applyFill="1" applyBorder="1" applyAlignment="1">
      <alignment horizontal="center" vertical="center"/>
    </xf>
    <xf numFmtId="0" fontId="8" fillId="2" borderId="0" xfId="0" applyFont="1" applyFill="1"/>
    <xf numFmtId="3" fontId="9" fillId="2" borderId="107" xfId="0" applyNumberFormat="1" applyFont="1" applyFill="1" applyBorder="1" applyAlignment="1">
      <alignment horizontal="center" vertical="center"/>
    </xf>
    <xf numFmtId="164" fontId="67" fillId="2" borderId="0" xfId="0" applyNumberFormat="1" applyFont="1" applyFill="1" applyBorder="1" applyAlignment="1" applyProtection="1">
      <alignment horizontal="center" vertical="center" wrapText="1"/>
    </xf>
    <xf numFmtId="164" fontId="81" fillId="2" borderId="0" xfId="0" applyNumberFormat="1" applyFont="1" applyFill="1" applyBorder="1" applyAlignment="1" applyProtection="1">
      <alignment horizontal="center" vertical="center" wrapText="1"/>
    </xf>
    <xf numFmtId="0" fontId="53" fillId="0" borderId="0" xfId="0" applyFont="1" applyBorder="1" applyAlignment="1" applyProtection="1">
      <alignment horizontal="right" wrapText="1"/>
    </xf>
    <xf numFmtId="0" fontId="53" fillId="3" borderId="0" xfId="0" applyFont="1" applyFill="1" applyBorder="1" applyAlignment="1">
      <alignment horizontal="center" vertical="center"/>
    </xf>
    <xf numFmtId="0" fontId="53" fillId="3" borderId="0" xfId="0" applyFont="1" applyFill="1" applyBorder="1" applyAlignment="1" applyProtection="1">
      <alignment horizontal="right"/>
    </xf>
    <xf numFmtId="3" fontId="53" fillId="0" borderId="0" xfId="1" applyNumberFormat="1" applyFont="1" applyBorder="1" applyAlignment="1">
      <alignment horizontal="center" vertical="center"/>
    </xf>
    <xf numFmtId="0" fontId="80" fillId="2" borderId="2" xfId="0" applyFont="1" applyFill="1" applyBorder="1" applyAlignment="1">
      <alignment horizontal="center" vertical="center"/>
    </xf>
    <xf numFmtId="164" fontId="6" fillId="2" borderId="0" xfId="0" applyNumberFormat="1" applyFont="1" applyFill="1" applyBorder="1" applyAlignment="1">
      <alignment horizontal="center" vertical="center"/>
    </xf>
    <xf numFmtId="164" fontId="6" fillId="5" borderId="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6" fillId="2" borderId="9" xfId="0" applyFont="1" applyFill="1" applyBorder="1" applyAlignment="1" applyProtection="1">
      <alignment horizontal="right"/>
    </xf>
    <xf numFmtId="0" fontId="6" fillId="2" borderId="11" xfId="0" applyFont="1" applyFill="1" applyBorder="1" applyAlignment="1" applyProtection="1">
      <alignment horizontal="right"/>
    </xf>
    <xf numFmtId="0" fontId="74" fillId="2" borderId="41" xfId="0" applyFont="1" applyFill="1" applyBorder="1" applyAlignment="1">
      <alignment horizontal="center" vertical="center" wrapText="1"/>
    </xf>
    <xf numFmtId="0" fontId="74" fillId="2" borderId="101" xfId="0" applyFont="1" applyFill="1" applyBorder="1" applyAlignment="1">
      <alignment horizontal="center" vertical="center" wrapText="1"/>
    </xf>
    <xf numFmtId="0" fontId="74" fillId="2" borderId="106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 applyProtection="1">
      <alignment horizontal="center"/>
    </xf>
    <xf numFmtId="0" fontId="21" fillId="3" borderId="0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2" borderId="0" xfId="0" applyFont="1" applyFill="1" applyBorder="1" applyAlignment="1" applyProtection="1">
      <alignment horizontal="center"/>
    </xf>
    <xf numFmtId="0" fontId="21" fillId="2" borderId="0" xfId="0" applyFont="1" applyFill="1" applyBorder="1" applyAlignment="1" applyProtection="1">
      <alignment horizontal="right"/>
    </xf>
    <xf numFmtId="0" fontId="21" fillId="2" borderId="0" xfId="0" applyFont="1" applyFill="1" applyBorder="1" applyAlignment="1">
      <alignment horizontal="center" vertical="center"/>
    </xf>
    <xf numFmtId="3" fontId="21" fillId="2" borderId="0" xfId="1" applyNumberFormat="1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3" fontId="5" fillId="2" borderId="2" xfId="1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9" xfId="0" applyFont="1" applyFill="1" applyBorder="1" applyAlignment="1" applyProtection="1"/>
    <xf numFmtId="0" fontId="6" fillId="2" borderId="11" xfId="0" applyFont="1" applyFill="1" applyBorder="1" applyAlignment="1" applyProtection="1"/>
    <xf numFmtId="0" fontId="5" fillId="2" borderId="2" xfId="0" applyFont="1" applyFill="1" applyBorder="1" applyAlignment="1" applyProtection="1">
      <alignment horizontal="center"/>
    </xf>
    <xf numFmtId="0" fontId="5" fillId="11" borderId="46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 wrapText="1"/>
    </xf>
    <xf numFmtId="0" fontId="5" fillId="11" borderId="65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/>
    </xf>
    <xf numFmtId="0" fontId="69" fillId="18" borderId="9" xfId="0" applyFont="1" applyFill="1" applyBorder="1" applyAlignment="1">
      <alignment horizontal="center" vertical="center" wrapText="1"/>
    </xf>
    <xf numFmtId="0" fontId="68" fillId="18" borderId="2" xfId="0" applyFont="1" applyFill="1" applyBorder="1" applyAlignment="1">
      <alignment horizontal="center" vertical="center"/>
    </xf>
    <xf numFmtId="166" fontId="5" fillId="0" borderId="0" xfId="1" applyNumberFormat="1" applyFont="1" applyBorder="1" applyAlignment="1">
      <alignment horizontal="center" vertical="center"/>
    </xf>
    <xf numFmtId="166" fontId="5" fillId="2" borderId="2" xfId="1" applyNumberFormat="1" applyFont="1" applyFill="1" applyBorder="1" applyAlignment="1">
      <alignment horizontal="center" vertical="center"/>
    </xf>
    <xf numFmtId="166" fontId="79" fillId="2" borderId="2" xfId="1" applyNumberFormat="1" applyFont="1" applyFill="1" applyBorder="1" applyAlignment="1">
      <alignment horizontal="center" vertical="center"/>
    </xf>
    <xf numFmtId="0" fontId="5" fillId="11" borderId="50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/>
    </xf>
    <xf numFmtId="0" fontId="5" fillId="11" borderId="65" xfId="0" applyFont="1" applyFill="1" applyBorder="1" applyAlignment="1">
      <alignment horizontal="center" vertical="center"/>
    </xf>
    <xf numFmtId="3" fontId="5" fillId="0" borderId="2" xfId="1" applyNumberFormat="1" applyFont="1" applyFill="1" applyBorder="1" applyAlignment="1">
      <alignment horizontal="center" vertical="center"/>
    </xf>
    <xf numFmtId="0" fontId="16" fillId="0" borderId="9" xfId="0" applyFont="1" applyBorder="1" applyAlignment="1" applyProtection="1">
      <alignment horizontal="right"/>
    </xf>
    <xf numFmtId="0" fontId="6" fillId="8" borderId="2" xfId="0" applyFont="1" applyFill="1" applyBorder="1" applyAlignment="1" applyProtection="1">
      <alignment horizontal="right"/>
    </xf>
    <xf numFmtId="0" fontId="5" fillId="8" borderId="2" xfId="0" applyFont="1" applyFill="1" applyBorder="1" applyAlignment="1">
      <alignment horizontal="center" vertical="center"/>
    </xf>
    <xf numFmtId="3" fontId="6" fillId="8" borderId="2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center" vertical="center"/>
    </xf>
    <xf numFmtId="3" fontId="9" fillId="2" borderId="0" xfId="0" applyNumberFormat="1" applyFont="1" applyFill="1" applyBorder="1" applyAlignment="1">
      <alignment horizontal="center" vertical="center"/>
    </xf>
    <xf numFmtId="0" fontId="8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 applyProtection="1">
      <alignment horizontal="right"/>
    </xf>
    <xf numFmtId="0" fontId="5" fillId="2" borderId="0" xfId="0" applyFont="1" applyFill="1" applyBorder="1" applyAlignment="1">
      <alignment horizontal="center" vertical="center"/>
    </xf>
    <xf numFmtId="3" fontId="5" fillId="2" borderId="0" xfId="1" applyNumberFormat="1" applyFont="1" applyFill="1" applyBorder="1" applyAlignment="1">
      <alignment horizontal="center" vertical="center"/>
    </xf>
    <xf numFmtId="0" fontId="67" fillId="17" borderId="64" xfId="0" applyFont="1" applyFill="1" applyBorder="1" applyAlignment="1" applyProtection="1">
      <alignment horizontal="center" vertical="center" wrapText="1"/>
    </xf>
    <xf numFmtId="0" fontId="68" fillId="17" borderId="2" xfId="0" applyFont="1" applyFill="1" applyBorder="1" applyAlignment="1">
      <alignment horizontal="center" vertical="center" wrapText="1"/>
    </xf>
    <xf numFmtId="0" fontId="5" fillId="17" borderId="19" xfId="0" applyFont="1" applyFill="1" applyBorder="1" applyAlignment="1">
      <alignment horizontal="center" vertical="center"/>
    </xf>
    <xf numFmtId="0" fontId="69" fillId="17" borderId="2" xfId="0" applyFont="1" applyFill="1" applyBorder="1" applyAlignment="1">
      <alignment horizontal="center" vertical="center" wrapText="1"/>
    </xf>
    <xf numFmtId="0" fontId="5" fillId="17" borderId="63" xfId="0" applyFont="1" applyFill="1" applyBorder="1" applyAlignment="1">
      <alignment horizontal="center" vertical="center"/>
    </xf>
    <xf numFmtId="0" fontId="68" fillId="17" borderId="9" xfId="0" applyFont="1" applyFill="1" applyBorder="1" applyAlignment="1">
      <alignment horizontal="center" vertical="center"/>
    </xf>
    <xf numFmtId="164" fontId="6" fillId="17" borderId="2" xfId="0" applyNumberFormat="1" applyFont="1" applyFill="1" applyBorder="1" applyAlignment="1">
      <alignment horizontal="center" vertical="center" wrapText="1"/>
    </xf>
    <xf numFmtId="0" fontId="70" fillId="17" borderId="2" xfId="0" applyFont="1" applyFill="1" applyBorder="1" applyAlignment="1">
      <alignment horizontal="center" vertical="center"/>
    </xf>
    <xf numFmtId="0" fontId="5" fillId="17" borderId="19" xfId="0" applyFont="1" applyFill="1" applyBorder="1" applyAlignment="1">
      <alignment horizontal="center" vertical="center" textRotation="90" wrapText="1"/>
    </xf>
    <xf numFmtId="0" fontId="5" fillId="17" borderId="63" xfId="0" applyFont="1" applyFill="1" applyBorder="1" applyAlignment="1">
      <alignment horizontal="center" vertical="center" textRotation="90" wrapText="1"/>
    </xf>
    <xf numFmtId="0" fontId="10" fillId="17" borderId="2" xfId="0" applyFont="1" applyFill="1" applyBorder="1" applyAlignment="1">
      <alignment horizontal="center" vertical="center" wrapText="1"/>
    </xf>
    <xf numFmtId="0" fontId="10" fillId="17" borderId="2" xfId="0" applyFont="1" applyFill="1" applyBorder="1" applyAlignment="1">
      <alignment horizontal="center" vertical="center"/>
    </xf>
    <xf numFmtId="0" fontId="77" fillId="17" borderId="2" xfId="0" applyFont="1" applyFill="1" applyBorder="1" applyAlignment="1">
      <alignment horizontal="center" vertical="center" wrapText="1"/>
    </xf>
    <xf numFmtId="0" fontId="16" fillId="17" borderId="2" xfId="0" applyFont="1" applyFill="1" applyBorder="1" applyAlignment="1">
      <alignment horizontal="center" vertical="center" wrapText="1"/>
    </xf>
    <xf numFmtId="0" fontId="21" fillId="17" borderId="2" xfId="0" applyFont="1" applyFill="1" applyBorder="1" applyAlignment="1">
      <alignment horizontal="center" vertical="center" wrapText="1"/>
    </xf>
    <xf numFmtId="0" fontId="16" fillId="17" borderId="2" xfId="0" applyFont="1" applyFill="1" applyBorder="1" applyAlignment="1">
      <alignment horizontal="center" vertical="center"/>
    </xf>
    <xf numFmtId="0" fontId="71" fillId="17" borderId="2" xfId="0" applyFont="1" applyFill="1" applyBorder="1" applyAlignment="1">
      <alignment horizontal="center" vertical="center" wrapText="1"/>
    </xf>
    <xf numFmtId="0" fontId="69" fillId="17" borderId="9" xfId="0" applyFont="1" applyFill="1" applyBorder="1" applyAlignment="1">
      <alignment horizontal="center" vertical="center" wrapText="1"/>
    </xf>
    <xf numFmtId="0" fontId="5" fillId="17" borderId="50" xfId="0" applyFont="1" applyFill="1" applyBorder="1" applyAlignment="1">
      <alignment horizontal="center" vertical="center" wrapText="1"/>
    </xf>
    <xf numFmtId="0" fontId="5" fillId="17" borderId="0" xfId="0" applyFont="1" applyFill="1" applyBorder="1" applyAlignment="1">
      <alignment horizontal="center" vertical="center"/>
    </xf>
    <xf numFmtId="0" fontId="5" fillId="17" borderId="65" xfId="0" applyFont="1" applyFill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right"/>
    </xf>
    <xf numFmtId="0" fontId="16" fillId="3" borderId="10" xfId="0" applyFont="1" applyFill="1" applyBorder="1" applyAlignment="1" applyProtection="1">
      <alignment horizontal="center"/>
    </xf>
    <xf numFmtId="0" fontId="16" fillId="3" borderId="10" xfId="0" applyFont="1" applyFill="1" applyBorder="1" applyAlignment="1" applyProtection="1">
      <alignment horizontal="right"/>
    </xf>
    <xf numFmtId="0" fontId="16" fillId="0" borderId="10" xfId="0" applyFont="1" applyFill="1" applyBorder="1" applyAlignment="1" applyProtection="1">
      <alignment horizontal="right"/>
    </xf>
    <xf numFmtId="164" fontId="40" fillId="3" borderId="10" xfId="0" applyNumberFormat="1" applyFont="1" applyFill="1" applyBorder="1" applyAlignment="1">
      <alignment horizontal="center" vertical="center"/>
    </xf>
    <xf numFmtId="3" fontId="16" fillId="3" borderId="10" xfId="0" applyNumberFormat="1" applyFont="1" applyFill="1" applyBorder="1" applyAlignment="1">
      <alignment horizontal="center" vertical="center"/>
    </xf>
    <xf numFmtId="164" fontId="81" fillId="3" borderId="10" xfId="0" applyNumberFormat="1" applyFont="1" applyFill="1" applyBorder="1" applyAlignment="1">
      <alignment horizontal="center" vertical="center"/>
    </xf>
    <xf numFmtId="0" fontId="68" fillId="17" borderId="9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 applyProtection="1">
      <alignment horizontal="right"/>
    </xf>
    <xf numFmtId="164" fontId="40" fillId="2" borderId="10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 applyProtection="1">
      <alignment horizontal="center"/>
    </xf>
    <xf numFmtId="0" fontId="5" fillId="17" borderId="50" xfId="0" applyFont="1" applyFill="1" applyBorder="1" applyAlignment="1">
      <alignment horizontal="center" vertical="center"/>
    </xf>
    <xf numFmtId="0" fontId="4" fillId="0" borderId="10" xfId="0" applyFont="1" applyFill="1" applyBorder="1" applyAlignment="1" applyProtection="1">
      <alignment horizontal="right" wrapText="1"/>
    </xf>
    <xf numFmtId="3" fontId="6" fillId="2" borderId="3" xfId="0" applyNumberFormat="1" applyFont="1" applyFill="1" applyBorder="1" applyAlignment="1">
      <alignment horizontal="center" vertical="center"/>
    </xf>
    <xf numFmtId="1" fontId="6" fillId="2" borderId="3" xfId="0" applyNumberFormat="1" applyFont="1" applyFill="1" applyBorder="1" applyAlignment="1">
      <alignment horizontal="center" vertical="center"/>
    </xf>
    <xf numFmtId="0" fontId="53" fillId="0" borderId="10" xfId="0" applyFont="1" applyFill="1" applyBorder="1" applyAlignment="1" applyProtection="1">
      <alignment horizontal="center"/>
    </xf>
    <xf numFmtId="0" fontId="53" fillId="0" borderId="10" xfId="0" applyFont="1" applyBorder="1" applyAlignment="1" applyProtection="1">
      <alignment horizontal="right"/>
    </xf>
    <xf numFmtId="0" fontId="53" fillId="0" borderId="10" xfId="0" applyFont="1" applyFill="1" applyBorder="1" applyAlignment="1" applyProtection="1">
      <alignment horizontal="right"/>
    </xf>
    <xf numFmtId="164" fontId="6" fillId="2" borderId="3" xfId="0" applyNumberFormat="1" applyFont="1" applyFill="1" applyBorder="1" applyAlignment="1">
      <alignment horizontal="center" vertical="center"/>
    </xf>
    <xf numFmtId="0" fontId="5" fillId="17" borderId="0" xfId="0" applyFont="1" applyFill="1" applyBorder="1" applyAlignment="1">
      <alignment horizontal="center" vertical="center" textRotation="90" wrapText="1"/>
    </xf>
    <xf numFmtId="0" fontId="5" fillId="17" borderId="65" xfId="0" applyFont="1" applyFill="1" applyBorder="1" applyAlignment="1">
      <alignment horizontal="center" vertical="center" textRotation="90" wrapText="1"/>
    </xf>
    <xf numFmtId="0" fontId="16" fillId="2" borderId="2" xfId="0" applyFont="1" applyFill="1" applyBorder="1" applyAlignment="1" applyProtection="1">
      <alignment horizontal="center"/>
    </xf>
    <xf numFmtId="0" fontId="16" fillId="2" borderId="2" xfId="0" applyFont="1" applyFill="1" applyBorder="1" applyAlignment="1" applyProtection="1">
      <alignment horizontal="right"/>
    </xf>
    <xf numFmtId="164" fontId="16" fillId="2" borderId="2" xfId="1" applyNumberFormat="1" applyFont="1" applyFill="1" applyBorder="1" applyAlignment="1">
      <alignment horizontal="center" vertical="center"/>
    </xf>
    <xf numFmtId="164" fontId="82" fillId="2" borderId="2" xfId="1" applyNumberFormat="1" applyFont="1" applyFill="1" applyBorder="1" applyAlignment="1">
      <alignment horizontal="center" vertical="center"/>
    </xf>
    <xf numFmtId="0" fontId="6" fillId="8" borderId="9" xfId="0" applyFont="1" applyFill="1" applyBorder="1" applyAlignment="1" applyProtection="1"/>
    <xf numFmtId="0" fontId="6" fillId="8" borderId="11" xfId="0" applyFont="1" applyFill="1" applyBorder="1" applyAlignment="1" applyProtection="1"/>
    <xf numFmtId="0" fontId="6" fillId="20" borderId="0" xfId="0" applyFont="1" applyFill="1" applyBorder="1" applyAlignment="1" applyProtection="1">
      <alignment horizontal="center" vertical="center" wrapText="1"/>
    </xf>
    <xf numFmtId="0" fontId="5" fillId="20" borderId="2" xfId="0" applyFont="1" applyFill="1" applyBorder="1" applyAlignment="1">
      <alignment horizontal="center" vertical="center" wrapText="1"/>
    </xf>
    <xf numFmtId="0" fontId="6" fillId="20" borderId="2" xfId="0" applyFont="1" applyFill="1" applyBorder="1" applyAlignment="1">
      <alignment horizontal="center" vertical="center" wrapText="1"/>
    </xf>
    <xf numFmtId="0" fontId="6" fillId="20" borderId="2" xfId="0" applyFont="1" applyFill="1" applyBorder="1" applyAlignment="1">
      <alignment horizontal="center" vertical="center"/>
    </xf>
    <xf numFmtId="0" fontId="5" fillId="20" borderId="2" xfId="0" applyFont="1" applyFill="1" applyBorder="1" applyAlignment="1">
      <alignment horizontal="center" vertical="center"/>
    </xf>
    <xf numFmtId="0" fontId="16" fillId="20" borderId="2" xfId="0" applyFont="1" applyFill="1" applyBorder="1" applyAlignment="1">
      <alignment horizontal="center" vertical="center" wrapText="1"/>
    </xf>
    <xf numFmtId="0" fontId="16" fillId="20" borderId="2" xfId="0" applyFont="1" applyFill="1" applyBorder="1" applyAlignment="1">
      <alignment horizontal="center" vertical="center"/>
    </xf>
    <xf numFmtId="0" fontId="5" fillId="11" borderId="50" xfId="0" applyFont="1" applyFill="1" applyBorder="1" applyAlignment="1">
      <alignment horizontal="center" vertical="center"/>
    </xf>
    <xf numFmtId="0" fontId="50" fillId="2" borderId="2" xfId="0" applyFont="1" applyFill="1" applyBorder="1" applyAlignment="1" applyProtection="1">
      <alignment horizontal="right"/>
    </xf>
    <xf numFmtId="164" fontId="81" fillId="2" borderId="3" xfId="0" applyNumberFormat="1" applyFont="1" applyFill="1" applyBorder="1" applyAlignment="1">
      <alignment horizontal="center" vertical="center"/>
    </xf>
    <xf numFmtId="0" fontId="53" fillId="3" borderId="10" xfId="0" applyFont="1" applyFill="1" applyBorder="1" applyAlignment="1" applyProtection="1">
      <alignment horizontal="center" wrapText="1"/>
    </xf>
    <xf numFmtId="0" fontId="53" fillId="0" borderId="10" xfId="0" applyFont="1" applyBorder="1" applyAlignment="1" applyProtection="1">
      <alignment horizontal="right" wrapText="1"/>
    </xf>
    <xf numFmtId="164" fontId="39" fillId="0" borderId="10" xfId="1" applyNumberFormat="1" applyFont="1" applyBorder="1" applyAlignment="1">
      <alignment horizontal="center" vertical="center" wrapText="1"/>
    </xf>
    <xf numFmtId="3" fontId="53" fillId="0" borderId="10" xfId="1" applyNumberFormat="1" applyFont="1" applyBorder="1" applyAlignment="1">
      <alignment horizontal="center" vertical="center" wrapText="1"/>
    </xf>
    <xf numFmtId="1" fontId="53" fillId="0" borderId="10" xfId="1" applyNumberFormat="1" applyFont="1" applyBorder="1" applyAlignment="1">
      <alignment horizontal="center" vertical="center" wrapText="1"/>
    </xf>
    <xf numFmtId="164" fontId="79" fillId="0" borderId="10" xfId="1" applyNumberFormat="1" applyFont="1" applyBorder="1" applyAlignment="1">
      <alignment horizontal="center" vertical="center" wrapText="1"/>
    </xf>
    <xf numFmtId="0" fontId="5" fillId="11" borderId="10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 applyProtection="1">
      <alignment horizontal="center" wrapText="1"/>
    </xf>
    <xf numFmtId="0" fontId="5" fillId="2" borderId="2" xfId="0" applyFont="1" applyFill="1" applyBorder="1" applyAlignment="1" applyProtection="1">
      <alignment horizontal="right" wrapText="1"/>
    </xf>
    <xf numFmtId="164" fontId="5" fillId="2" borderId="2" xfId="1" applyNumberFormat="1" applyFont="1" applyFill="1" applyBorder="1" applyAlignment="1">
      <alignment horizontal="center" vertical="center" wrapText="1"/>
    </xf>
    <xf numFmtId="3" fontId="5" fillId="2" borderId="2" xfId="1" applyNumberFormat="1" applyFont="1" applyFill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164" fontId="79" fillId="2" borderId="2" xfId="1" applyNumberFormat="1" applyFont="1" applyFill="1" applyBorder="1" applyAlignment="1">
      <alignment horizontal="center" vertical="center" wrapText="1"/>
    </xf>
    <xf numFmtId="164" fontId="5" fillId="0" borderId="10" xfId="1" applyNumberFormat="1" applyFont="1" applyBorder="1" applyAlignment="1">
      <alignment horizontal="center" vertical="center" wrapText="1"/>
    </xf>
    <xf numFmtId="0" fontId="8" fillId="21" borderId="0" xfId="0" applyFont="1" applyFill="1" applyAlignment="1">
      <alignment horizontal="right"/>
    </xf>
    <xf numFmtId="0" fontId="84" fillId="21" borderId="0" xfId="0" applyFont="1" applyFill="1" applyAlignment="1">
      <alignment horizontal="left"/>
    </xf>
    <xf numFmtId="0" fontId="84" fillId="21" borderId="0" xfId="0" applyFont="1" applyFill="1" applyAlignment="1">
      <alignment horizontal="right"/>
    </xf>
    <xf numFmtId="0" fontId="88" fillId="21" borderId="0" xfId="0" applyFont="1" applyFill="1" applyAlignment="1">
      <alignment horizontal="left"/>
    </xf>
    <xf numFmtId="164" fontId="6" fillId="21" borderId="10" xfId="0" applyNumberFormat="1" applyFont="1" applyFill="1" applyBorder="1" applyAlignment="1">
      <alignment horizontal="center" vertical="center"/>
    </xf>
    <xf numFmtId="0" fontId="6" fillId="21" borderId="0" xfId="0" applyFont="1" applyFill="1" applyBorder="1" applyAlignment="1" applyProtection="1">
      <alignment horizontal="center" vertical="center"/>
    </xf>
    <xf numFmtId="0" fontId="6" fillId="21" borderId="0" xfId="0" applyFont="1" applyFill="1" applyBorder="1" applyAlignment="1" applyProtection="1">
      <alignment horizontal="center" vertical="center" wrapText="1"/>
    </xf>
    <xf numFmtId="164" fontId="6" fillId="21" borderId="0" xfId="0" applyNumberFormat="1" applyFont="1" applyFill="1" applyBorder="1" applyAlignment="1" applyProtection="1">
      <alignment horizontal="center" vertical="center" wrapText="1"/>
    </xf>
    <xf numFmtId="0" fontId="6" fillId="21" borderId="0" xfId="0" applyFont="1" applyFill="1" applyBorder="1" applyAlignment="1" applyProtection="1">
      <alignment horizontal="right" vertical="center"/>
    </xf>
    <xf numFmtId="3" fontId="6" fillId="21" borderId="0" xfId="0" applyNumberFormat="1" applyFont="1" applyFill="1" applyBorder="1" applyAlignment="1" applyProtection="1">
      <alignment horizontal="center" vertical="center" wrapText="1"/>
    </xf>
    <xf numFmtId="0" fontId="67" fillId="21" borderId="0" xfId="0" applyFont="1" applyFill="1" applyBorder="1" applyAlignment="1" applyProtection="1">
      <alignment horizontal="center" vertical="center" wrapText="1"/>
    </xf>
    <xf numFmtId="0" fontId="67" fillId="21" borderId="65" xfId="0" applyFont="1" applyFill="1" applyBorder="1" applyAlignment="1" applyProtection="1">
      <alignment horizontal="center" vertical="center" wrapText="1"/>
    </xf>
    <xf numFmtId="0" fontId="8" fillId="21" borderId="0" xfId="0" applyFont="1" applyFill="1"/>
    <xf numFmtId="0" fontId="84" fillId="21" borderId="0" xfId="0" applyFont="1" applyFill="1"/>
    <xf numFmtId="0" fontId="5" fillId="21" borderId="2" xfId="0" applyFont="1" applyFill="1" applyBorder="1" applyAlignment="1" applyProtection="1">
      <alignment horizontal="center"/>
    </xf>
    <xf numFmtId="0" fontId="5" fillId="21" borderId="2" xfId="0" applyFont="1" applyFill="1" applyBorder="1" applyAlignment="1" applyProtection="1">
      <alignment horizontal="right"/>
    </xf>
    <xf numFmtId="164" fontId="5" fillId="21" borderId="3" xfId="1" applyNumberFormat="1" applyFont="1" applyFill="1" applyBorder="1" applyAlignment="1">
      <alignment horizontal="center" vertical="center"/>
    </xf>
    <xf numFmtId="3" fontId="5" fillId="21" borderId="11" xfId="1" applyNumberFormat="1" applyFont="1" applyFill="1" applyBorder="1" applyAlignment="1">
      <alignment horizontal="center" vertical="center"/>
    </xf>
    <xf numFmtId="164" fontId="79" fillId="21" borderId="3" xfId="1" applyNumberFormat="1" applyFont="1" applyFill="1" applyBorder="1" applyAlignment="1">
      <alignment horizontal="center" vertical="center"/>
    </xf>
    <xf numFmtId="0" fontId="10" fillId="21" borderId="2" xfId="0" applyFont="1" applyFill="1" applyBorder="1" applyAlignment="1">
      <alignment horizontal="center" vertical="center" wrapText="1"/>
    </xf>
    <xf numFmtId="0" fontId="10" fillId="21" borderId="2" xfId="0" applyFont="1" applyFill="1" applyBorder="1" applyAlignment="1">
      <alignment horizontal="center" vertical="center"/>
    </xf>
    <xf numFmtId="0" fontId="77" fillId="21" borderId="2" xfId="0" applyFont="1" applyFill="1" applyBorder="1" applyAlignment="1">
      <alignment horizontal="center" vertical="center" wrapText="1"/>
    </xf>
    <xf numFmtId="0" fontId="5" fillId="21" borderId="47" xfId="0" applyFont="1" applyFill="1" applyBorder="1" applyAlignment="1">
      <alignment horizontal="center" vertical="center" wrapText="1"/>
    </xf>
    <xf numFmtId="0" fontId="5" fillId="21" borderId="47" xfId="0" applyFont="1" applyFill="1" applyBorder="1" applyAlignment="1">
      <alignment horizontal="center" vertical="center" textRotation="90" wrapText="1"/>
    </xf>
    <xf numFmtId="0" fontId="5" fillId="21" borderId="63" xfId="0" applyFont="1" applyFill="1" applyBorder="1" applyAlignment="1">
      <alignment horizontal="center" vertical="center" textRotation="90" wrapText="1"/>
    </xf>
    <xf numFmtId="0" fontId="16" fillId="3" borderId="9" xfId="0" applyFont="1" applyFill="1" applyBorder="1" applyAlignment="1" applyProtection="1">
      <alignment horizontal="right"/>
    </xf>
    <xf numFmtId="0" fontId="16" fillId="3" borderId="11" xfId="0" applyFont="1" applyFill="1" applyBorder="1" applyAlignment="1" applyProtection="1">
      <alignment horizontal="right"/>
    </xf>
    <xf numFmtId="0" fontId="5" fillId="0" borderId="11" xfId="0" applyFont="1" applyBorder="1" applyAlignment="1">
      <alignment horizontal="right" vertical="center"/>
    </xf>
    <xf numFmtId="0" fontId="37" fillId="0" borderId="11" xfId="0" applyFont="1" applyBorder="1" applyAlignment="1">
      <alignment horizontal="right" vertical="center"/>
    </xf>
    <xf numFmtId="0" fontId="37" fillId="0" borderId="69" xfId="0" applyFont="1" applyBorder="1" applyAlignment="1">
      <alignment horizontal="right" vertical="center"/>
    </xf>
    <xf numFmtId="0" fontId="5" fillId="11" borderId="66" xfId="0" applyFont="1" applyFill="1" applyBorder="1" applyAlignment="1" applyProtection="1">
      <alignment horizontal="right"/>
    </xf>
    <xf numFmtId="0" fontId="5" fillId="0" borderId="66" xfId="0" applyFont="1" applyBorder="1" applyAlignment="1" applyProtection="1">
      <alignment horizontal="right"/>
    </xf>
    <xf numFmtId="0" fontId="6" fillId="3" borderId="66" xfId="0" applyFont="1" applyFill="1" applyBorder="1" applyAlignment="1" applyProtection="1"/>
    <xf numFmtId="0" fontId="6" fillId="4" borderId="47" xfId="0" applyFont="1" applyFill="1" applyBorder="1" applyAlignment="1" applyProtection="1">
      <alignment horizontal="center" vertical="center"/>
    </xf>
    <xf numFmtId="0" fontId="5" fillId="21" borderId="3" xfId="0" applyFont="1" applyFill="1" applyBorder="1" applyAlignment="1" applyProtection="1">
      <alignment horizontal="right"/>
    </xf>
    <xf numFmtId="0" fontId="16" fillId="3" borderId="66" xfId="0" applyFont="1" applyFill="1" applyBorder="1" applyAlignment="1" applyProtection="1">
      <alignment horizontal="right"/>
    </xf>
    <xf numFmtId="0" fontId="67" fillId="16" borderId="78" xfId="0" applyFont="1" applyFill="1" applyBorder="1" applyAlignment="1" applyProtection="1">
      <alignment horizontal="right" vertical="center"/>
    </xf>
    <xf numFmtId="0" fontId="67" fillId="16" borderId="57" xfId="0" applyFont="1" applyFill="1" applyBorder="1" applyAlignment="1" applyProtection="1">
      <alignment horizontal="right" vertical="center"/>
    </xf>
    <xf numFmtId="0" fontId="6" fillId="3" borderId="11" xfId="0" applyFont="1" applyFill="1" applyBorder="1" applyAlignment="1" applyProtection="1">
      <alignment horizontal="right"/>
    </xf>
    <xf numFmtId="0" fontId="5" fillId="0" borderId="9" xfId="0" applyFont="1" applyBorder="1" applyAlignment="1" applyProtection="1">
      <alignment horizontal="right"/>
    </xf>
    <xf numFmtId="0" fontId="16" fillId="3" borderId="9" xfId="0" applyFont="1" applyFill="1" applyBorder="1" applyAlignment="1" applyProtection="1">
      <alignment horizontal="right"/>
    </xf>
    <xf numFmtId="0" fontId="16" fillId="3" borderId="11" xfId="0" applyFont="1" applyFill="1" applyBorder="1" applyAlignment="1" applyProtection="1">
      <alignment horizontal="right"/>
    </xf>
    <xf numFmtId="0" fontId="21" fillId="3" borderId="101" xfId="0" applyFont="1" applyFill="1" applyBorder="1" applyAlignment="1" applyProtection="1">
      <alignment horizontal="right"/>
    </xf>
    <xf numFmtId="3" fontId="21" fillId="3" borderId="0" xfId="0" applyNumberFormat="1" applyFont="1" applyFill="1" applyBorder="1" applyAlignment="1">
      <alignment horizontal="center" vertical="center"/>
    </xf>
    <xf numFmtId="0" fontId="10" fillId="3" borderId="0" xfId="0" applyFont="1" applyFill="1"/>
    <xf numFmtId="0" fontId="10" fillId="3" borderId="0" xfId="0" applyFont="1" applyFill="1" applyAlignment="1">
      <alignment horizontal="left"/>
    </xf>
    <xf numFmtId="0" fontId="6" fillId="3" borderId="57" xfId="0" applyFont="1" applyFill="1" applyBorder="1" applyAlignment="1" applyProtection="1">
      <alignment horizontal="center" vertical="center" wrapText="1"/>
    </xf>
    <xf numFmtId="0" fontId="6" fillId="3" borderId="68" xfId="0" applyFont="1" applyFill="1" applyBorder="1" applyAlignment="1" applyProtection="1">
      <alignment horizontal="center" vertical="center" wrapText="1"/>
    </xf>
    <xf numFmtId="0" fontId="6" fillId="3" borderId="64" xfId="0" applyFont="1" applyFill="1" applyBorder="1" applyAlignment="1" applyProtection="1">
      <alignment horizontal="center" vertical="center" wrapText="1"/>
    </xf>
    <xf numFmtId="164" fontId="6" fillId="3" borderId="0" xfId="0" applyNumberFormat="1" applyFont="1" applyFill="1" applyBorder="1" applyAlignment="1" applyProtection="1">
      <alignment horizontal="center" vertical="center" wrapText="1"/>
    </xf>
    <xf numFmtId="164" fontId="6" fillId="3" borderId="10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0" fillId="3" borderId="0" xfId="0" applyFont="1" applyFill="1" applyAlignment="1">
      <alignment horizontal="right"/>
    </xf>
    <xf numFmtId="0" fontId="20" fillId="3" borderId="0" xfId="0" applyFont="1" applyFill="1" applyAlignment="1">
      <alignment horizontal="left"/>
    </xf>
    <xf numFmtId="3" fontId="20" fillId="3" borderId="0" xfId="0" applyNumberFormat="1" applyFont="1" applyFill="1" applyAlignment="1">
      <alignment horizontal="center" vertical="center"/>
    </xf>
    <xf numFmtId="0" fontId="5" fillId="3" borderId="46" xfId="0" applyFont="1" applyFill="1" applyBorder="1" applyAlignment="1">
      <alignment horizontal="center" vertical="center" wrapText="1"/>
    </xf>
    <xf numFmtId="0" fontId="5" fillId="3" borderId="102" xfId="0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right"/>
    </xf>
    <xf numFmtId="0" fontId="21" fillId="3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left"/>
    </xf>
    <xf numFmtId="0" fontId="6" fillId="3" borderId="3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center" vertical="center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0" xfId="0" applyFont="1" applyFill="1" applyBorder="1" applyAlignment="1" applyProtection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 wrapText="1"/>
    </xf>
    <xf numFmtId="0" fontId="5" fillId="3" borderId="63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/>
    </xf>
    <xf numFmtId="0" fontId="5" fillId="3" borderId="63" xfId="0" applyFont="1" applyFill="1" applyBorder="1" applyAlignment="1">
      <alignment horizontal="center" vertical="center"/>
    </xf>
    <xf numFmtId="0" fontId="5" fillId="3" borderId="50" xfId="0" applyFont="1" applyFill="1" applyBorder="1" applyAlignment="1">
      <alignment horizontal="center" vertical="center" wrapText="1"/>
    </xf>
    <xf numFmtId="0" fontId="5" fillId="3" borderId="65" xfId="0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21" fillId="3" borderId="0" xfId="0" applyNumberFormat="1" applyFont="1" applyFill="1" applyBorder="1" applyAlignment="1">
      <alignment horizontal="center" vertical="center"/>
    </xf>
    <xf numFmtId="3" fontId="20" fillId="3" borderId="0" xfId="0" applyNumberFormat="1" applyFont="1" applyFill="1" applyAlignment="1">
      <alignment horizontal="center"/>
    </xf>
    <xf numFmtId="0" fontId="5" fillId="3" borderId="0" xfId="0" applyFont="1" applyFill="1" applyBorder="1" applyAlignment="1">
      <alignment horizontal="center" vertical="center" wrapText="1"/>
    </xf>
    <xf numFmtId="0" fontId="5" fillId="3" borderId="6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5" fillId="3" borderId="19" xfId="0" applyFont="1" applyFill="1" applyBorder="1" applyAlignment="1">
      <alignment horizontal="center" vertical="center" textRotation="90" wrapText="1"/>
    </xf>
    <xf numFmtId="0" fontId="5" fillId="3" borderId="47" xfId="0" applyFont="1" applyFill="1" applyBorder="1" applyAlignment="1">
      <alignment horizontal="center" vertical="center" textRotation="90" wrapText="1"/>
    </xf>
    <xf numFmtId="0" fontId="5" fillId="3" borderId="63" xfId="0" applyFont="1" applyFill="1" applyBorder="1" applyAlignment="1">
      <alignment horizontal="center" vertical="center" textRotation="90" wrapText="1"/>
    </xf>
    <xf numFmtId="0" fontId="6" fillId="3" borderId="10" xfId="0" applyFont="1" applyFill="1" applyBorder="1" applyAlignment="1" applyProtection="1">
      <alignment horizontal="center"/>
    </xf>
    <xf numFmtId="0" fontId="6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 applyProtection="1">
      <alignment horizontal="center" wrapText="1"/>
    </xf>
    <xf numFmtId="0" fontId="5" fillId="3" borderId="50" xfId="0" applyFont="1" applyFill="1" applyBorder="1" applyAlignment="1">
      <alignment horizontal="center" vertical="center"/>
    </xf>
    <xf numFmtId="3" fontId="6" fillId="3" borderId="11" xfId="1" applyNumberFormat="1" applyFont="1" applyFill="1" applyBorder="1" applyAlignment="1">
      <alignment horizontal="center" vertical="center"/>
    </xf>
    <xf numFmtId="0" fontId="104" fillId="3" borderId="0" xfId="0" applyFont="1" applyFill="1"/>
    <xf numFmtId="0" fontId="110" fillId="3" borderId="0" xfId="0" applyFont="1" applyFill="1"/>
    <xf numFmtId="0" fontId="6" fillId="3" borderId="110" xfId="0" applyFont="1" applyFill="1" applyBorder="1" applyAlignment="1" applyProtection="1">
      <alignment horizontal="center" vertical="center" wrapText="1"/>
    </xf>
    <xf numFmtId="0" fontId="5" fillId="3" borderId="46" xfId="0" applyFont="1" applyFill="1" applyBorder="1" applyAlignment="1" applyProtection="1">
      <alignment horizontal="right"/>
    </xf>
    <xf numFmtId="164" fontId="5" fillId="3" borderId="47" xfId="0" applyNumberFormat="1" applyFont="1" applyFill="1" applyBorder="1" applyAlignment="1">
      <alignment horizontal="center" vertical="center"/>
    </xf>
    <xf numFmtId="164" fontId="6" fillId="3" borderId="47" xfId="0" applyNumberFormat="1" applyFont="1" applyFill="1" applyBorder="1" applyAlignment="1">
      <alignment horizontal="center" vertical="center"/>
    </xf>
    <xf numFmtId="0" fontId="10" fillId="3" borderId="110" xfId="0" applyFont="1" applyFill="1" applyBorder="1"/>
    <xf numFmtId="164" fontId="6" fillId="3" borderId="110" xfId="0" applyNumberFormat="1" applyFont="1" applyFill="1" applyBorder="1" applyAlignment="1" applyProtection="1">
      <alignment horizontal="center" vertical="center" wrapText="1"/>
    </xf>
    <xf numFmtId="0" fontId="6" fillId="3" borderId="110" xfId="0" applyFont="1" applyFill="1" applyBorder="1" applyAlignment="1" applyProtection="1">
      <alignment horizontal="right" vertical="center"/>
    </xf>
    <xf numFmtId="3" fontId="6" fillId="3" borderId="110" xfId="0" applyNumberFormat="1" applyFont="1" applyFill="1" applyBorder="1" applyAlignment="1" applyProtection="1">
      <alignment horizontal="center" vertical="center" wrapText="1"/>
    </xf>
    <xf numFmtId="164" fontId="6" fillId="3" borderId="34" xfId="0" applyNumberFormat="1" applyFont="1" applyFill="1" applyBorder="1" applyAlignment="1">
      <alignment horizontal="center" vertical="center"/>
    </xf>
    <xf numFmtId="164" fontId="6" fillId="3" borderId="111" xfId="0" applyNumberFormat="1" applyFont="1" applyFill="1" applyBorder="1" applyAlignment="1" applyProtection="1">
      <alignment horizontal="center" vertical="center" wrapText="1"/>
    </xf>
    <xf numFmtId="164" fontId="6" fillId="3" borderId="112" xfId="0" applyNumberFormat="1" applyFont="1" applyFill="1" applyBorder="1" applyAlignment="1" applyProtection="1">
      <alignment horizontal="center" vertical="center" wrapText="1"/>
    </xf>
    <xf numFmtId="164" fontId="6" fillId="3" borderId="103" xfId="0" applyNumberFormat="1" applyFont="1" applyFill="1" applyBorder="1" applyAlignment="1" applyProtection="1">
      <alignment horizontal="center" vertical="center" wrapText="1"/>
    </xf>
    <xf numFmtId="164" fontId="6" fillId="3" borderId="85" xfId="0" applyNumberFormat="1" applyFont="1" applyFill="1" applyBorder="1" applyAlignment="1">
      <alignment horizontal="center" vertical="center"/>
    </xf>
    <xf numFmtId="164" fontId="6" fillId="3" borderId="113" xfId="0" applyNumberFormat="1" applyFont="1" applyFill="1" applyBorder="1" applyAlignment="1" applyProtection="1">
      <alignment horizontal="center" vertical="center" wrapText="1"/>
    </xf>
    <xf numFmtId="164" fontId="21" fillId="3" borderId="3" xfId="0" applyNumberFormat="1" applyFont="1" applyFill="1" applyBorder="1" applyAlignment="1">
      <alignment horizontal="center" vertical="center"/>
    </xf>
    <xf numFmtId="164" fontId="16" fillId="3" borderId="10" xfId="0" applyNumberFormat="1" applyFont="1" applyFill="1" applyBorder="1" applyAlignment="1">
      <alignment horizontal="center" vertical="center"/>
    </xf>
    <xf numFmtId="0" fontId="10" fillId="3" borderId="110" xfId="0" applyFont="1" applyFill="1" applyBorder="1" applyAlignment="1">
      <alignment horizontal="right"/>
    </xf>
    <xf numFmtId="3" fontId="20" fillId="3" borderId="110" xfId="0" applyNumberFormat="1" applyFont="1" applyFill="1" applyBorder="1" applyAlignment="1">
      <alignment horizontal="center" vertical="center"/>
    </xf>
    <xf numFmtId="164" fontId="21" fillId="3" borderId="34" xfId="0" applyNumberFormat="1" applyFont="1" applyFill="1" applyBorder="1" applyAlignment="1">
      <alignment horizontal="center" vertical="center"/>
    </xf>
    <xf numFmtId="164" fontId="16" fillId="3" borderId="34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 applyProtection="1">
      <alignment horizontal="center"/>
    </xf>
    <xf numFmtId="0" fontId="16" fillId="3" borderId="115" xfId="0" applyFont="1" applyFill="1" applyBorder="1" applyAlignment="1" applyProtection="1">
      <alignment horizontal="right"/>
    </xf>
    <xf numFmtId="0" fontId="21" fillId="3" borderId="116" xfId="0" applyFont="1" applyFill="1" applyBorder="1" applyAlignment="1" applyProtection="1">
      <alignment horizontal="right"/>
    </xf>
    <xf numFmtId="164" fontId="21" fillId="3" borderId="22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 applyProtection="1">
      <alignment horizontal="right"/>
    </xf>
    <xf numFmtId="3" fontId="21" fillId="3" borderId="22" xfId="0" applyNumberFormat="1" applyFont="1" applyFill="1" applyBorder="1" applyAlignment="1">
      <alignment horizontal="center" vertical="center"/>
    </xf>
    <xf numFmtId="164" fontId="5" fillId="3" borderId="22" xfId="0" applyNumberFormat="1" applyFont="1" applyFill="1" applyBorder="1" applyAlignment="1">
      <alignment horizontal="center" vertical="center"/>
    </xf>
    <xf numFmtId="164" fontId="6" fillId="3" borderId="22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164" fontId="21" fillId="3" borderId="35" xfId="0" applyNumberFormat="1" applyFont="1" applyFill="1" applyBorder="1" applyAlignment="1">
      <alignment horizontal="center" vertical="center"/>
    </xf>
    <xf numFmtId="164" fontId="5" fillId="3" borderId="24" xfId="0" applyNumberFormat="1" applyFont="1" applyFill="1" applyBorder="1" applyAlignment="1">
      <alignment horizontal="center" vertical="center"/>
    </xf>
    <xf numFmtId="164" fontId="5" fillId="3" borderId="23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wrapText="1"/>
    </xf>
    <xf numFmtId="0" fontId="10" fillId="3" borderId="0" xfId="0" applyFont="1" applyFill="1" applyAlignment="1">
      <alignment horizontal="left" wrapText="1"/>
    </xf>
    <xf numFmtId="0" fontId="21" fillId="3" borderId="9" xfId="0" applyFont="1" applyFill="1" applyBorder="1" applyAlignment="1" applyProtection="1">
      <alignment horizontal="center"/>
    </xf>
    <xf numFmtId="3" fontId="5" fillId="3" borderId="10" xfId="0" applyNumberFormat="1" applyFont="1" applyFill="1" applyBorder="1" applyAlignment="1">
      <alignment horizontal="center" vertical="center"/>
    </xf>
    <xf numFmtId="0" fontId="50" fillId="8" borderId="11" xfId="0" applyFont="1" applyFill="1" applyBorder="1" applyAlignment="1" applyProtection="1">
      <alignment horizontal="right"/>
    </xf>
    <xf numFmtId="0" fontId="56" fillId="8" borderId="11" xfId="0" applyFont="1" applyFill="1" applyBorder="1" applyAlignment="1" applyProtection="1">
      <alignment horizontal="right"/>
    </xf>
    <xf numFmtId="0" fontId="67" fillId="16" borderId="88" xfId="0" applyFont="1" applyFill="1" applyBorder="1" applyAlignment="1" applyProtection="1">
      <alignment horizontal="right" vertical="center" wrapText="1"/>
    </xf>
    <xf numFmtId="0" fontId="5" fillId="0" borderId="87" xfId="0" applyFont="1" applyBorder="1" applyAlignment="1" applyProtection="1">
      <alignment horizontal="right"/>
    </xf>
    <xf numFmtId="0" fontId="6" fillId="2" borderId="0" xfId="0" applyFont="1" applyFill="1" applyBorder="1" applyAlignment="1" applyProtection="1">
      <alignment horizontal="right"/>
    </xf>
    <xf numFmtId="0" fontId="5" fillId="3" borderId="87" xfId="0" applyFont="1" applyFill="1" applyBorder="1" applyAlignment="1" applyProtection="1">
      <alignment horizontal="right"/>
    </xf>
    <xf numFmtId="0" fontId="53" fillId="0" borderId="11" xfId="0" applyFont="1" applyBorder="1" applyAlignment="1" applyProtection="1">
      <alignment horizontal="right"/>
    </xf>
    <xf numFmtId="0" fontId="53" fillId="0" borderId="87" xfId="0" applyFont="1" applyBorder="1" applyAlignment="1" applyProtection="1">
      <alignment horizontal="right"/>
    </xf>
    <xf numFmtId="0" fontId="5" fillId="21" borderId="11" xfId="0" applyFont="1" applyFill="1" applyBorder="1" applyAlignment="1" applyProtection="1">
      <alignment horizontal="right"/>
    </xf>
    <xf numFmtId="0" fontId="4" fillId="0" borderId="87" xfId="0" applyFont="1" applyFill="1" applyBorder="1" applyAlignment="1" applyProtection="1">
      <alignment horizontal="right"/>
    </xf>
    <xf numFmtId="164" fontId="5" fillId="3" borderId="10" xfId="1" applyNumberFormat="1" applyFont="1" applyFill="1" applyBorder="1" applyAlignment="1">
      <alignment horizontal="center" vertical="center"/>
    </xf>
    <xf numFmtId="164" fontId="5" fillId="0" borderId="10" xfId="1" applyNumberFormat="1" applyFont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/>
    </xf>
    <xf numFmtId="164" fontId="16" fillId="3" borderId="9" xfId="0" applyNumberFormat="1" applyFont="1" applyFill="1" applyBorder="1" applyAlignment="1">
      <alignment horizontal="center" vertical="center"/>
    </xf>
    <xf numFmtId="164" fontId="21" fillId="3" borderId="9" xfId="0" applyNumberFormat="1" applyFont="1" applyFill="1" applyBorder="1" applyAlignment="1">
      <alignment horizontal="center" vertical="center"/>
    </xf>
    <xf numFmtId="164" fontId="21" fillId="0" borderId="9" xfId="1" applyNumberFormat="1" applyFont="1" applyBorder="1" applyAlignment="1">
      <alignment horizontal="center" vertical="center"/>
    </xf>
    <xf numFmtId="0" fontId="5" fillId="3" borderId="11" xfId="0" applyFont="1" applyFill="1" applyBorder="1" applyAlignment="1" applyProtection="1">
      <alignment horizontal="right" wrapText="1"/>
    </xf>
    <xf numFmtId="0" fontId="9" fillId="2" borderId="0" xfId="0" applyFont="1" applyFill="1" applyBorder="1" applyAlignment="1">
      <alignment horizontal="center" vertical="center"/>
    </xf>
    <xf numFmtId="1" fontId="6" fillId="5" borderId="67" xfId="0" applyNumberFormat="1" applyFont="1" applyFill="1" applyBorder="1" applyAlignment="1">
      <alignment vertical="center"/>
    </xf>
    <xf numFmtId="0" fontId="10" fillId="5" borderId="0" xfId="0" applyFont="1" applyFill="1" applyAlignment="1">
      <alignment horizontal="center"/>
    </xf>
    <xf numFmtId="1" fontId="5" fillId="3" borderId="67" xfId="0" applyNumberFormat="1" applyFont="1" applyFill="1" applyBorder="1" applyAlignment="1">
      <alignment vertical="center"/>
    </xf>
    <xf numFmtId="1" fontId="5" fillId="3" borderId="121" xfId="0" applyNumberFormat="1" applyFont="1" applyFill="1" applyBorder="1" applyAlignment="1">
      <alignment vertical="center"/>
    </xf>
    <xf numFmtId="0" fontId="4" fillId="5" borderId="87" xfId="0" applyFont="1" applyFill="1" applyBorder="1" applyAlignment="1" applyProtection="1">
      <alignment horizontal="right"/>
    </xf>
    <xf numFmtId="0" fontId="5" fillId="5" borderId="87" xfId="0" applyFont="1" applyFill="1" applyBorder="1" applyAlignment="1" applyProtection="1">
      <alignment horizontal="right" vertical="center"/>
    </xf>
    <xf numFmtId="164" fontId="4" fillId="3" borderId="2" xfId="0" applyNumberFormat="1" applyFont="1" applyFill="1" applyBorder="1" applyAlignment="1">
      <alignment horizontal="center" vertical="center"/>
    </xf>
    <xf numFmtId="3" fontId="5" fillId="3" borderId="47" xfId="1" applyNumberFormat="1" applyFont="1" applyFill="1" applyBorder="1" applyAlignment="1">
      <alignment horizontal="center" vertical="center"/>
    </xf>
    <xf numFmtId="3" fontId="5" fillId="3" borderId="47" xfId="0" applyNumberFormat="1" applyFont="1" applyFill="1" applyBorder="1" applyAlignment="1">
      <alignment horizontal="center" vertical="center"/>
    </xf>
    <xf numFmtId="3" fontId="6" fillId="3" borderId="10" xfId="1" applyNumberFormat="1" applyFont="1" applyFill="1" applyBorder="1" applyAlignment="1">
      <alignment horizontal="center" vertical="center"/>
    </xf>
    <xf numFmtId="1" fontId="5" fillId="3" borderId="47" xfId="0" applyNumberFormat="1" applyFont="1" applyFill="1" applyBorder="1" applyAlignment="1">
      <alignment vertical="center"/>
    </xf>
    <xf numFmtId="1" fontId="21" fillId="3" borderId="3" xfId="1" applyNumberFormat="1" applyFont="1" applyFill="1" applyBorder="1" applyAlignment="1">
      <alignment vertical="center"/>
    </xf>
    <xf numFmtId="0" fontId="67" fillId="5" borderId="0" xfId="0" applyFont="1" applyFill="1" applyBorder="1" applyAlignment="1" applyProtection="1">
      <alignment horizontal="center" wrapText="1"/>
    </xf>
    <xf numFmtId="0" fontId="6" fillId="5" borderId="52" xfId="0" applyFont="1" applyFill="1" applyBorder="1" applyAlignment="1" applyProtection="1">
      <alignment horizontal="center"/>
    </xf>
    <xf numFmtId="0" fontId="6" fillId="5" borderId="87" xfId="0" applyFont="1" applyFill="1" applyBorder="1" applyAlignment="1" applyProtection="1">
      <alignment horizontal="center"/>
    </xf>
    <xf numFmtId="0" fontId="6" fillId="5" borderId="0" xfId="0" applyFont="1" applyFill="1" applyBorder="1" applyAlignment="1" applyProtection="1">
      <alignment horizontal="center"/>
    </xf>
    <xf numFmtId="0" fontId="6" fillId="5" borderId="102" xfId="0" applyFont="1" applyFill="1" applyBorder="1" applyAlignment="1" applyProtection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4" borderId="0" xfId="0" applyFont="1" applyFill="1" applyBorder="1" applyAlignment="1" applyProtection="1">
      <alignment horizontal="center"/>
    </xf>
    <xf numFmtId="0" fontId="6" fillId="4" borderId="102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32" fillId="5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5" fillId="3" borderId="11" xfId="0" applyFont="1" applyFill="1" applyBorder="1" applyAlignment="1" applyProtection="1">
      <alignment horizontal="center"/>
    </xf>
    <xf numFmtId="0" fontId="36" fillId="0" borderId="0" xfId="0" applyFont="1" applyAlignment="1">
      <alignment horizontal="center"/>
    </xf>
    <xf numFmtId="0" fontId="50" fillId="8" borderId="10" xfId="0" applyFont="1" applyFill="1" applyBorder="1" applyAlignment="1" applyProtection="1">
      <alignment horizontal="center"/>
    </xf>
    <xf numFmtId="0" fontId="56" fillId="8" borderId="10" xfId="0" applyFont="1" applyFill="1" applyBorder="1" applyAlignment="1" applyProtection="1">
      <alignment horizontal="center"/>
    </xf>
    <xf numFmtId="3" fontId="4" fillId="3" borderId="2" xfId="0" applyNumberFormat="1" applyFont="1" applyFill="1" applyBorder="1" applyAlignment="1">
      <alignment horizontal="center" vertical="center"/>
    </xf>
    <xf numFmtId="0" fontId="67" fillId="16" borderId="78" xfId="0" applyFont="1" applyFill="1" applyBorder="1" applyAlignment="1" applyProtection="1">
      <alignment horizontal="right" vertical="center"/>
    </xf>
    <xf numFmtId="0" fontId="67" fillId="16" borderId="57" xfId="0" applyFont="1" applyFill="1" applyBorder="1" applyAlignment="1" applyProtection="1">
      <alignment horizontal="right" vertical="center"/>
    </xf>
    <xf numFmtId="0" fontId="5" fillId="0" borderId="9" xfId="0" applyFont="1" applyBorder="1" applyAlignment="1" applyProtection="1">
      <alignment horizontal="right"/>
    </xf>
    <xf numFmtId="0" fontId="16" fillId="3" borderId="9" xfId="0" applyFont="1" applyFill="1" applyBorder="1" applyAlignment="1" applyProtection="1">
      <alignment horizontal="right"/>
    </xf>
    <xf numFmtId="3" fontId="8" fillId="2" borderId="0" xfId="0" applyNumberFormat="1" applyFont="1" applyFill="1" applyAlignment="1">
      <alignment horizontal="right"/>
    </xf>
    <xf numFmtId="0" fontId="6" fillId="3" borderId="52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3" fontId="5" fillId="3" borderId="3" xfId="0" applyNumberFormat="1" applyFont="1" applyFill="1" applyBorder="1" applyAlignment="1">
      <alignment horizontal="center" vertical="center"/>
    </xf>
    <xf numFmtId="3" fontId="21" fillId="3" borderId="11" xfId="0" applyNumberFormat="1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right"/>
    </xf>
    <xf numFmtId="3" fontId="16" fillId="0" borderId="11" xfId="0" applyNumberFormat="1" applyFont="1" applyBorder="1" applyAlignment="1">
      <alignment horizontal="center" vertical="center"/>
    </xf>
    <xf numFmtId="3" fontId="3" fillId="5" borderId="3" xfId="0" applyNumberFormat="1" applyFont="1" applyFill="1" applyBorder="1" applyAlignment="1">
      <alignment horizontal="center" vertical="center"/>
    </xf>
    <xf numFmtId="3" fontId="3" fillId="5" borderId="10" xfId="0" applyNumberFormat="1" applyFont="1" applyFill="1" applyBorder="1" applyAlignment="1">
      <alignment horizontal="center" vertical="center"/>
    </xf>
    <xf numFmtId="0" fontId="6" fillId="5" borderId="10" xfId="0" applyFont="1" applyFill="1" applyBorder="1" applyAlignment="1" applyProtection="1">
      <alignment horizontal="center" vertical="center"/>
    </xf>
    <xf numFmtId="3" fontId="6" fillId="5" borderId="3" xfId="0" applyNumberFormat="1" applyFont="1" applyFill="1" applyBorder="1" applyAlignment="1">
      <alignment horizontal="center" vertical="center"/>
    </xf>
    <xf numFmtId="3" fontId="6" fillId="5" borderId="10" xfId="0" applyNumberFormat="1" applyFont="1" applyFill="1" applyBorder="1" applyAlignment="1">
      <alignment horizontal="center" vertical="center"/>
    </xf>
    <xf numFmtId="0" fontId="100" fillId="16" borderId="89" xfId="0" applyFont="1" applyFill="1" applyBorder="1" applyAlignment="1">
      <alignment horizontal="center"/>
    </xf>
    <xf numFmtId="1" fontId="67" fillId="16" borderId="78" xfId="0" applyNumberFormat="1" applyFont="1" applyFill="1" applyBorder="1" applyAlignment="1" applyProtection="1">
      <alignment horizontal="center" vertical="center" wrapText="1"/>
    </xf>
    <xf numFmtId="1" fontId="67" fillId="16" borderId="88" xfId="0" applyNumberFormat="1" applyFont="1" applyFill="1" applyBorder="1" applyAlignment="1" applyProtection="1">
      <alignment horizontal="center" vertical="center" wrapText="1"/>
    </xf>
    <xf numFmtId="1" fontId="67" fillId="16" borderId="57" xfId="0" applyNumberFormat="1" applyFont="1" applyFill="1" applyBorder="1" applyAlignment="1" applyProtection="1">
      <alignment horizontal="center" vertical="center" wrapText="1"/>
    </xf>
    <xf numFmtId="0" fontId="21" fillId="0" borderId="9" xfId="0" applyFont="1" applyBorder="1" applyAlignment="1" applyProtection="1">
      <alignment horizontal="right"/>
    </xf>
    <xf numFmtId="0" fontId="67" fillId="16" borderId="78" xfId="0" applyFont="1" applyFill="1" applyBorder="1" applyAlignment="1" applyProtection="1">
      <alignment horizontal="center" vertical="center"/>
    </xf>
    <xf numFmtId="0" fontId="67" fillId="16" borderId="88" xfId="0" applyFont="1" applyFill="1" applyBorder="1" applyAlignment="1" applyProtection="1">
      <alignment horizontal="center" vertical="center"/>
    </xf>
    <xf numFmtId="0" fontId="67" fillId="16" borderId="57" xfId="0" applyFont="1" applyFill="1" applyBorder="1" applyAlignment="1" applyProtection="1">
      <alignment horizontal="center" vertical="center"/>
    </xf>
    <xf numFmtId="3" fontId="67" fillId="16" borderId="78" xfId="0" applyNumberFormat="1" applyFont="1" applyFill="1" applyBorder="1" applyAlignment="1" applyProtection="1">
      <alignment horizontal="center" vertical="center" wrapText="1"/>
    </xf>
    <xf numFmtId="3" fontId="67" fillId="16" borderId="88" xfId="0" applyNumberFormat="1" applyFont="1" applyFill="1" applyBorder="1" applyAlignment="1" applyProtection="1">
      <alignment horizontal="center" vertical="center" wrapText="1"/>
    </xf>
    <xf numFmtId="3" fontId="67" fillId="16" borderId="57" xfId="0" applyNumberFormat="1" applyFont="1" applyFill="1" applyBorder="1" applyAlignment="1" applyProtection="1">
      <alignment horizontal="center" vertical="center" wrapText="1"/>
    </xf>
    <xf numFmtId="0" fontId="6" fillId="5" borderId="67" xfId="0" applyFont="1" applyFill="1" applyBorder="1" applyAlignment="1" applyProtection="1">
      <alignment horizontal="center" vertical="center" wrapText="1"/>
    </xf>
    <xf numFmtId="0" fontId="6" fillId="5" borderId="10" xfId="0" applyFont="1" applyFill="1" applyBorder="1" applyAlignment="1" applyProtection="1">
      <alignment horizontal="center" vertical="center" wrapText="1"/>
    </xf>
    <xf numFmtId="164" fontId="67" fillId="16" borderId="78" xfId="0" applyNumberFormat="1" applyFont="1" applyFill="1" applyBorder="1" applyAlignment="1" applyProtection="1">
      <alignment horizontal="center" vertical="center" wrapText="1"/>
    </xf>
    <xf numFmtId="164" fontId="67" fillId="16" borderId="88" xfId="0" applyNumberFormat="1" applyFont="1" applyFill="1" applyBorder="1" applyAlignment="1" applyProtection="1">
      <alignment horizontal="center" vertical="center" wrapText="1"/>
    </xf>
    <xf numFmtId="164" fontId="67" fillId="16" borderId="57" xfId="0" applyNumberFormat="1" applyFont="1" applyFill="1" applyBorder="1" applyAlignment="1" applyProtection="1">
      <alignment horizontal="center" vertical="center" wrapText="1"/>
    </xf>
    <xf numFmtId="164" fontId="111" fillId="16" borderId="88" xfId="0" applyNumberFormat="1" applyFont="1" applyFill="1" applyBorder="1" applyAlignment="1" applyProtection="1">
      <alignment horizontal="center" vertical="center" wrapText="1"/>
    </xf>
    <xf numFmtId="164" fontId="111" fillId="16" borderId="57" xfId="0" applyNumberFormat="1" applyFont="1" applyFill="1" applyBorder="1" applyAlignment="1" applyProtection="1">
      <alignment horizontal="center" vertical="center" wrapText="1"/>
    </xf>
    <xf numFmtId="164" fontId="67" fillId="16" borderId="91" xfId="0" applyNumberFormat="1" applyFont="1" applyFill="1" applyBorder="1" applyAlignment="1" applyProtection="1">
      <alignment horizontal="center" vertical="center" wrapText="1"/>
    </xf>
    <xf numFmtId="164" fontId="67" fillId="16" borderId="92" xfId="0" applyNumberFormat="1" applyFont="1" applyFill="1" applyBorder="1" applyAlignment="1" applyProtection="1">
      <alignment horizontal="center" vertical="center" wrapText="1"/>
    </xf>
    <xf numFmtId="164" fontId="67" fillId="16" borderId="93" xfId="0" applyNumberFormat="1" applyFont="1" applyFill="1" applyBorder="1" applyAlignment="1" applyProtection="1">
      <alignment horizontal="center" vertical="center" wrapText="1"/>
    </xf>
    <xf numFmtId="0" fontId="67" fillId="16" borderId="78" xfId="0" applyFont="1" applyFill="1" applyBorder="1" applyAlignment="1" applyProtection="1">
      <alignment horizontal="center" vertical="center" wrapText="1"/>
    </xf>
    <xf numFmtId="0" fontId="67" fillId="16" borderId="88" xfId="0" applyFont="1" applyFill="1" applyBorder="1" applyAlignment="1" applyProtection="1">
      <alignment horizontal="center" vertical="center" wrapText="1"/>
    </xf>
    <xf numFmtId="0" fontId="67" fillId="16" borderId="57" xfId="0" applyFont="1" applyFill="1" applyBorder="1" applyAlignment="1" applyProtection="1">
      <alignment horizontal="center" vertical="center" wrapText="1"/>
    </xf>
    <xf numFmtId="0" fontId="6" fillId="5" borderId="0" xfId="0" applyFont="1" applyFill="1" applyBorder="1" applyAlignment="1" applyProtection="1">
      <alignment horizontal="center" vertical="center"/>
    </xf>
    <xf numFmtId="0" fontId="6" fillId="5" borderId="102" xfId="0" applyFont="1" applyFill="1" applyBorder="1" applyAlignment="1" applyProtection="1">
      <alignment horizontal="center" vertical="center"/>
    </xf>
    <xf numFmtId="0" fontId="8" fillId="5" borderId="0" xfId="0" applyFont="1" applyFill="1" applyAlignment="1">
      <alignment horizontal="center"/>
    </xf>
    <xf numFmtId="0" fontId="8" fillId="5" borderId="102" xfId="0" applyFont="1" applyFill="1" applyBorder="1" applyAlignment="1">
      <alignment horizontal="center"/>
    </xf>
    <xf numFmtId="0" fontId="6" fillId="4" borderId="0" xfId="0" applyFont="1" applyFill="1" applyBorder="1" applyAlignment="1" applyProtection="1">
      <alignment horizontal="center" vertical="center"/>
    </xf>
    <xf numFmtId="0" fontId="6" fillId="17" borderId="57" xfId="0" applyFont="1" applyFill="1" applyBorder="1" applyAlignment="1" applyProtection="1">
      <alignment horizontal="center" vertical="center" wrapText="1"/>
    </xf>
    <xf numFmtId="0" fontId="6" fillId="17" borderId="68" xfId="0" applyFont="1" applyFill="1" applyBorder="1" applyAlignment="1" applyProtection="1">
      <alignment horizontal="center" vertical="center" wrapText="1"/>
    </xf>
    <xf numFmtId="0" fontId="6" fillId="5" borderId="47" xfId="0" applyFont="1" applyFill="1" applyBorder="1" applyAlignment="1" applyProtection="1">
      <alignment horizontal="center" vertical="center"/>
    </xf>
    <xf numFmtId="3" fontId="67" fillId="16" borderId="105" xfId="0" applyNumberFormat="1" applyFont="1" applyFill="1" applyBorder="1" applyAlignment="1" applyProtection="1">
      <alignment horizontal="center" vertical="center" wrapText="1"/>
    </xf>
    <xf numFmtId="3" fontId="67" fillId="16" borderId="104" xfId="0" applyNumberFormat="1" applyFont="1" applyFill="1" applyBorder="1" applyAlignment="1" applyProtection="1">
      <alignment horizontal="center" vertical="center" wrapText="1"/>
    </xf>
    <xf numFmtId="164" fontId="99" fillId="16" borderId="78" xfId="0" applyNumberFormat="1" applyFont="1" applyFill="1" applyBorder="1" applyAlignment="1" applyProtection="1">
      <alignment horizontal="center" vertical="center" wrapText="1"/>
    </xf>
    <xf numFmtId="164" fontId="99" fillId="16" borderId="88" xfId="0" applyNumberFormat="1" applyFont="1" applyFill="1" applyBorder="1" applyAlignment="1" applyProtection="1">
      <alignment horizontal="center" vertical="center" wrapText="1"/>
    </xf>
    <xf numFmtId="164" fontId="99" fillId="16" borderId="57" xfId="0" applyNumberFormat="1" applyFont="1" applyFill="1" applyBorder="1" applyAlignment="1" applyProtection="1">
      <alignment horizontal="center" vertical="center" wrapText="1"/>
    </xf>
    <xf numFmtId="0" fontId="67" fillId="16" borderId="99" xfId="0" applyFont="1" applyFill="1" applyBorder="1" applyAlignment="1" applyProtection="1">
      <alignment horizontal="center" vertical="center" wrapText="1"/>
    </xf>
    <xf numFmtId="0" fontId="100" fillId="16" borderId="95" xfId="0" applyFont="1" applyFill="1" applyBorder="1" applyAlignment="1">
      <alignment horizontal="center"/>
    </xf>
    <xf numFmtId="0" fontId="6" fillId="17" borderId="91" xfId="0" applyFont="1" applyFill="1" applyBorder="1" applyAlignment="1" applyProtection="1">
      <alignment horizontal="center" vertical="center" wrapText="1"/>
    </xf>
    <xf numFmtId="0" fontId="6" fillId="17" borderId="92" xfId="0" applyFont="1" applyFill="1" applyBorder="1" applyAlignment="1" applyProtection="1">
      <alignment horizontal="center" vertical="center" wrapText="1"/>
    </xf>
    <xf numFmtId="0" fontId="6" fillId="17" borderId="91" xfId="0" applyFont="1" applyFill="1" applyBorder="1" applyAlignment="1" applyProtection="1">
      <alignment horizontal="center" vertical="center"/>
    </xf>
    <xf numFmtId="0" fontId="6" fillId="17" borderId="92" xfId="0" applyFont="1" applyFill="1" applyBorder="1" applyAlignment="1" applyProtection="1">
      <alignment horizontal="center" vertical="center"/>
    </xf>
    <xf numFmtId="0" fontId="6" fillId="17" borderId="96" xfId="0" applyFont="1" applyFill="1" applyBorder="1" applyAlignment="1" applyProtection="1">
      <alignment horizontal="center" vertical="center"/>
    </xf>
    <xf numFmtId="0" fontId="6" fillId="17" borderId="97" xfId="0" applyFont="1" applyFill="1" applyBorder="1" applyAlignment="1" applyProtection="1">
      <alignment horizontal="center" vertical="center"/>
    </xf>
    <xf numFmtId="164" fontId="81" fillId="16" borderId="88" xfId="0" applyNumberFormat="1" applyFont="1" applyFill="1" applyBorder="1" applyAlignment="1" applyProtection="1">
      <alignment horizontal="center" vertical="center" wrapText="1"/>
    </xf>
    <xf numFmtId="164" fontId="81" fillId="16" borderId="57" xfId="0" applyNumberFormat="1" applyFont="1" applyFill="1" applyBorder="1" applyAlignment="1" applyProtection="1">
      <alignment horizontal="center" vertical="center" wrapText="1"/>
    </xf>
    <xf numFmtId="0" fontId="67" fillId="16" borderId="120" xfId="0" applyFont="1" applyFill="1" applyBorder="1" applyAlignment="1" applyProtection="1">
      <alignment horizontal="center" vertical="center" wrapText="1"/>
    </xf>
    <xf numFmtId="0" fontId="6" fillId="17" borderId="88" xfId="0" applyFont="1" applyFill="1" applyBorder="1" applyAlignment="1" applyProtection="1">
      <alignment horizontal="center" vertical="center" wrapText="1"/>
    </xf>
    <xf numFmtId="0" fontId="6" fillId="17" borderId="98" xfId="0" applyFont="1" applyFill="1" applyBorder="1" applyAlignment="1" applyProtection="1">
      <alignment horizontal="center" vertical="center" wrapText="1"/>
    </xf>
    <xf numFmtId="0" fontId="6" fillId="17" borderId="99" xfId="0" applyFont="1" applyFill="1" applyBorder="1" applyAlignment="1" applyProtection="1">
      <alignment horizontal="center" vertical="center" wrapText="1"/>
    </xf>
    <xf numFmtId="0" fontId="6" fillId="17" borderId="0" xfId="0" applyFont="1" applyFill="1" applyBorder="1" applyAlignment="1" applyProtection="1">
      <alignment horizontal="center" vertical="center" wrapText="1"/>
    </xf>
    <xf numFmtId="0" fontId="6" fillId="17" borderId="65" xfId="0" applyFont="1" applyFill="1" applyBorder="1" applyAlignment="1" applyProtection="1">
      <alignment horizontal="center" vertical="center" wrapText="1"/>
    </xf>
    <xf numFmtId="0" fontId="5" fillId="17" borderId="3" xfId="0" applyFont="1" applyFill="1" applyBorder="1" applyAlignment="1">
      <alignment horizontal="center" vertical="center" wrapText="1"/>
    </xf>
    <xf numFmtId="0" fontId="5" fillId="17" borderId="47" xfId="0" applyFont="1" applyFill="1" applyBorder="1" applyAlignment="1">
      <alignment horizontal="center" vertical="center" wrapText="1"/>
    </xf>
    <xf numFmtId="0" fontId="5" fillId="17" borderId="10" xfId="0" applyFont="1" applyFill="1" applyBorder="1" applyAlignment="1">
      <alignment horizontal="center" vertical="center" wrapText="1"/>
    </xf>
    <xf numFmtId="0" fontId="27" fillId="17" borderId="3" xfId="0" applyFont="1" applyFill="1" applyBorder="1" applyAlignment="1">
      <alignment horizontal="center" vertical="center" wrapText="1"/>
    </xf>
    <xf numFmtId="0" fontId="6" fillId="17" borderId="9" xfId="0" applyFont="1" applyFill="1" applyBorder="1" applyAlignment="1">
      <alignment horizontal="center" vertical="center" wrapText="1"/>
    </xf>
    <xf numFmtId="0" fontId="6" fillId="17" borderId="12" xfId="0" applyFont="1" applyFill="1" applyBorder="1" applyAlignment="1">
      <alignment horizontal="center" vertical="center" wrapText="1"/>
    </xf>
    <xf numFmtId="0" fontId="6" fillId="17" borderId="100" xfId="0" applyFont="1" applyFill="1" applyBorder="1" applyAlignment="1">
      <alignment horizontal="center" vertical="center" wrapText="1"/>
    </xf>
    <xf numFmtId="0" fontId="5" fillId="17" borderId="3" xfId="0" applyFont="1" applyFill="1" applyBorder="1" applyAlignment="1">
      <alignment horizontal="center" vertical="center" textRotation="90" wrapText="1"/>
    </xf>
    <xf numFmtId="0" fontId="5" fillId="17" borderId="47" xfId="0" applyFont="1" applyFill="1" applyBorder="1" applyAlignment="1">
      <alignment horizontal="center" vertical="center" textRotation="90" wrapText="1"/>
    </xf>
    <xf numFmtId="0" fontId="5" fillId="17" borderId="10" xfId="0" applyFont="1" applyFill="1" applyBorder="1" applyAlignment="1">
      <alignment horizontal="center" vertical="center" textRotation="90" wrapText="1"/>
    </xf>
    <xf numFmtId="0" fontId="6" fillId="17" borderId="14" xfId="0" applyFont="1" applyFill="1" applyBorder="1" applyAlignment="1" applyProtection="1">
      <alignment horizontal="center" vertical="center" wrapText="1"/>
    </xf>
    <xf numFmtId="0" fontId="5" fillId="17" borderId="3" xfId="0" applyFont="1" applyFill="1" applyBorder="1" applyAlignment="1">
      <alignment horizontal="center" vertical="center" textRotation="90"/>
    </xf>
    <xf numFmtId="0" fontId="5" fillId="17" borderId="47" xfId="0" applyFont="1" applyFill="1" applyBorder="1" applyAlignment="1">
      <alignment horizontal="center" vertical="center" textRotation="90"/>
    </xf>
    <xf numFmtId="0" fontId="5" fillId="17" borderId="10" xfId="0" applyFont="1" applyFill="1" applyBorder="1" applyAlignment="1">
      <alignment horizontal="center" vertical="center" textRotation="90"/>
    </xf>
    <xf numFmtId="0" fontId="5" fillId="17" borderId="3" xfId="0" applyFont="1" applyFill="1" applyBorder="1" applyAlignment="1">
      <alignment horizontal="center" vertical="center"/>
    </xf>
    <xf numFmtId="0" fontId="5" fillId="17" borderId="47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0" fontId="6" fillId="5" borderId="47" xfId="0" applyFont="1" applyFill="1" applyBorder="1" applyAlignment="1" applyProtection="1">
      <alignment vertical="center"/>
    </xf>
    <xf numFmtId="0" fontId="6" fillId="5" borderId="10" xfId="0" applyFont="1" applyFill="1" applyBorder="1" applyAlignment="1" applyProtection="1">
      <alignment vertical="center"/>
    </xf>
    <xf numFmtId="0" fontId="6" fillId="3" borderId="3" xfId="0" applyFont="1" applyFill="1" applyBorder="1" applyAlignment="1" applyProtection="1">
      <alignment horizontal="center" vertical="center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center" vertical="center"/>
    </xf>
    <xf numFmtId="0" fontId="6" fillId="3" borderId="102" xfId="0" applyFont="1" applyFill="1" applyBorder="1" applyAlignment="1" applyProtection="1">
      <alignment horizontal="center" vertical="center"/>
    </xf>
    <xf numFmtId="0" fontId="6" fillId="3" borderId="110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vertical="center"/>
    </xf>
    <xf numFmtId="0" fontId="6" fillId="3" borderId="10" xfId="0" applyFont="1" applyFill="1" applyBorder="1" applyAlignment="1" applyProtection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 applyProtection="1">
      <alignment horizontal="center" vertical="center" wrapText="1"/>
    </xf>
    <xf numFmtId="0" fontId="6" fillId="3" borderId="103" xfId="0" applyFont="1" applyFill="1" applyBorder="1" applyAlignment="1" applyProtection="1">
      <alignment horizontal="center" vertical="center" wrapText="1"/>
    </xf>
    <xf numFmtId="0" fontId="6" fillId="2" borderId="46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</xf>
    <xf numFmtId="0" fontId="6" fillId="2" borderId="102" xfId="0" applyFont="1" applyFill="1" applyBorder="1" applyAlignment="1" applyProtection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102" xfId="0" applyFont="1" applyFill="1" applyBorder="1" applyAlignment="1">
      <alignment horizontal="center" vertical="center"/>
    </xf>
    <xf numFmtId="0" fontId="67" fillId="16" borderId="78" xfId="0" applyFont="1" applyFill="1" applyBorder="1" applyAlignment="1" applyProtection="1">
      <alignment horizontal="right" vertical="center"/>
    </xf>
    <xf numFmtId="0" fontId="67" fillId="16" borderId="88" xfId="0" applyFont="1" applyFill="1" applyBorder="1" applyAlignment="1" applyProtection="1">
      <alignment horizontal="right" vertical="center"/>
    </xf>
    <xf numFmtId="0" fontId="67" fillId="16" borderId="57" xfId="0" applyFont="1" applyFill="1" applyBorder="1" applyAlignment="1" applyProtection="1">
      <alignment horizontal="right" vertical="center"/>
    </xf>
    <xf numFmtId="0" fontId="67" fillId="16" borderId="91" xfId="0" applyFont="1" applyFill="1" applyBorder="1" applyAlignment="1" applyProtection="1">
      <alignment horizontal="center" vertical="center" wrapText="1"/>
    </xf>
    <xf numFmtId="0" fontId="67" fillId="16" borderId="92" xfId="0" applyFont="1" applyFill="1" applyBorder="1" applyAlignment="1" applyProtection="1">
      <alignment horizontal="center" vertical="center" wrapText="1"/>
    </xf>
    <xf numFmtId="0" fontId="67" fillId="16" borderId="91" xfId="0" applyFont="1" applyFill="1" applyBorder="1" applyAlignment="1" applyProtection="1">
      <alignment horizontal="center" vertical="center"/>
    </xf>
    <xf numFmtId="0" fontId="67" fillId="16" borderId="92" xfId="0" applyFont="1" applyFill="1" applyBorder="1" applyAlignment="1" applyProtection="1">
      <alignment horizontal="center" vertical="center"/>
    </xf>
    <xf numFmtId="0" fontId="67" fillId="16" borderId="96" xfId="0" applyFont="1" applyFill="1" applyBorder="1" applyAlignment="1" applyProtection="1">
      <alignment horizontal="center" vertical="center"/>
    </xf>
    <xf numFmtId="0" fontId="67" fillId="16" borderId="97" xfId="0" applyFont="1" applyFill="1" applyBorder="1" applyAlignment="1" applyProtection="1">
      <alignment horizontal="center" vertical="center"/>
    </xf>
    <xf numFmtId="0" fontId="67" fillId="18" borderId="57" xfId="0" applyFont="1" applyFill="1" applyBorder="1" applyAlignment="1" applyProtection="1">
      <alignment horizontal="center" vertical="center" wrapText="1"/>
    </xf>
    <xf numFmtId="0" fontId="67" fillId="18" borderId="68" xfId="0" applyFont="1" applyFill="1" applyBorder="1" applyAlignment="1" applyProtection="1">
      <alignment horizontal="center" vertical="center" wrapText="1"/>
    </xf>
    <xf numFmtId="0" fontId="5" fillId="18" borderId="3" xfId="0" applyFont="1" applyFill="1" applyBorder="1" applyAlignment="1">
      <alignment horizontal="center" vertical="center" wrapText="1"/>
    </xf>
    <xf numFmtId="0" fontId="5" fillId="18" borderId="10" xfId="0" applyFont="1" applyFill="1" applyBorder="1" applyAlignment="1">
      <alignment horizontal="center" vertical="center" wrapText="1"/>
    </xf>
    <xf numFmtId="0" fontId="5" fillId="18" borderId="46" xfId="0" applyFont="1" applyFill="1" applyBorder="1" applyAlignment="1">
      <alignment horizontal="center" vertical="center" wrapText="1"/>
    </xf>
    <xf numFmtId="0" fontId="5" fillId="18" borderId="102" xfId="0" applyFont="1" applyFill="1" applyBorder="1" applyAlignment="1">
      <alignment horizontal="center" vertical="center" wrapText="1"/>
    </xf>
    <xf numFmtId="0" fontId="67" fillId="18" borderId="0" xfId="0" applyFont="1" applyFill="1" applyBorder="1" applyAlignment="1" applyProtection="1">
      <alignment horizontal="center" vertical="center" wrapText="1"/>
    </xf>
    <xf numFmtId="0" fontId="67" fillId="18" borderId="14" xfId="0" applyFont="1" applyFill="1" applyBorder="1" applyAlignment="1" applyProtection="1">
      <alignment horizontal="center" vertical="center" wrapText="1"/>
    </xf>
    <xf numFmtId="0" fontId="6" fillId="3" borderId="9" xfId="0" applyFont="1" applyFill="1" applyBorder="1" applyAlignment="1" applyProtection="1">
      <alignment horizontal="right"/>
    </xf>
    <xf numFmtId="0" fontId="6" fillId="3" borderId="11" xfId="0" applyFont="1" applyFill="1" applyBorder="1" applyAlignment="1" applyProtection="1">
      <alignment horizontal="right"/>
    </xf>
    <xf numFmtId="3" fontId="6" fillId="2" borderId="47" xfId="0" applyNumberFormat="1" applyFont="1" applyFill="1" applyBorder="1" applyAlignment="1" applyProtection="1">
      <alignment horizontal="center" vertical="center"/>
    </xf>
    <xf numFmtId="3" fontId="6" fillId="2" borderId="10" xfId="0" applyNumberFormat="1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0" fontId="6" fillId="2" borderId="10" xfId="0" applyFont="1" applyFill="1" applyBorder="1" applyAlignment="1" applyProtection="1">
      <alignment horizontal="center" vertical="center"/>
    </xf>
    <xf numFmtId="0" fontId="6" fillId="4" borderId="10" xfId="0" applyFont="1" applyFill="1" applyBorder="1" applyAlignment="1" applyProtection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102" xfId="0" applyFont="1" applyFill="1" applyBorder="1" applyAlignment="1">
      <alignment horizontal="center" vertical="center"/>
    </xf>
    <xf numFmtId="0" fontId="6" fillId="2" borderId="47" xfId="0" applyFont="1" applyFill="1" applyBorder="1" applyAlignment="1" applyProtection="1">
      <alignment horizontal="center" vertical="center"/>
    </xf>
    <xf numFmtId="0" fontId="67" fillId="19" borderId="14" xfId="0" applyFont="1" applyFill="1" applyBorder="1" applyAlignment="1" applyProtection="1">
      <alignment horizontal="center" vertical="center" wrapText="1"/>
    </xf>
    <xf numFmtId="0" fontId="67" fillId="19" borderId="57" xfId="0" applyFont="1" applyFill="1" applyBorder="1" applyAlignment="1" applyProtection="1">
      <alignment horizontal="center" vertical="center" wrapText="1"/>
    </xf>
    <xf numFmtId="0" fontId="67" fillId="19" borderId="68" xfId="0" applyFont="1" applyFill="1" applyBorder="1" applyAlignment="1" applyProtection="1">
      <alignment horizontal="center" vertical="center" wrapText="1"/>
    </xf>
    <xf numFmtId="0" fontId="6" fillId="2" borderId="101" xfId="0" applyFont="1" applyFill="1" applyBorder="1" applyAlignment="1" applyProtection="1">
      <alignment horizontal="center" vertical="center"/>
    </xf>
    <xf numFmtId="0" fontId="74" fillId="19" borderId="9" xfId="0" applyFont="1" applyFill="1" applyBorder="1" applyAlignment="1">
      <alignment horizontal="center" vertical="center" wrapText="1"/>
    </xf>
    <xf numFmtId="0" fontId="74" fillId="19" borderId="12" xfId="0" applyFont="1" applyFill="1" applyBorder="1" applyAlignment="1">
      <alignment horizontal="center" vertical="center" wrapText="1"/>
    </xf>
    <xf numFmtId="0" fontId="74" fillId="19" borderId="100" xfId="0" applyFont="1" applyFill="1" applyBorder="1" applyAlignment="1">
      <alignment horizontal="center" vertical="center" wrapText="1"/>
    </xf>
    <xf numFmtId="0" fontId="5" fillId="19" borderId="3" xfId="0" applyFont="1" applyFill="1" applyBorder="1" applyAlignment="1">
      <alignment horizontal="center" vertical="center" wrapText="1"/>
    </xf>
    <xf numFmtId="0" fontId="5" fillId="19" borderId="47" xfId="0" applyFont="1" applyFill="1" applyBorder="1" applyAlignment="1">
      <alignment horizontal="center" vertical="center" wrapText="1"/>
    </xf>
    <xf numFmtId="0" fontId="5" fillId="19" borderId="10" xfId="0" applyFont="1" applyFill="1" applyBorder="1" applyAlignment="1">
      <alignment horizontal="center" vertical="center" wrapText="1"/>
    </xf>
    <xf numFmtId="0" fontId="67" fillId="19" borderId="88" xfId="0" applyFont="1" applyFill="1" applyBorder="1" applyAlignment="1" applyProtection="1">
      <alignment horizontal="center" vertical="center" wrapText="1"/>
    </xf>
    <xf numFmtId="0" fontId="67" fillId="19" borderId="98" xfId="0" applyFont="1" applyFill="1" applyBorder="1" applyAlignment="1" applyProtection="1">
      <alignment horizontal="center" vertical="center" wrapText="1"/>
    </xf>
    <xf numFmtId="0" fontId="67" fillId="19" borderId="99" xfId="0" applyFont="1" applyFill="1" applyBorder="1" applyAlignment="1" applyProtection="1">
      <alignment horizontal="center" vertical="center" wrapText="1"/>
    </xf>
    <xf numFmtId="0" fontId="67" fillId="19" borderId="0" xfId="0" applyFont="1" applyFill="1" applyBorder="1" applyAlignment="1" applyProtection="1">
      <alignment horizontal="center" vertical="center" wrapText="1"/>
    </xf>
    <xf numFmtId="0" fontId="67" fillId="19" borderId="65" xfId="0" applyFont="1" applyFill="1" applyBorder="1" applyAlignment="1" applyProtection="1">
      <alignment horizontal="center" vertical="center" wrapText="1"/>
    </xf>
    <xf numFmtId="0" fontId="6" fillId="2" borderId="66" xfId="0" applyFont="1" applyFill="1" applyBorder="1" applyAlignment="1" applyProtection="1">
      <alignment horizontal="center" vertical="center"/>
    </xf>
    <xf numFmtId="0" fontId="6" fillId="2" borderId="52" xfId="0" applyFont="1" applyFill="1" applyBorder="1" applyAlignment="1" applyProtection="1">
      <alignment horizontal="center" vertical="center"/>
    </xf>
    <xf numFmtId="0" fontId="6" fillId="2" borderId="87" xfId="0" applyFont="1" applyFill="1" applyBorder="1" applyAlignment="1" applyProtection="1">
      <alignment horizontal="center" vertical="center"/>
    </xf>
    <xf numFmtId="0" fontId="6" fillId="2" borderId="107" xfId="0" applyFont="1" applyFill="1" applyBorder="1" applyAlignment="1" applyProtection="1">
      <alignment horizontal="center" vertical="center"/>
    </xf>
    <xf numFmtId="0" fontId="53" fillId="0" borderId="9" xfId="0" applyFont="1" applyBorder="1" applyAlignment="1" applyProtection="1">
      <alignment horizontal="right" wrapText="1"/>
    </xf>
    <xf numFmtId="0" fontId="53" fillId="0" borderId="11" xfId="0" applyFont="1" applyBorder="1" applyAlignment="1" applyProtection="1">
      <alignment horizontal="right" wrapText="1"/>
    </xf>
    <xf numFmtId="0" fontId="5" fillId="0" borderId="9" xfId="0" applyFont="1" applyBorder="1" applyAlignment="1" applyProtection="1">
      <alignment horizontal="right"/>
    </xf>
    <xf numFmtId="0" fontId="5" fillId="0" borderId="11" xfId="0" applyFont="1" applyBorder="1" applyAlignment="1" applyProtection="1">
      <alignment horizontal="right"/>
    </xf>
    <xf numFmtId="0" fontId="6" fillId="2" borderId="50" xfId="0" applyFont="1" applyFill="1" applyBorder="1" applyAlignment="1" applyProtection="1">
      <alignment vertical="center"/>
    </xf>
    <xf numFmtId="0" fontId="6" fillId="2" borderId="46" xfId="0" applyFon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"/>
    </xf>
    <xf numFmtId="0" fontId="6" fillId="2" borderId="102" xfId="0" applyFont="1" applyFill="1" applyBorder="1" applyAlignment="1" applyProtection="1">
      <alignment horizontal="center"/>
    </xf>
    <xf numFmtId="0" fontId="5" fillId="11" borderId="3" xfId="0" applyFont="1" applyFill="1" applyBorder="1" applyAlignment="1">
      <alignment horizontal="center" vertical="center" wrapText="1"/>
    </xf>
    <xf numFmtId="0" fontId="5" fillId="11" borderId="47" xfId="0" applyFont="1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 vertical="center" wrapText="1"/>
    </xf>
    <xf numFmtId="0" fontId="27" fillId="11" borderId="3" xfId="0" applyFont="1" applyFill="1" applyBorder="1" applyAlignment="1">
      <alignment horizontal="center" vertical="center" wrapText="1"/>
    </xf>
    <xf numFmtId="0" fontId="74" fillId="2" borderId="9" xfId="0" applyFont="1" applyFill="1" applyBorder="1" applyAlignment="1">
      <alignment horizontal="center" vertical="center" wrapText="1"/>
    </xf>
    <xf numFmtId="0" fontId="74" fillId="2" borderId="12" xfId="0" applyFont="1" applyFill="1" applyBorder="1" applyAlignment="1">
      <alignment horizontal="center" vertical="center" wrapText="1"/>
    </xf>
    <xf numFmtId="0" fontId="74" fillId="2" borderId="100" xfId="0" applyFont="1" applyFill="1" applyBorder="1" applyAlignment="1">
      <alignment horizontal="center" vertical="center" wrapText="1"/>
    </xf>
    <xf numFmtId="0" fontId="27" fillId="11" borderId="47" xfId="0" applyFont="1" applyFill="1" applyBorder="1" applyAlignment="1">
      <alignment horizontal="center" vertical="center" wrapText="1"/>
    </xf>
    <xf numFmtId="0" fontId="27" fillId="11" borderId="10" xfId="0" applyFont="1" applyFill="1" applyBorder="1" applyAlignment="1">
      <alignment horizontal="center" vertical="center" wrapText="1"/>
    </xf>
    <xf numFmtId="0" fontId="5" fillId="11" borderId="19" xfId="0" applyFont="1" applyFill="1" applyBorder="1" applyAlignment="1">
      <alignment horizontal="center" vertical="center" wrapText="1"/>
    </xf>
    <xf numFmtId="0" fontId="5" fillId="11" borderId="63" xfId="0" applyFont="1" applyFill="1" applyBorder="1" applyAlignment="1">
      <alignment horizontal="center" vertical="center" wrapText="1"/>
    </xf>
    <xf numFmtId="0" fontId="5" fillId="11" borderId="58" xfId="0" applyFont="1" applyFill="1" applyBorder="1" applyAlignment="1">
      <alignment horizontal="center" vertical="center" wrapText="1"/>
    </xf>
    <xf numFmtId="0" fontId="67" fillId="18" borderId="91" xfId="0" applyFont="1" applyFill="1" applyBorder="1" applyAlignment="1" applyProtection="1">
      <alignment horizontal="center" vertical="center" wrapText="1"/>
    </xf>
    <xf numFmtId="0" fontId="67" fillId="18" borderId="92" xfId="0" applyFont="1" applyFill="1" applyBorder="1" applyAlignment="1" applyProtection="1">
      <alignment horizontal="center" vertical="center" wrapText="1"/>
    </xf>
    <xf numFmtId="0" fontId="67" fillId="18" borderId="91" xfId="0" applyFont="1" applyFill="1" applyBorder="1" applyAlignment="1" applyProtection="1">
      <alignment horizontal="center" vertical="center"/>
    </xf>
    <xf numFmtId="0" fontId="67" fillId="18" borderId="92" xfId="0" applyFont="1" applyFill="1" applyBorder="1" applyAlignment="1" applyProtection="1">
      <alignment horizontal="center" vertical="center"/>
    </xf>
    <xf numFmtId="0" fontId="67" fillId="16" borderId="0" xfId="0" applyFont="1" applyFill="1" applyBorder="1" applyAlignment="1" applyProtection="1">
      <alignment horizontal="center" vertical="center" wrapText="1"/>
    </xf>
    <xf numFmtId="0" fontId="67" fillId="16" borderId="65" xfId="0" applyFont="1" applyFill="1" applyBorder="1" applyAlignment="1" applyProtection="1">
      <alignment horizontal="center" vertical="center" wrapText="1"/>
    </xf>
    <xf numFmtId="0" fontId="67" fillId="18" borderId="96" xfId="0" applyFont="1" applyFill="1" applyBorder="1" applyAlignment="1" applyProtection="1">
      <alignment horizontal="center" vertical="center"/>
    </xf>
    <xf numFmtId="0" fontId="67" fillId="16" borderId="98" xfId="0" applyFont="1" applyFill="1" applyBorder="1" applyAlignment="1" applyProtection="1">
      <alignment horizontal="center" vertical="center" wrapText="1"/>
    </xf>
    <xf numFmtId="0" fontId="6" fillId="8" borderId="3" xfId="0" applyFont="1" applyFill="1" applyBorder="1" applyAlignment="1" applyProtection="1">
      <alignment horizontal="center" vertical="center"/>
    </xf>
    <xf numFmtId="0" fontId="6" fillId="8" borderId="10" xfId="0" applyFont="1" applyFill="1" applyBorder="1" applyAlignment="1" applyProtection="1">
      <alignment horizontal="center" vertical="center"/>
    </xf>
    <xf numFmtId="0" fontId="74" fillId="17" borderId="9" xfId="0" applyFont="1" applyFill="1" applyBorder="1" applyAlignment="1">
      <alignment horizontal="center" vertical="center" wrapText="1"/>
    </xf>
    <xf numFmtId="0" fontId="74" fillId="17" borderId="12" xfId="0" applyFont="1" applyFill="1" applyBorder="1" applyAlignment="1">
      <alignment horizontal="center" vertical="center" wrapText="1"/>
    </xf>
    <xf numFmtId="0" fontId="74" fillId="17" borderId="100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 applyProtection="1">
      <alignment horizontal="right"/>
    </xf>
    <xf numFmtId="0" fontId="16" fillId="3" borderId="11" xfId="0" applyFont="1" applyFill="1" applyBorder="1" applyAlignment="1" applyProtection="1">
      <alignment horizontal="right"/>
    </xf>
    <xf numFmtId="0" fontId="67" fillId="17" borderId="91" xfId="0" applyFont="1" applyFill="1" applyBorder="1" applyAlignment="1" applyProtection="1">
      <alignment horizontal="center" vertical="center" wrapText="1"/>
    </xf>
    <xf numFmtId="0" fontId="67" fillId="17" borderId="92" xfId="0" applyFont="1" applyFill="1" applyBorder="1" applyAlignment="1" applyProtection="1">
      <alignment horizontal="center" vertical="center" wrapText="1"/>
    </xf>
    <xf numFmtId="0" fontId="67" fillId="17" borderId="91" xfId="0" applyFont="1" applyFill="1" applyBorder="1" applyAlignment="1" applyProtection="1">
      <alignment horizontal="center" vertical="center"/>
    </xf>
    <xf numFmtId="0" fontId="67" fillId="17" borderId="92" xfId="0" applyFont="1" applyFill="1" applyBorder="1" applyAlignment="1" applyProtection="1">
      <alignment horizontal="center" vertical="center"/>
    </xf>
    <xf numFmtId="0" fontId="67" fillId="17" borderId="96" xfId="0" applyFont="1" applyFill="1" applyBorder="1" applyAlignment="1" applyProtection="1">
      <alignment horizontal="center" vertical="center"/>
    </xf>
    <xf numFmtId="0" fontId="67" fillId="17" borderId="14" xfId="0" applyFont="1" applyFill="1" applyBorder="1" applyAlignment="1" applyProtection="1">
      <alignment horizontal="center" vertical="center" wrapText="1"/>
    </xf>
    <xf numFmtId="0" fontId="67" fillId="17" borderId="57" xfId="0" applyFont="1" applyFill="1" applyBorder="1" applyAlignment="1" applyProtection="1">
      <alignment horizontal="center" vertical="center" wrapText="1"/>
    </xf>
    <xf numFmtId="0" fontId="67" fillId="17" borderId="68" xfId="0" applyFont="1" applyFill="1" applyBorder="1" applyAlignment="1" applyProtection="1">
      <alignment horizontal="center" vertical="center" wrapText="1"/>
    </xf>
    <xf numFmtId="0" fontId="67" fillId="17" borderId="97" xfId="0" applyFont="1" applyFill="1" applyBorder="1" applyAlignment="1" applyProtection="1">
      <alignment horizontal="center" vertical="center"/>
    </xf>
    <xf numFmtId="0" fontId="67" fillId="17" borderId="99" xfId="0" applyFont="1" applyFill="1" applyBorder="1" applyAlignment="1" applyProtection="1">
      <alignment horizontal="center" vertical="center" wrapText="1"/>
    </xf>
    <xf numFmtId="0" fontId="67" fillId="17" borderId="0" xfId="0" applyFont="1" applyFill="1" applyBorder="1" applyAlignment="1" applyProtection="1">
      <alignment horizontal="center" vertical="center" wrapText="1"/>
    </xf>
    <xf numFmtId="0" fontId="67" fillId="17" borderId="65" xfId="0" applyFont="1" applyFill="1" applyBorder="1" applyAlignment="1" applyProtection="1">
      <alignment horizontal="center" vertical="center" wrapText="1"/>
    </xf>
    <xf numFmtId="0" fontId="67" fillId="17" borderId="88" xfId="0" applyFont="1" applyFill="1" applyBorder="1" applyAlignment="1" applyProtection="1">
      <alignment horizontal="center" vertical="center" wrapText="1"/>
    </xf>
    <xf numFmtId="0" fontId="67" fillId="17" borderId="98" xfId="0" applyFont="1" applyFill="1" applyBorder="1" applyAlignment="1" applyProtection="1">
      <alignment horizontal="center" vertical="center" wrapText="1"/>
    </xf>
    <xf numFmtId="0" fontId="6" fillId="0" borderId="11" xfId="0" applyFont="1" applyFill="1" applyBorder="1" applyAlignment="1" applyProtection="1">
      <alignment horizontal="center"/>
    </xf>
    <xf numFmtId="0" fontId="3" fillId="2" borderId="66" xfId="0" applyFont="1" applyFill="1" applyBorder="1" applyAlignment="1" applyProtection="1">
      <alignment horizontal="center" vertical="center"/>
    </xf>
    <xf numFmtId="0" fontId="3" fillId="2" borderId="87" xfId="0" applyFont="1" applyFill="1" applyBorder="1" applyAlignment="1" applyProtection="1">
      <alignment horizontal="center" vertical="center"/>
    </xf>
    <xf numFmtId="0" fontId="6" fillId="20" borderId="91" xfId="0" applyFont="1" applyFill="1" applyBorder="1" applyAlignment="1" applyProtection="1">
      <alignment horizontal="center" vertical="center" wrapText="1"/>
    </xf>
    <xf numFmtId="0" fontId="6" fillId="20" borderId="92" xfId="0" applyFont="1" applyFill="1" applyBorder="1" applyAlignment="1" applyProtection="1">
      <alignment horizontal="center" vertical="center" wrapText="1"/>
    </xf>
    <xf numFmtId="0" fontId="6" fillId="20" borderId="91" xfId="0" applyFont="1" applyFill="1" applyBorder="1" applyAlignment="1" applyProtection="1">
      <alignment horizontal="center" vertical="center"/>
    </xf>
    <xf numFmtId="0" fontId="6" fillId="20" borderId="92" xfId="0" applyFont="1" applyFill="1" applyBorder="1" applyAlignment="1" applyProtection="1">
      <alignment horizontal="center" vertical="center"/>
    </xf>
    <xf numFmtId="0" fontId="6" fillId="20" borderId="96" xfId="0" applyFont="1" applyFill="1" applyBorder="1" applyAlignment="1" applyProtection="1">
      <alignment horizontal="center" vertical="center"/>
    </xf>
    <xf numFmtId="0" fontId="6" fillId="20" borderId="14" xfId="0" applyFont="1" applyFill="1" applyBorder="1" applyAlignment="1" applyProtection="1">
      <alignment horizontal="center" vertical="center" wrapText="1"/>
    </xf>
    <xf numFmtId="0" fontId="6" fillId="20" borderId="57" xfId="0" applyFont="1" applyFill="1" applyBorder="1" applyAlignment="1" applyProtection="1">
      <alignment horizontal="center" vertical="center" wrapText="1"/>
    </xf>
    <xf numFmtId="0" fontId="6" fillId="20" borderId="68" xfId="0" applyFont="1" applyFill="1" applyBorder="1" applyAlignment="1" applyProtection="1">
      <alignment horizontal="center" vertical="center" wrapText="1"/>
    </xf>
    <xf numFmtId="0" fontId="6" fillId="4" borderId="9" xfId="0" applyFont="1" applyFill="1" applyBorder="1" applyAlignment="1" applyProtection="1">
      <alignment horizontal="right"/>
    </xf>
    <xf numFmtId="0" fontId="6" fillId="4" borderId="11" xfId="0" applyFont="1" applyFill="1" applyBorder="1" applyAlignment="1" applyProtection="1">
      <alignment horizontal="right"/>
    </xf>
    <xf numFmtId="0" fontId="5" fillId="4" borderId="2" xfId="0" applyFont="1" applyFill="1" applyBorder="1" applyAlignment="1">
      <alignment horizontal="center" vertical="center"/>
    </xf>
    <xf numFmtId="3" fontId="6" fillId="4" borderId="2" xfId="0" applyNumberFormat="1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79" fillId="4" borderId="2" xfId="0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3" fontId="4" fillId="0" borderId="84" xfId="0" applyNumberFormat="1" applyFont="1" applyBorder="1" applyAlignment="1">
      <alignment horizontal="center"/>
    </xf>
    <xf numFmtId="0" fontId="4" fillId="0" borderId="85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3" fillId="6" borderId="70" xfId="0" applyFont="1" applyFill="1" applyBorder="1" applyAlignment="1" applyProtection="1">
      <alignment horizontal="center" vertical="center"/>
    </xf>
    <xf numFmtId="0" fontId="3" fillId="6" borderId="71" xfId="0" applyFont="1" applyFill="1" applyBorder="1" applyAlignment="1" applyProtection="1">
      <alignment horizontal="center" vertical="center"/>
    </xf>
    <xf numFmtId="0" fontId="3" fillId="6" borderId="72" xfId="0" applyFont="1" applyFill="1" applyBorder="1" applyAlignment="1" applyProtection="1">
      <alignment horizontal="center" vertical="center"/>
    </xf>
    <xf numFmtId="0" fontId="3" fillId="6" borderId="75" xfId="0" applyFont="1" applyFill="1" applyBorder="1" applyAlignment="1" applyProtection="1">
      <alignment horizontal="center" vertical="center" wrapText="1"/>
    </xf>
    <xf numFmtId="0" fontId="3" fillId="6" borderId="13" xfId="0" applyFont="1" applyFill="1" applyBorder="1" applyAlignment="1" applyProtection="1">
      <alignment horizontal="center" vertical="center" wrapText="1"/>
    </xf>
    <xf numFmtId="0" fontId="11" fillId="3" borderId="55" xfId="0" applyFont="1" applyFill="1" applyBorder="1" applyAlignment="1">
      <alignment horizontal="center"/>
    </xf>
    <xf numFmtId="0" fontId="11" fillId="3" borderId="54" xfId="0" applyFont="1" applyFill="1" applyBorder="1" applyAlignment="1">
      <alignment horizontal="center"/>
    </xf>
    <xf numFmtId="0" fontId="11" fillId="3" borderId="83" xfId="0" applyFont="1" applyFill="1" applyBorder="1" applyAlignment="1">
      <alignment horizontal="center"/>
    </xf>
    <xf numFmtId="0" fontId="3" fillId="6" borderId="76" xfId="0" applyFont="1" applyFill="1" applyBorder="1" applyAlignment="1">
      <alignment horizontal="center" vertical="center"/>
    </xf>
    <xf numFmtId="0" fontId="3" fillId="6" borderId="77" xfId="0" applyFont="1" applyFill="1" applyBorder="1" applyAlignment="1">
      <alignment horizontal="center" vertical="center"/>
    </xf>
    <xf numFmtId="0" fontId="3" fillId="6" borderId="57" xfId="0" applyFont="1" applyFill="1" applyBorder="1" applyAlignment="1" applyProtection="1">
      <alignment horizontal="center" vertical="center" wrapText="1"/>
    </xf>
    <xf numFmtId="0" fontId="3" fillId="6" borderId="14" xfId="0" applyFont="1" applyFill="1" applyBorder="1" applyAlignment="1" applyProtection="1">
      <alignment horizontal="center" vertical="center" wrapText="1"/>
    </xf>
    <xf numFmtId="0" fontId="3" fillId="6" borderId="73" xfId="0" applyFont="1" applyFill="1" applyBorder="1" applyAlignment="1" applyProtection="1">
      <alignment horizontal="center" vertical="center" wrapText="1"/>
    </xf>
    <xf numFmtId="0" fontId="3" fillId="6" borderId="74" xfId="0" applyFont="1" applyFill="1" applyBorder="1" applyAlignment="1" applyProtection="1">
      <alignment horizontal="center" vertical="center" wrapText="1"/>
    </xf>
    <xf numFmtId="0" fontId="4" fillId="0" borderId="86" xfId="0" applyFont="1" applyBorder="1" applyAlignment="1">
      <alignment horizontal="center"/>
    </xf>
    <xf numFmtId="3" fontId="4" fillId="0" borderId="16" xfId="0" applyNumberFormat="1" applyFont="1" applyBorder="1" applyAlignment="1">
      <alignment horizontal="center"/>
    </xf>
    <xf numFmtId="3" fontId="4" fillId="0" borderId="22" xfId="0" applyNumberFormat="1" applyFont="1" applyBorder="1" applyAlignment="1">
      <alignment horizontal="center"/>
    </xf>
    <xf numFmtId="0" fontId="3" fillId="6" borderId="78" xfId="0" applyFont="1" applyFill="1" applyBorder="1" applyAlignment="1" applyProtection="1">
      <alignment horizontal="center" vertical="center" wrapText="1"/>
    </xf>
    <xf numFmtId="0" fontId="3" fillId="6" borderId="79" xfId="0" applyFont="1" applyFill="1" applyBorder="1" applyAlignment="1" applyProtection="1">
      <alignment horizontal="center" vertical="center" wrapText="1"/>
    </xf>
    <xf numFmtId="0" fontId="3" fillId="6" borderId="80" xfId="0" applyFont="1" applyFill="1" applyBorder="1" applyAlignment="1" applyProtection="1">
      <alignment horizontal="center" vertical="center" wrapText="1"/>
    </xf>
    <xf numFmtId="0" fontId="3" fillId="6" borderId="81" xfId="0" applyFont="1" applyFill="1" applyBorder="1" applyAlignment="1" applyProtection="1">
      <alignment horizontal="center" vertical="center" wrapText="1"/>
    </xf>
    <xf numFmtId="0" fontId="3" fillId="6" borderId="76" xfId="0" applyFont="1" applyFill="1" applyBorder="1" applyAlignment="1">
      <alignment horizontal="center" vertical="center" wrapText="1"/>
    </xf>
    <xf numFmtId="0" fontId="3" fillId="6" borderId="77" xfId="0" applyFont="1" applyFill="1" applyBorder="1" applyAlignment="1">
      <alignment horizontal="center" vertical="center" wrapText="1"/>
    </xf>
    <xf numFmtId="0" fontId="3" fillId="6" borderId="82" xfId="0" applyFont="1" applyFill="1" applyBorder="1" applyAlignment="1">
      <alignment horizontal="center" vertical="center" wrapText="1"/>
    </xf>
    <xf numFmtId="0" fontId="3" fillId="6" borderId="70" xfId="0" applyFont="1" applyFill="1" applyBorder="1" applyAlignment="1" applyProtection="1">
      <alignment horizontal="center" vertical="center" wrapText="1"/>
    </xf>
    <xf numFmtId="0" fontId="3" fillId="6" borderId="71" xfId="0" applyFont="1" applyFill="1" applyBorder="1" applyAlignment="1" applyProtection="1">
      <alignment horizontal="center" vertical="center" wrapText="1"/>
    </xf>
    <xf numFmtId="0" fontId="3" fillId="6" borderId="72" xfId="0" applyFont="1" applyFill="1" applyBorder="1" applyAlignment="1" applyProtection="1">
      <alignment horizontal="center" vertical="center" wrapText="1"/>
    </xf>
    <xf numFmtId="0" fontId="74" fillId="6" borderId="73" xfId="0" applyFont="1" applyFill="1" applyBorder="1" applyAlignment="1" applyProtection="1">
      <alignment horizontal="center" vertical="center" wrapText="1"/>
    </xf>
    <xf numFmtId="0" fontId="74" fillId="6" borderId="74" xfId="0" applyFont="1" applyFill="1" applyBorder="1" applyAlignment="1" applyProtection="1">
      <alignment horizontal="center" vertical="center" wrapText="1"/>
    </xf>
    <xf numFmtId="0" fontId="67" fillId="16" borderId="78" xfId="0" applyFont="1" applyFill="1" applyBorder="1" applyAlignment="1" applyProtection="1">
      <alignment horizontal="center" vertical="center" wrapText="1"/>
    </xf>
    <xf numFmtId="0" fontId="67" fillId="16" borderId="88" xfId="0" applyFont="1" applyFill="1" applyBorder="1" applyAlignment="1" applyProtection="1">
      <alignment horizontal="center" vertical="center" wrapText="1"/>
    </xf>
    <xf numFmtId="0" fontId="67" fillId="16" borderId="57" xfId="0" applyFont="1" applyFill="1" applyBorder="1" applyAlignment="1" applyProtection="1">
      <alignment horizontal="center" vertical="center" wrapText="1"/>
    </xf>
    <xf numFmtId="0" fontId="67" fillId="16" borderId="78" xfId="0" applyFont="1" applyFill="1" applyBorder="1" applyAlignment="1" applyProtection="1">
      <alignment horizontal="center" vertical="center"/>
    </xf>
    <xf numFmtId="0" fontId="67" fillId="16" borderId="88" xfId="0" applyFont="1" applyFill="1" applyBorder="1" applyAlignment="1" applyProtection="1">
      <alignment horizontal="center" vertical="center"/>
    </xf>
    <xf numFmtId="0" fontId="67" fillId="16" borderId="57" xfId="0" applyFont="1" applyFill="1" applyBorder="1" applyAlignment="1" applyProtection="1">
      <alignment horizontal="center" vertical="center"/>
    </xf>
    <xf numFmtId="164" fontId="67" fillId="16" borderId="91" xfId="0" applyNumberFormat="1" applyFont="1" applyFill="1" applyBorder="1" applyAlignment="1" applyProtection="1">
      <alignment horizontal="center" vertical="center" wrapText="1"/>
    </xf>
    <xf numFmtId="164" fontId="67" fillId="16" borderId="92" xfId="0" applyNumberFormat="1" applyFont="1" applyFill="1" applyBorder="1" applyAlignment="1" applyProtection="1">
      <alignment horizontal="center" vertical="center" wrapText="1"/>
    </xf>
    <xf numFmtId="164" fontId="67" fillId="16" borderId="93" xfId="0" applyNumberFormat="1" applyFont="1" applyFill="1" applyBorder="1" applyAlignment="1" applyProtection="1">
      <alignment horizontal="center" vertical="center" wrapText="1"/>
    </xf>
    <xf numFmtId="164" fontId="67" fillId="16" borderId="88" xfId="0" applyNumberFormat="1" applyFont="1" applyFill="1" applyBorder="1" applyAlignment="1" applyProtection="1">
      <alignment horizontal="center" vertical="center" wrapText="1"/>
    </xf>
    <xf numFmtId="164" fontId="67" fillId="16" borderId="57" xfId="0" applyNumberFormat="1" applyFont="1" applyFill="1" applyBorder="1" applyAlignment="1" applyProtection="1">
      <alignment horizontal="center" vertical="center" wrapText="1"/>
    </xf>
    <xf numFmtId="3" fontId="67" fillId="16" borderId="78" xfId="0" applyNumberFormat="1" applyFont="1" applyFill="1" applyBorder="1" applyAlignment="1" applyProtection="1">
      <alignment horizontal="center" vertical="center" wrapText="1"/>
    </xf>
    <xf numFmtId="3" fontId="67" fillId="16" borderId="88" xfId="0" applyNumberFormat="1" applyFont="1" applyFill="1" applyBorder="1" applyAlignment="1" applyProtection="1">
      <alignment horizontal="center" vertical="center" wrapText="1"/>
    </xf>
    <xf numFmtId="3" fontId="67" fillId="16" borderId="57" xfId="0" applyNumberFormat="1" applyFont="1" applyFill="1" applyBorder="1" applyAlignment="1" applyProtection="1">
      <alignment horizontal="center" vertical="center" wrapText="1"/>
    </xf>
    <xf numFmtId="164" fontId="67" fillId="16" borderId="78" xfId="0" applyNumberFormat="1" applyFont="1" applyFill="1" applyBorder="1" applyAlignment="1" applyProtection="1">
      <alignment horizontal="center" vertical="center" wrapText="1"/>
    </xf>
    <xf numFmtId="0" fontId="100" fillId="16" borderId="89" xfId="0" applyFont="1" applyFill="1" applyBorder="1" applyAlignment="1">
      <alignment horizontal="center"/>
    </xf>
    <xf numFmtId="0" fontId="100" fillId="16" borderId="95" xfId="0" applyFont="1" applyFill="1" applyBorder="1" applyAlignment="1">
      <alignment horizontal="center"/>
    </xf>
    <xf numFmtId="164" fontId="81" fillId="16" borderId="88" xfId="0" applyNumberFormat="1" applyFont="1" applyFill="1" applyBorder="1" applyAlignment="1" applyProtection="1">
      <alignment horizontal="center" vertical="center" wrapText="1"/>
    </xf>
    <xf numFmtId="164" fontId="81" fillId="16" borderId="57" xfId="0" applyNumberFormat="1" applyFont="1" applyFill="1" applyBorder="1" applyAlignment="1" applyProtection="1">
      <alignment horizontal="center" vertical="center" wrapText="1"/>
    </xf>
    <xf numFmtId="0" fontId="6" fillId="3" borderId="0" xfId="0" applyFont="1" applyFill="1" applyBorder="1" applyAlignment="1" applyProtection="1">
      <alignment horizontal="center" vertical="center" wrapText="1"/>
    </xf>
    <xf numFmtId="0" fontId="6" fillId="11" borderId="117" xfId="0" applyFont="1" applyFill="1" applyBorder="1" applyAlignment="1" applyProtection="1">
      <alignment horizontal="center" vertical="center" wrapText="1"/>
    </xf>
    <xf numFmtId="0" fontId="6" fillId="11" borderId="118" xfId="0" applyFont="1" applyFill="1" applyBorder="1" applyAlignment="1" applyProtection="1">
      <alignment horizontal="center" vertical="center" wrapText="1"/>
    </xf>
    <xf numFmtId="0" fontId="6" fillId="11" borderId="119" xfId="0" applyFont="1" applyFill="1" applyBorder="1" applyAlignment="1" applyProtection="1">
      <alignment horizontal="center" vertical="center" wrapText="1"/>
    </xf>
    <xf numFmtId="0" fontId="6" fillId="3" borderId="57" xfId="0" applyFont="1" applyFill="1" applyBorder="1" applyAlignment="1" applyProtection="1">
      <alignment horizontal="center" vertical="center" wrapText="1"/>
    </xf>
    <xf numFmtId="0" fontId="6" fillId="3" borderId="68" xfId="0" applyFont="1" applyFill="1" applyBorder="1" applyAlignment="1" applyProtection="1">
      <alignment horizontal="center" vertical="center" wrapText="1"/>
    </xf>
    <xf numFmtId="164" fontId="6" fillId="11" borderId="31" xfId="0" applyNumberFormat="1" applyFont="1" applyFill="1" applyBorder="1" applyAlignment="1" applyProtection="1">
      <alignment horizontal="center" vertical="center" wrapText="1"/>
    </xf>
    <xf numFmtId="0" fontId="6" fillId="3" borderId="108" xfId="0" applyFont="1" applyFill="1" applyBorder="1" applyAlignment="1" applyProtection="1">
      <alignment horizontal="center" vertical="center" wrapText="1"/>
    </xf>
    <xf numFmtId="0" fontId="6" fillId="3" borderId="109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00" xfId="0" applyFont="1" applyFill="1" applyBorder="1" applyAlignment="1">
      <alignment horizontal="center" vertical="center" wrapText="1"/>
    </xf>
    <xf numFmtId="0" fontId="6" fillId="11" borderId="31" xfId="0" applyFont="1" applyFill="1" applyBorder="1" applyAlignment="1" applyProtection="1">
      <alignment horizontal="center" vertical="center" wrapText="1"/>
    </xf>
    <xf numFmtId="0" fontId="6" fillId="11" borderId="31" xfId="0" applyFont="1" applyFill="1" applyBorder="1" applyAlignment="1" applyProtection="1">
      <alignment horizontal="right" vertical="center" wrapText="1"/>
    </xf>
    <xf numFmtId="3" fontId="6" fillId="11" borderId="31" xfId="0" applyNumberFormat="1" applyFont="1" applyFill="1" applyBorder="1" applyAlignment="1" applyProtection="1">
      <alignment horizontal="center" vertical="center" wrapText="1"/>
    </xf>
    <xf numFmtId="0" fontId="6" fillId="3" borderId="92" xfId="0" applyFont="1" applyFill="1" applyBorder="1" applyAlignment="1" applyProtection="1">
      <alignment horizontal="center" vertical="center" wrapText="1"/>
    </xf>
    <xf numFmtId="0" fontId="6" fillId="3" borderId="14" xfId="0" applyFont="1" applyFill="1" applyBorder="1" applyAlignment="1" applyProtection="1">
      <alignment horizontal="center" vertical="center" wrapText="1"/>
    </xf>
    <xf numFmtId="0" fontId="6" fillId="3" borderId="91" xfId="0" applyFont="1" applyFill="1" applyBorder="1" applyAlignment="1" applyProtection="1">
      <alignment horizontal="center" vertical="center" wrapText="1"/>
    </xf>
    <xf numFmtId="0" fontId="6" fillId="3" borderId="96" xfId="0" applyFont="1" applyFill="1" applyBorder="1" applyAlignment="1" applyProtection="1">
      <alignment horizontal="center" vertical="center" wrapText="1"/>
    </xf>
    <xf numFmtId="0" fontId="6" fillId="3" borderId="97" xfId="0" applyFont="1" applyFill="1" applyBorder="1" applyAlignment="1" applyProtection="1">
      <alignment horizontal="center" vertical="center" wrapText="1"/>
    </xf>
    <xf numFmtId="0" fontId="6" fillId="3" borderId="88" xfId="0" applyFont="1" applyFill="1" applyBorder="1" applyAlignment="1" applyProtection="1">
      <alignment horizontal="center" vertical="center" wrapText="1"/>
    </xf>
    <xf numFmtId="0" fontId="6" fillId="3" borderId="98" xfId="0" applyFont="1" applyFill="1" applyBorder="1" applyAlignment="1" applyProtection="1">
      <alignment horizontal="center" vertical="center" wrapText="1"/>
    </xf>
    <xf numFmtId="0" fontId="6" fillId="3" borderId="99" xfId="0" applyFont="1" applyFill="1" applyBorder="1" applyAlignment="1" applyProtection="1">
      <alignment horizontal="center" vertical="center" wrapText="1"/>
    </xf>
    <xf numFmtId="0" fontId="6" fillId="3" borderId="65" xfId="0" applyFont="1" applyFill="1" applyBorder="1" applyAlignment="1" applyProtection="1">
      <alignment horizontal="center" vertical="center" wrapText="1"/>
    </xf>
    <xf numFmtId="0" fontId="27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 applyProtection="1">
      <alignment horizontal="center" vertical="center"/>
    </xf>
    <xf numFmtId="0" fontId="6" fillId="3" borderId="10" xfId="0" applyFont="1" applyFill="1" applyBorder="1" applyAlignment="1" applyProtection="1">
      <alignment horizontal="center" vertical="center"/>
    </xf>
    <xf numFmtId="0" fontId="74" fillId="18" borderId="9" xfId="0" applyFont="1" applyFill="1" applyBorder="1" applyAlignment="1">
      <alignment horizontal="center" vertical="center" wrapText="1"/>
    </xf>
    <xf numFmtId="0" fontId="74" fillId="18" borderId="12" xfId="0" applyFont="1" applyFill="1" applyBorder="1" applyAlignment="1">
      <alignment horizontal="center" vertical="center" wrapText="1"/>
    </xf>
    <xf numFmtId="0" fontId="74" fillId="18" borderId="100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 applyProtection="1">
      <alignment horizontal="right"/>
    </xf>
    <xf numFmtId="0" fontId="6" fillId="3" borderId="11" xfId="0" applyFont="1" applyFill="1" applyBorder="1" applyAlignment="1" applyProtection="1">
      <alignment horizontal="right"/>
    </xf>
    <xf numFmtId="0" fontId="67" fillId="18" borderId="14" xfId="0" applyFont="1" applyFill="1" applyBorder="1" applyAlignment="1" applyProtection="1">
      <alignment horizontal="center" vertical="center" wrapText="1"/>
    </xf>
    <xf numFmtId="0" fontId="67" fillId="18" borderId="57" xfId="0" applyFont="1" applyFill="1" applyBorder="1" applyAlignment="1" applyProtection="1">
      <alignment horizontal="center" vertical="center" wrapText="1"/>
    </xf>
    <xf numFmtId="0" fontId="5" fillId="18" borderId="41" xfId="0" applyFont="1" applyFill="1" applyBorder="1" applyAlignment="1">
      <alignment horizontal="center" vertical="center" wrapText="1"/>
    </xf>
    <xf numFmtId="0" fontId="5" fillId="18" borderId="46" xfId="0" applyFont="1" applyFill="1" applyBorder="1" applyAlignment="1">
      <alignment horizontal="center" vertical="center" wrapText="1"/>
    </xf>
    <xf numFmtId="0" fontId="5" fillId="18" borderId="101" xfId="0" applyFont="1" applyFill="1" applyBorder="1" applyAlignment="1">
      <alignment horizontal="center" vertical="center" wrapText="1"/>
    </xf>
    <xf numFmtId="0" fontId="5" fillId="18" borderId="102" xfId="0" applyFont="1" applyFill="1" applyBorder="1" applyAlignment="1">
      <alignment horizontal="center" vertical="center" wrapText="1"/>
    </xf>
    <xf numFmtId="0" fontId="67" fillId="18" borderId="99" xfId="0" applyFont="1" applyFill="1" applyBorder="1" applyAlignment="1" applyProtection="1">
      <alignment horizontal="center" vertical="center" wrapText="1"/>
    </xf>
    <xf numFmtId="0" fontId="67" fillId="18" borderId="0" xfId="0" applyFont="1" applyFill="1" applyBorder="1" applyAlignment="1" applyProtection="1">
      <alignment horizontal="center" vertical="center" wrapText="1"/>
    </xf>
    <xf numFmtId="0" fontId="67" fillId="18" borderId="65" xfId="0" applyFont="1" applyFill="1" applyBorder="1" applyAlignment="1" applyProtection="1">
      <alignment horizontal="center" vertical="center" wrapText="1"/>
    </xf>
    <xf numFmtId="0" fontId="67" fillId="18" borderId="68" xfId="0" applyFont="1" applyFill="1" applyBorder="1" applyAlignment="1" applyProtection="1">
      <alignment horizontal="center" vertical="center" wrapText="1"/>
    </xf>
    <xf numFmtId="0" fontId="67" fillId="16" borderId="78" xfId="0" applyFont="1" applyFill="1" applyBorder="1" applyAlignment="1" applyProtection="1">
      <alignment horizontal="right" vertical="center"/>
    </xf>
    <xf numFmtId="0" fontId="67" fillId="16" borderId="88" xfId="0" applyFont="1" applyFill="1" applyBorder="1" applyAlignment="1" applyProtection="1">
      <alignment horizontal="right" vertical="center"/>
    </xf>
    <xf numFmtId="0" fontId="67" fillId="16" borderId="57" xfId="0" applyFont="1" applyFill="1" applyBorder="1" applyAlignment="1" applyProtection="1">
      <alignment horizontal="right" vertical="center"/>
    </xf>
    <xf numFmtId="0" fontId="67" fillId="16" borderId="91" xfId="0" applyFont="1" applyFill="1" applyBorder="1" applyAlignment="1" applyProtection="1">
      <alignment horizontal="center" vertical="center" wrapText="1"/>
    </xf>
    <xf numFmtId="0" fontId="67" fillId="16" borderId="92" xfId="0" applyFont="1" applyFill="1" applyBorder="1" applyAlignment="1" applyProtection="1">
      <alignment horizontal="center" vertical="center" wrapText="1"/>
    </xf>
    <xf numFmtId="0" fontId="67" fillId="16" borderId="91" xfId="0" applyFont="1" applyFill="1" applyBorder="1" applyAlignment="1" applyProtection="1">
      <alignment horizontal="center" vertical="center"/>
    </xf>
    <xf numFmtId="0" fontId="67" fillId="16" borderId="92" xfId="0" applyFont="1" applyFill="1" applyBorder="1" applyAlignment="1" applyProtection="1">
      <alignment horizontal="center" vertical="center"/>
    </xf>
    <xf numFmtId="0" fontId="67" fillId="16" borderId="96" xfId="0" applyFont="1" applyFill="1" applyBorder="1" applyAlignment="1" applyProtection="1">
      <alignment horizontal="center" vertical="center"/>
    </xf>
    <xf numFmtId="0" fontId="67" fillId="16" borderId="97" xfId="0" applyFont="1" applyFill="1" applyBorder="1" applyAlignment="1" applyProtection="1">
      <alignment horizontal="center" vertical="center"/>
    </xf>
    <xf numFmtId="0" fontId="67" fillId="18" borderId="88" xfId="0" applyFont="1" applyFill="1" applyBorder="1" applyAlignment="1" applyProtection="1">
      <alignment horizontal="center" vertical="center" wrapText="1"/>
    </xf>
    <xf numFmtId="0" fontId="67" fillId="18" borderId="98" xfId="0" applyFont="1" applyFill="1" applyBorder="1" applyAlignment="1" applyProtection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3" fillId="7" borderId="2" xfId="3" applyFont="1" applyFill="1" applyBorder="1" applyAlignment="1">
      <alignment horizontal="center"/>
    </xf>
    <xf numFmtId="0" fontId="102" fillId="0" borderId="103" xfId="3" applyFont="1" applyBorder="1" applyAlignment="1">
      <alignment horizontal="center"/>
    </xf>
    <xf numFmtId="0" fontId="43" fillId="7" borderId="34" xfId="3" applyFont="1" applyFill="1" applyBorder="1" applyAlignment="1">
      <alignment horizontal="center"/>
    </xf>
    <xf numFmtId="0" fontId="6" fillId="5" borderId="67" xfId="0" applyFont="1" applyFill="1" applyBorder="1" applyAlignment="1" applyProtection="1">
      <alignment vertical="center" wrapText="1"/>
    </xf>
    <xf numFmtId="164" fontId="16" fillId="5" borderId="67" xfId="0" applyNumberFormat="1" applyFont="1" applyFill="1" applyBorder="1" applyAlignment="1">
      <alignment vertical="center"/>
    </xf>
    <xf numFmtId="0" fontId="6" fillId="5" borderId="10" xfId="0" applyFont="1" applyFill="1" applyBorder="1" applyAlignment="1" applyProtection="1">
      <alignment vertical="center" wrapText="1"/>
    </xf>
    <xf numFmtId="164" fontId="16" fillId="5" borderId="10" xfId="0" applyNumberFormat="1" applyFont="1" applyFill="1" applyBorder="1" applyAlignment="1">
      <alignment vertical="center"/>
    </xf>
    <xf numFmtId="0" fontId="3" fillId="5" borderId="3" xfId="0" applyFont="1" applyFill="1" applyBorder="1" applyAlignment="1" applyProtection="1">
      <alignment vertical="center"/>
    </xf>
    <xf numFmtId="164" fontId="19" fillId="5" borderId="3" xfId="0" applyNumberFormat="1" applyFont="1" applyFill="1" applyBorder="1" applyAlignment="1">
      <alignment vertical="center"/>
    </xf>
    <xf numFmtId="1" fontId="3" fillId="5" borderId="3" xfId="0" applyNumberFormat="1" applyFont="1" applyFill="1" applyBorder="1" applyAlignment="1">
      <alignment vertical="center"/>
    </xf>
    <xf numFmtId="0" fontId="3" fillId="5" borderId="10" xfId="0" applyFont="1" applyFill="1" applyBorder="1" applyAlignment="1" applyProtection="1">
      <alignment vertical="center"/>
    </xf>
    <xf numFmtId="164" fontId="19" fillId="5" borderId="10" xfId="0" applyNumberFormat="1" applyFont="1" applyFill="1" applyBorder="1" applyAlignment="1">
      <alignment vertical="center"/>
    </xf>
    <xf numFmtId="1" fontId="3" fillId="5" borderId="10" xfId="0" applyNumberFormat="1" applyFont="1" applyFill="1" applyBorder="1" applyAlignment="1">
      <alignment vertical="center"/>
    </xf>
    <xf numFmtId="1" fontId="6" fillId="5" borderId="121" xfId="0" applyNumberFormat="1" applyFont="1" applyFill="1" applyBorder="1" applyAlignment="1">
      <alignment vertical="center"/>
    </xf>
    <xf numFmtId="0" fontId="6" fillId="5" borderId="3" xfId="0" applyFont="1" applyFill="1" applyBorder="1" applyAlignment="1" applyProtection="1">
      <alignment vertical="center"/>
    </xf>
    <xf numFmtId="164" fontId="16" fillId="5" borderId="3" xfId="0" applyNumberFormat="1" applyFont="1" applyFill="1" applyBorder="1" applyAlignment="1">
      <alignment vertical="center"/>
    </xf>
    <xf numFmtId="3" fontId="6" fillId="5" borderId="3" xfId="0" applyNumberFormat="1" applyFont="1" applyFill="1" applyBorder="1" applyAlignment="1">
      <alignment vertical="center"/>
    </xf>
    <xf numFmtId="3" fontId="6" fillId="5" borderId="10" xfId="0" applyNumberFormat="1" applyFont="1" applyFill="1" applyBorder="1" applyAlignment="1">
      <alignment vertical="center"/>
    </xf>
    <xf numFmtId="1" fontId="6" fillId="5" borderId="10" xfId="0" applyNumberFormat="1" applyFont="1" applyFill="1" applyBorder="1" applyAlignment="1">
      <alignment vertical="center"/>
    </xf>
    <xf numFmtId="3" fontId="3" fillId="5" borderId="3" xfId="0" applyNumberFormat="1" applyFont="1" applyFill="1" applyBorder="1" applyAlignment="1">
      <alignment vertical="center"/>
    </xf>
    <xf numFmtId="3" fontId="3" fillId="5" borderId="10" xfId="0" applyNumberFormat="1" applyFont="1" applyFill="1" applyBorder="1" applyAlignment="1">
      <alignment vertical="center"/>
    </xf>
    <xf numFmtId="0" fontId="29" fillId="5" borderId="3" xfId="0" applyFont="1" applyFill="1" applyBorder="1" applyAlignment="1" applyProtection="1">
      <alignment vertical="center"/>
    </xf>
    <xf numFmtId="164" fontId="101" fillId="5" borderId="3" xfId="0" applyNumberFormat="1" applyFont="1" applyFill="1" applyBorder="1" applyAlignment="1">
      <alignment vertical="center"/>
    </xf>
    <xf numFmtId="3" fontId="29" fillId="5" borderId="3" xfId="0" applyNumberFormat="1" applyFont="1" applyFill="1" applyBorder="1" applyAlignment="1">
      <alignment vertical="center"/>
    </xf>
    <xf numFmtId="3" fontId="50" fillId="5" borderId="3" xfId="0" applyNumberFormat="1" applyFont="1" applyFill="1" applyBorder="1" applyAlignment="1">
      <alignment vertical="center"/>
    </xf>
    <xf numFmtId="0" fontId="29" fillId="5" borderId="10" xfId="0" applyFont="1" applyFill="1" applyBorder="1" applyAlignment="1" applyProtection="1">
      <alignment vertical="center"/>
    </xf>
    <xf numFmtId="164" fontId="101" fillId="5" borderId="10" xfId="0" applyNumberFormat="1" applyFont="1" applyFill="1" applyBorder="1" applyAlignment="1">
      <alignment vertical="center"/>
    </xf>
    <xf numFmtId="3" fontId="29" fillId="5" borderId="10" xfId="0" applyNumberFormat="1" applyFont="1" applyFill="1" applyBorder="1" applyAlignment="1">
      <alignment vertical="center"/>
    </xf>
    <xf numFmtId="3" fontId="50" fillId="5" borderId="10" xfId="0" applyNumberFormat="1" applyFont="1" applyFill="1" applyBorder="1" applyAlignment="1">
      <alignment vertical="center"/>
    </xf>
    <xf numFmtId="0" fontId="6" fillId="5" borderId="3" xfId="0" applyFont="1" applyFill="1" applyBorder="1" applyAlignment="1" applyProtection="1">
      <alignment vertical="center" wrapText="1"/>
    </xf>
    <xf numFmtId="1" fontId="6" fillId="22" borderId="67" xfId="0" applyNumberFormat="1" applyFont="1" applyFill="1" applyBorder="1" applyAlignment="1">
      <alignment vertical="center"/>
    </xf>
    <xf numFmtId="1" fontId="6" fillId="22" borderId="47" xfId="0" applyNumberFormat="1" applyFont="1" applyFill="1" applyBorder="1" applyAlignment="1">
      <alignment vertical="center"/>
    </xf>
    <xf numFmtId="0" fontId="99" fillId="5" borderId="3" xfId="0" applyFont="1" applyFill="1" applyBorder="1" applyAlignment="1" applyProtection="1">
      <alignment vertical="center" wrapText="1"/>
    </xf>
    <xf numFmtId="0" fontId="99" fillId="5" borderId="10" xfId="0" applyFont="1" applyFill="1" applyBorder="1" applyAlignment="1" applyProtection="1">
      <alignment vertical="center" wrapText="1"/>
    </xf>
    <xf numFmtId="164" fontId="3" fillId="5" borderId="3" xfId="0" applyNumberFormat="1" applyFont="1" applyFill="1" applyBorder="1" applyAlignment="1">
      <alignment vertical="center"/>
    </xf>
    <xf numFmtId="164" fontId="3" fillId="5" borderId="10" xfId="0" applyNumberFormat="1" applyFont="1" applyFill="1" applyBorder="1" applyAlignment="1">
      <alignment vertical="center"/>
    </xf>
    <xf numFmtId="0" fontId="6" fillId="5" borderId="67" xfId="0" applyFont="1" applyFill="1" applyBorder="1" applyAlignment="1" applyProtection="1">
      <alignment vertical="center"/>
    </xf>
    <xf numFmtId="0" fontId="6" fillId="5" borderId="90" xfId="0" applyFont="1" applyFill="1" applyBorder="1" applyAlignment="1" applyProtection="1">
      <alignment vertical="center"/>
    </xf>
    <xf numFmtId="0" fontId="6" fillId="5" borderId="94" xfId="0" applyFont="1" applyFill="1" applyBorder="1" applyAlignment="1" applyProtection="1">
      <alignment vertical="center"/>
    </xf>
    <xf numFmtId="0" fontId="6" fillId="5" borderId="50" xfId="0" applyFont="1" applyFill="1" applyBorder="1" applyAlignment="1" applyProtection="1">
      <alignment vertical="center"/>
    </xf>
    <xf numFmtId="0" fontId="6" fillId="5" borderId="52" xfId="0" applyFont="1" applyFill="1" applyBorder="1" applyAlignment="1" applyProtection="1">
      <alignment vertical="center"/>
    </xf>
    <xf numFmtId="0" fontId="6" fillId="5" borderId="46" xfId="0" applyFont="1" applyFill="1" applyBorder="1" applyAlignment="1" applyProtection="1">
      <alignment vertical="center"/>
    </xf>
    <xf numFmtId="0" fontId="6" fillId="5" borderId="87" xfId="0" applyFont="1" applyFill="1" applyBorder="1" applyAlignment="1" applyProtection="1">
      <alignment vertical="center"/>
    </xf>
    <xf numFmtId="3" fontId="6" fillId="5" borderId="52" xfId="0" applyNumberFormat="1" applyFont="1" applyFill="1" applyBorder="1" applyAlignment="1">
      <alignment vertical="center"/>
    </xf>
    <xf numFmtId="0" fontId="6" fillId="5" borderId="102" xfId="0" applyFont="1" applyFill="1" applyBorder="1" applyAlignment="1" applyProtection="1">
      <alignment vertical="center"/>
    </xf>
    <xf numFmtId="3" fontId="6" fillId="5" borderId="87" xfId="0" applyNumberFormat="1" applyFont="1" applyFill="1" applyBorder="1" applyAlignment="1">
      <alignment vertical="center"/>
    </xf>
    <xf numFmtId="0" fontId="6" fillId="17" borderId="9" xfId="0" applyFont="1" applyFill="1" applyBorder="1" applyAlignment="1">
      <alignment vertical="center" wrapText="1"/>
    </xf>
    <xf numFmtId="0" fontId="6" fillId="17" borderId="12" xfId="0" applyFont="1" applyFill="1" applyBorder="1" applyAlignment="1">
      <alignment vertical="center" wrapText="1"/>
    </xf>
    <xf numFmtId="0" fontId="6" fillId="17" borderId="100" xfId="0" applyFont="1" applyFill="1" applyBorder="1" applyAlignment="1">
      <alignment vertical="center" wrapText="1"/>
    </xf>
    <xf numFmtId="0" fontId="8" fillId="5" borderId="0" xfId="0" applyFont="1" applyFill="1" applyAlignment="1"/>
    <xf numFmtId="0" fontId="105" fillId="5" borderId="0" xfId="0" applyFont="1" applyFill="1" applyAlignment="1"/>
    <xf numFmtId="0" fontId="8" fillId="5" borderId="102" xfId="0" applyFont="1" applyFill="1" applyBorder="1" applyAlignment="1"/>
    <xf numFmtId="0" fontId="105" fillId="5" borderId="102" xfId="0" applyFont="1" applyFill="1" applyBorder="1" applyAlignment="1"/>
    <xf numFmtId="0" fontId="6" fillId="5" borderId="3" xfId="0" applyFont="1" applyFill="1" applyBorder="1" applyAlignment="1">
      <alignment vertical="center"/>
    </xf>
    <xf numFmtId="0" fontId="6" fillId="5" borderId="10" xfId="0" applyFont="1" applyFill="1" applyBorder="1" applyAlignment="1">
      <alignment vertical="center"/>
    </xf>
    <xf numFmtId="0" fontId="5" fillId="4" borderId="50" xfId="0" applyFont="1" applyFill="1" applyBorder="1" applyAlignment="1" applyProtection="1">
      <alignment vertical="center"/>
    </xf>
    <xf numFmtId="0" fontId="6" fillId="4" borderId="0" xfId="0" applyFont="1" applyFill="1" applyBorder="1" applyAlignment="1" applyProtection="1">
      <alignment vertical="center"/>
    </xf>
    <xf numFmtId="0" fontId="5" fillId="4" borderId="46" xfId="0" applyFont="1" applyFill="1" applyBorder="1" applyAlignment="1" applyProtection="1">
      <alignment vertical="center"/>
    </xf>
    <xf numFmtId="0" fontId="6" fillId="4" borderId="102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vertical="center" wrapText="1"/>
    </xf>
    <xf numFmtId="3" fontId="6" fillId="3" borderId="52" xfId="0" applyNumberFormat="1" applyFont="1" applyFill="1" applyBorder="1" applyAlignment="1" applyProtection="1">
      <alignment vertical="center" wrapText="1"/>
    </xf>
    <xf numFmtId="0" fontId="6" fillId="3" borderId="103" xfId="0" applyFont="1" applyFill="1" applyBorder="1" applyAlignment="1" applyProtection="1">
      <alignment vertical="center"/>
    </xf>
    <xf numFmtId="0" fontId="6" fillId="3" borderId="103" xfId="0" applyFont="1" applyFill="1" applyBorder="1" applyAlignment="1" applyProtection="1">
      <alignment vertical="center" wrapText="1"/>
    </xf>
    <xf numFmtId="3" fontId="6" fillId="3" borderId="122" xfId="0" applyNumberFormat="1" applyFont="1" applyFill="1" applyBorder="1" applyAlignment="1" applyProtection="1">
      <alignment vertical="center" wrapText="1"/>
    </xf>
    <xf numFmtId="0" fontId="6" fillId="3" borderId="114" xfId="0" applyFont="1" applyFill="1" applyBorder="1" applyAlignment="1" applyProtection="1">
      <alignment vertical="center"/>
    </xf>
    <xf numFmtId="0" fontId="6" fillId="3" borderId="110" xfId="0" applyFont="1" applyFill="1" applyBorder="1" applyAlignment="1" applyProtection="1">
      <alignment vertical="center"/>
    </xf>
    <xf numFmtId="0" fontId="6" fillId="3" borderId="46" xfId="0" applyFont="1" applyFill="1" applyBorder="1" applyAlignment="1" applyProtection="1">
      <alignment vertical="center"/>
    </xf>
    <xf numFmtId="0" fontId="6" fillId="3" borderId="102" xfId="0" applyFont="1" applyFill="1" applyBorder="1" applyAlignment="1" applyProtection="1">
      <alignment vertical="center"/>
    </xf>
    <xf numFmtId="0" fontId="6" fillId="3" borderId="9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6" fillId="3" borderId="100" xfId="0" applyFont="1" applyFill="1" applyBorder="1" applyAlignment="1">
      <alignment vertical="center" wrapText="1"/>
    </xf>
    <xf numFmtId="0" fontId="6" fillId="3" borderId="50" xfId="0" applyFont="1" applyFill="1" applyBorder="1" applyAlignment="1" applyProtection="1">
      <alignment vertical="center"/>
    </xf>
    <xf numFmtId="0" fontId="6" fillId="3" borderId="101" xfId="0" applyFon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vertical="center"/>
    </xf>
    <xf numFmtId="0" fontId="6" fillId="2" borderId="102" xfId="0" applyFont="1" applyFill="1" applyBorder="1" applyAlignment="1" applyProtection="1">
      <alignment vertical="center"/>
    </xf>
    <xf numFmtId="0" fontId="74" fillId="18" borderId="9" xfId="0" applyFont="1" applyFill="1" applyBorder="1" applyAlignment="1">
      <alignment vertical="center" wrapText="1"/>
    </xf>
    <xf numFmtId="0" fontId="74" fillId="18" borderId="12" xfId="0" applyFont="1" applyFill="1" applyBorder="1" applyAlignment="1">
      <alignment vertical="center" wrapText="1"/>
    </xf>
    <xf numFmtId="0" fontId="74" fillId="18" borderId="100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/>
    </xf>
    <xf numFmtId="0" fontId="9" fillId="2" borderId="102" xfId="0" applyFont="1" applyFill="1" applyBorder="1" applyAlignment="1">
      <alignment vertical="center"/>
    </xf>
    <xf numFmtId="0" fontId="6" fillId="2" borderId="3" xfId="0" applyFont="1" applyFill="1" applyBorder="1" applyAlignment="1" applyProtection="1">
      <alignment vertical="center"/>
    </xf>
    <xf numFmtId="0" fontId="6" fillId="2" borderId="41" xfId="0" applyFont="1" applyFill="1" applyBorder="1" applyAlignment="1" applyProtection="1">
      <alignment vertical="center"/>
    </xf>
    <xf numFmtId="0" fontId="6" fillId="2" borderId="47" xfId="0" applyFont="1" applyFill="1" applyBorder="1" applyAlignment="1" applyProtection="1">
      <alignment vertical="center"/>
    </xf>
    <xf numFmtId="0" fontId="5" fillId="18" borderId="3" xfId="0" applyFont="1" applyFill="1" applyBorder="1" applyAlignment="1">
      <alignment vertical="center" wrapText="1"/>
    </xf>
    <xf numFmtId="0" fontId="5" fillId="18" borderId="10" xfId="0" applyFont="1" applyFill="1" applyBorder="1" applyAlignment="1">
      <alignment vertical="center" wrapText="1"/>
    </xf>
    <xf numFmtId="0" fontId="6" fillId="2" borderId="10" xfId="0" applyFont="1" applyFill="1" applyBorder="1" applyAlignment="1" applyProtection="1">
      <alignment vertical="center"/>
    </xf>
    <xf numFmtId="0" fontId="6" fillId="4" borderId="50" xfId="0" applyFont="1" applyFill="1" applyBorder="1" applyAlignment="1" applyProtection="1">
      <alignment vertical="center"/>
    </xf>
    <xf numFmtId="0" fontId="6" fillId="4" borderId="46" xfId="0" applyFont="1" applyFill="1" applyBorder="1" applyAlignment="1" applyProtection="1">
      <alignment vertical="center"/>
    </xf>
    <xf numFmtId="0" fontId="8" fillId="2" borderId="0" xfId="0" applyFont="1" applyFill="1" applyAlignment="1">
      <alignment vertical="center"/>
    </xf>
    <xf numFmtId="0" fontId="8" fillId="2" borderId="102" xfId="0" applyFont="1" applyFill="1" applyBorder="1" applyAlignment="1">
      <alignment vertical="center"/>
    </xf>
    <xf numFmtId="0" fontId="6" fillId="4" borderId="3" xfId="0" applyFont="1" applyFill="1" applyBorder="1" applyAlignment="1" applyProtection="1">
      <alignment vertical="center"/>
    </xf>
    <xf numFmtId="0" fontId="6" fillId="4" borderId="10" xfId="0" applyFont="1" applyFill="1" applyBorder="1" applyAlignment="1" applyProtection="1">
      <alignment vertical="center"/>
    </xf>
    <xf numFmtId="3" fontId="6" fillId="2" borderId="47" xfId="0" applyNumberFormat="1" applyFont="1" applyFill="1" applyBorder="1" applyAlignment="1" applyProtection="1">
      <alignment vertical="center"/>
    </xf>
    <xf numFmtId="3" fontId="6" fillId="2" borderId="10" xfId="0" applyNumberFormat="1" applyFont="1" applyFill="1" applyBorder="1" applyAlignment="1" applyProtection="1">
      <alignment vertical="center"/>
    </xf>
    <xf numFmtId="0" fontId="74" fillId="19" borderId="9" xfId="0" applyFont="1" applyFill="1" applyBorder="1" applyAlignment="1">
      <alignment vertical="center" wrapText="1"/>
    </xf>
    <xf numFmtId="0" fontId="74" fillId="19" borderId="12" xfId="0" applyFont="1" applyFill="1" applyBorder="1" applyAlignment="1">
      <alignment vertical="center" wrapText="1"/>
    </xf>
    <xf numFmtId="0" fontId="74" fillId="19" borderId="100" xfId="0" applyFont="1" applyFill="1" applyBorder="1" applyAlignment="1">
      <alignment vertical="center" wrapText="1"/>
    </xf>
    <xf numFmtId="0" fontId="6" fillId="2" borderId="101" xfId="0" applyFont="1" applyFill="1" applyBorder="1" applyAlignment="1" applyProtection="1">
      <alignment vertical="center"/>
    </xf>
    <xf numFmtId="0" fontId="6" fillId="2" borderId="107" xfId="0" applyFont="1" applyFill="1" applyBorder="1" applyAlignment="1" applyProtection="1">
      <alignment vertical="center"/>
    </xf>
    <xf numFmtId="0" fontId="9" fillId="2" borderId="107" xfId="0" applyFont="1" applyFill="1" applyBorder="1" applyAlignment="1">
      <alignment vertical="center"/>
    </xf>
    <xf numFmtId="0" fontId="74" fillId="2" borderId="9" xfId="0" applyFont="1" applyFill="1" applyBorder="1" applyAlignment="1">
      <alignment vertical="center" wrapText="1"/>
    </xf>
    <xf numFmtId="0" fontId="74" fillId="2" borderId="12" xfId="0" applyFont="1" applyFill="1" applyBorder="1" applyAlignment="1">
      <alignment vertical="center" wrapText="1"/>
    </xf>
    <xf numFmtId="0" fontId="74" fillId="2" borderId="100" xfId="0" applyFont="1" applyFill="1" applyBorder="1" applyAlignment="1">
      <alignment vertical="center" wrapText="1"/>
    </xf>
    <xf numFmtId="0" fontId="6" fillId="2" borderId="0" xfId="0" applyFont="1" applyFill="1" applyBorder="1" applyAlignment="1" applyProtection="1"/>
    <xf numFmtId="0" fontId="6" fillId="2" borderId="102" xfId="0" applyFont="1" applyFill="1" applyBorder="1" applyAlignment="1" applyProtection="1"/>
    <xf numFmtId="0" fontId="6" fillId="2" borderId="66" xfId="0" applyFont="1" applyFill="1" applyBorder="1" applyAlignment="1" applyProtection="1">
      <alignment vertical="center"/>
    </xf>
    <xf numFmtId="0" fontId="6" fillId="2" borderId="52" xfId="0" applyFont="1" applyFill="1" applyBorder="1" applyAlignment="1" applyProtection="1">
      <alignment vertical="center"/>
    </xf>
    <xf numFmtId="0" fontId="6" fillId="2" borderId="87" xfId="0" applyFont="1" applyFill="1" applyBorder="1" applyAlignment="1" applyProtection="1">
      <alignment vertical="center"/>
    </xf>
    <xf numFmtId="0" fontId="6" fillId="8" borderId="3" xfId="0" applyFont="1" applyFill="1" applyBorder="1" applyAlignment="1" applyProtection="1">
      <alignment vertical="center"/>
    </xf>
    <xf numFmtId="0" fontId="6" fillId="8" borderId="10" xfId="0" applyFont="1" applyFill="1" applyBorder="1" applyAlignment="1" applyProtection="1">
      <alignment vertical="center"/>
    </xf>
    <xf numFmtId="0" fontId="74" fillId="17" borderId="9" xfId="0" applyFont="1" applyFill="1" applyBorder="1" applyAlignment="1">
      <alignment vertical="center" wrapText="1"/>
    </xf>
    <xf numFmtId="0" fontId="74" fillId="17" borderId="12" xfId="0" applyFont="1" applyFill="1" applyBorder="1" applyAlignment="1">
      <alignment vertical="center" wrapText="1"/>
    </xf>
    <xf numFmtId="0" fontId="74" fillId="17" borderId="100" xfId="0" applyFont="1" applyFill="1" applyBorder="1" applyAlignment="1">
      <alignment vertical="center" wrapText="1"/>
    </xf>
    <xf numFmtId="0" fontId="3" fillId="2" borderId="3" xfId="0" applyFont="1" applyFill="1" applyBorder="1" applyAlignment="1" applyProtection="1">
      <alignment vertical="center"/>
    </xf>
    <xf numFmtId="0" fontId="3" fillId="2" borderId="41" xfId="0" applyFont="1" applyFill="1" applyBorder="1" applyAlignment="1" applyProtection="1">
      <alignment vertical="center"/>
    </xf>
    <xf numFmtId="0" fontId="3" fillId="2" borderId="66" xfId="0" applyFont="1" applyFill="1" applyBorder="1" applyAlignment="1" applyProtection="1">
      <alignment vertical="center"/>
    </xf>
    <xf numFmtId="0" fontId="3" fillId="2" borderId="10" xfId="0" applyFont="1" applyFill="1" applyBorder="1" applyAlignment="1" applyProtection="1">
      <alignment vertical="center"/>
    </xf>
    <xf numFmtId="0" fontId="3" fillId="2" borderId="46" xfId="0" applyFont="1" applyFill="1" applyBorder="1" applyAlignment="1" applyProtection="1">
      <alignment vertical="center"/>
    </xf>
    <xf numFmtId="0" fontId="3" fillId="2" borderId="87" xfId="0" applyFont="1" applyFill="1" applyBorder="1" applyAlignment="1" applyProtection="1">
      <alignment vertical="center"/>
    </xf>
    <xf numFmtId="0" fontId="50" fillId="2" borderId="3" xfId="0" applyFont="1" applyFill="1" applyBorder="1" applyAlignment="1" applyProtection="1">
      <alignment vertical="center"/>
    </xf>
    <xf numFmtId="0" fontId="50" fillId="2" borderId="41" xfId="0" applyFont="1" applyFill="1" applyBorder="1" applyAlignment="1" applyProtection="1">
      <alignment vertical="center"/>
    </xf>
    <xf numFmtId="0" fontId="50" fillId="2" borderId="10" xfId="0" applyFont="1" applyFill="1" applyBorder="1" applyAlignment="1" applyProtection="1">
      <alignment vertical="center"/>
    </xf>
    <xf numFmtId="0" fontId="50" fillId="2" borderId="46" xfId="0" applyFont="1" applyFill="1" applyBorder="1" applyAlignment="1" applyProtection="1">
      <alignment vertical="center"/>
    </xf>
    <xf numFmtId="0" fontId="67" fillId="16" borderId="78" xfId="0" applyFont="1" applyFill="1" applyBorder="1" applyAlignment="1" applyProtection="1">
      <alignment vertical="center" wrapText="1"/>
    </xf>
    <xf numFmtId="0" fontId="67" fillId="16" borderId="88" xfId="0" applyFont="1" applyFill="1" applyBorder="1" applyAlignment="1" applyProtection="1">
      <alignment vertical="center" wrapText="1"/>
    </xf>
    <xf numFmtId="0" fontId="67" fillId="16" borderId="57" xfId="0" applyFont="1" applyFill="1" applyBorder="1" applyAlignment="1" applyProtection="1">
      <alignment vertical="center" wrapText="1"/>
    </xf>
    <xf numFmtId="0" fontId="67" fillId="16" borderId="123" xfId="0" applyFont="1" applyFill="1" applyBorder="1" applyAlignment="1" applyProtection="1">
      <alignment horizontal="center" vertical="center"/>
    </xf>
    <xf numFmtId="0" fontId="67" fillId="16" borderId="99" xfId="0" applyFont="1" applyFill="1" applyBorder="1" applyAlignment="1" applyProtection="1">
      <alignment horizontal="center" vertical="center"/>
    </xf>
    <xf numFmtId="0" fontId="67" fillId="16" borderId="98" xfId="0" applyFont="1" applyFill="1" applyBorder="1" applyAlignment="1" applyProtection="1">
      <alignment horizontal="center" vertical="center"/>
    </xf>
    <xf numFmtId="0" fontId="6" fillId="5" borderId="107" xfId="0" applyFont="1" applyFill="1" applyBorder="1" applyAlignment="1">
      <alignment vertical="center"/>
    </xf>
    <xf numFmtId="0" fontId="6" fillId="5" borderId="102" xfId="0" applyFont="1" applyFill="1" applyBorder="1" applyAlignment="1">
      <alignment vertical="center"/>
    </xf>
    <xf numFmtId="0" fontId="17" fillId="11" borderId="9" xfId="0" applyFont="1" applyFill="1" applyBorder="1" applyAlignment="1" applyProtection="1">
      <alignment horizontal="center" vertical="center"/>
    </xf>
    <xf numFmtId="0" fontId="17" fillId="0" borderId="9" xfId="0" applyFont="1" applyBorder="1" applyAlignment="1" applyProtection="1">
      <alignment horizontal="center" vertical="center"/>
    </xf>
    <xf numFmtId="0" fontId="6" fillId="5" borderId="101" xfId="0" applyFont="1" applyFill="1" applyBorder="1" applyAlignment="1">
      <alignment vertical="center"/>
    </xf>
    <xf numFmtId="0" fontId="4" fillId="11" borderId="9" xfId="0" applyFont="1" applyFill="1" applyBorder="1" applyAlignment="1" applyProtection="1">
      <alignment horizontal="center"/>
    </xf>
    <xf numFmtId="0" fontId="4" fillId="0" borderId="9" xfId="0" applyFont="1" applyBorder="1" applyAlignment="1" applyProtection="1">
      <alignment horizontal="center"/>
    </xf>
    <xf numFmtId="0" fontId="6" fillId="5" borderId="41" xfId="0" applyFont="1" applyFill="1" applyBorder="1" applyAlignment="1" applyProtection="1">
      <alignment vertical="center"/>
    </xf>
    <xf numFmtId="0" fontId="17" fillId="0" borderId="9" xfId="0" applyFont="1" applyBorder="1" applyAlignment="1" applyProtection="1">
      <alignment horizontal="center"/>
    </xf>
    <xf numFmtId="0" fontId="3" fillId="5" borderId="41" xfId="0" applyFont="1" applyFill="1" applyBorder="1" applyAlignment="1" applyProtection="1">
      <alignment vertical="center"/>
    </xf>
    <xf numFmtId="0" fontId="3" fillId="5" borderId="46" xfId="0" applyFont="1" applyFill="1" applyBorder="1" applyAlignment="1" applyProtection="1">
      <alignment vertical="center"/>
    </xf>
    <xf numFmtId="0" fontId="29" fillId="5" borderId="41" xfId="0" applyFont="1" applyFill="1" applyBorder="1" applyAlignment="1" applyProtection="1">
      <alignment vertical="center" wrapText="1"/>
    </xf>
    <xf numFmtId="0" fontId="29" fillId="5" borderId="46" xfId="0" applyFont="1" applyFill="1" applyBorder="1" applyAlignment="1" applyProtection="1">
      <alignment vertical="center" wrapText="1"/>
    </xf>
    <xf numFmtId="0" fontId="6" fillId="5" borderId="41" xfId="0" applyFont="1" applyFill="1" applyBorder="1" applyAlignment="1" applyProtection="1">
      <alignment vertical="center" wrapText="1"/>
    </xf>
    <xf numFmtId="0" fontId="6" fillId="5" borderId="46" xfId="0" applyFont="1" applyFill="1" applyBorder="1" applyAlignment="1" applyProtection="1">
      <alignment vertical="center" wrapText="1"/>
    </xf>
    <xf numFmtId="0" fontId="17" fillId="11" borderId="9" xfId="0" applyFont="1" applyFill="1" applyBorder="1" applyAlignment="1" applyProtection="1">
      <alignment horizontal="center"/>
    </xf>
    <xf numFmtId="0" fontId="97" fillId="0" borderId="9" xfId="0" applyFont="1" applyBorder="1" applyAlignment="1">
      <alignment horizontal="center"/>
    </xf>
    <xf numFmtId="0" fontId="99" fillId="5" borderId="41" xfId="0" applyFont="1" applyFill="1" applyBorder="1" applyAlignment="1" applyProtection="1">
      <alignment vertical="center"/>
    </xf>
    <xf numFmtId="0" fontId="99" fillId="5" borderId="46" xfId="0" applyFont="1" applyFill="1" applyBorder="1" applyAlignment="1" applyProtection="1">
      <alignment vertical="center"/>
    </xf>
    <xf numFmtId="0" fontId="21" fillId="11" borderId="9" xfId="0" applyFont="1" applyFill="1" applyBorder="1" applyAlignment="1" applyProtection="1">
      <alignment horizontal="center"/>
    </xf>
    <xf numFmtId="0" fontId="21" fillId="0" borderId="9" xfId="0" applyFont="1" applyBorder="1" applyAlignment="1" applyProtection="1">
      <alignment horizontal="center"/>
    </xf>
    <xf numFmtId="0" fontId="99" fillId="5" borderId="41" xfId="0" applyFont="1" applyFill="1" applyBorder="1" applyAlignment="1" applyProtection="1">
      <alignment vertical="center" wrapText="1"/>
    </xf>
    <xf numFmtId="0" fontId="99" fillId="5" borderId="46" xfId="0" applyFont="1" applyFill="1" applyBorder="1" applyAlignment="1" applyProtection="1">
      <alignment vertical="center" wrapText="1"/>
    </xf>
    <xf numFmtId="0" fontId="17" fillId="3" borderId="9" xfId="0" applyFont="1" applyFill="1" applyBorder="1" applyAlignment="1" applyProtection="1">
      <alignment horizontal="center"/>
    </xf>
    <xf numFmtId="0" fontId="6" fillId="2" borderId="9" xfId="0" applyFont="1" applyFill="1" applyBorder="1" applyAlignment="1" applyProtection="1">
      <alignment horizontal="center"/>
    </xf>
    <xf numFmtId="0" fontId="65" fillId="0" borderId="9" xfId="0" applyFont="1" applyBorder="1" applyAlignment="1">
      <alignment horizontal="center" vertical="center"/>
    </xf>
    <xf numFmtId="0" fontId="37" fillId="0" borderId="124" xfId="0" applyFont="1" applyBorder="1" applyAlignment="1">
      <alignment horizontal="center" vertical="center"/>
    </xf>
    <xf numFmtId="0" fontId="59" fillId="16" borderId="125" xfId="0" applyFont="1" applyFill="1" applyBorder="1" applyAlignment="1" applyProtection="1">
      <alignment horizontal="right" vertical="center" wrapText="1"/>
    </xf>
    <xf numFmtId="0" fontId="67" fillId="16" borderId="120" xfId="0" applyFont="1" applyFill="1" applyBorder="1" applyAlignment="1" applyProtection="1">
      <alignment horizontal="right" vertical="center" wrapText="1"/>
    </xf>
    <xf numFmtId="0" fontId="59" fillId="16" borderId="109" xfId="0" applyFont="1" applyFill="1" applyBorder="1" applyAlignment="1" applyProtection="1">
      <alignment horizontal="right" vertical="center" wrapText="1"/>
    </xf>
    <xf numFmtId="0" fontId="5" fillId="5" borderId="87" xfId="0" applyFont="1" applyFill="1" applyBorder="1" applyAlignment="1" applyProtection="1">
      <alignment horizontal="right" vertical="center" wrapText="1"/>
    </xf>
    <xf numFmtId="0" fontId="4" fillId="5" borderId="87" xfId="0" applyFont="1" applyFill="1" applyBorder="1" applyAlignment="1" applyProtection="1">
      <alignment horizontal="right" vertical="center"/>
    </xf>
    <xf numFmtId="0" fontId="4" fillId="3" borderId="66" xfId="0" applyFont="1" applyFill="1" applyBorder="1" applyAlignment="1" applyProtection="1">
      <alignment horizontal="right"/>
    </xf>
    <xf numFmtId="0" fontId="5" fillId="3" borderId="66" xfId="0" applyFont="1" applyFill="1" applyBorder="1" applyAlignment="1" applyProtection="1">
      <alignment horizontal="right"/>
    </xf>
    <xf numFmtId="0" fontId="4" fillId="5" borderId="66" xfId="0" applyFont="1" applyFill="1" applyBorder="1" applyAlignment="1" applyProtection="1">
      <alignment horizontal="right" vertical="center"/>
    </xf>
    <xf numFmtId="0" fontId="26" fillId="5" borderId="87" xfId="0" applyFont="1" applyFill="1" applyBorder="1" applyAlignment="1" applyProtection="1">
      <alignment horizontal="right"/>
    </xf>
    <xf numFmtId="0" fontId="5" fillId="0" borderId="87" xfId="0" applyFont="1" applyFill="1" applyBorder="1" applyAlignment="1" applyProtection="1">
      <alignment horizontal="right"/>
    </xf>
    <xf numFmtId="0" fontId="5" fillId="11" borderId="87" xfId="0" applyFont="1" applyFill="1" applyBorder="1" applyAlignment="1" applyProtection="1">
      <alignment horizontal="right"/>
    </xf>
    <xf numFmtId="0" fontId="5" fillId="11" borderId="12" xfId="0" applyFont="1" applyFill="1" applyBorder="1" applyAlignment="1" applyProtection="1">
      <alignment horizontal="right"/>
    </xf>
    <xf numFmtId="0" fontId="5" fillId="0" borderId="66" xfId="0" applyFont="1" applyFill="1" applyBorder="1" applyAlignment="1" applyProtection="1">
      <alignment horizontal="right"/>
    </xf>
    <xf numFmtId="0" fontId="5" fillId="5" borderId="87" xfId="0" applyFont="1" applyFill="1" applyBorder="1" applyAlignment="1" applyProtection="1">
      <alignment horizontal="right"/>
    </xf>
    <xf numFmtId="0" fontId="5" fillId="0" borderId="101" xfId="0" applyFont="1" applyBorder="1" applyAlignment="1" applyProtection="1">
      <alignment horizontal="right"/>
    </xf>
    <xf numFmtId="0" fontId="5" fillId="2" borderId="11" xfId="0" applyFont="1" applyFill="1" applyBorder="1" applyAlignment="1" applyProtection="1">
      <alignment horizontal="right"/>
    </xf>
    <xf numFmtId="0" fontId="100" fillId="16" borderId="0" xfId="0" applyFont="1" applyFill="1" applyBorder="1" applyAlignment="1">
      <alignment horizontal="center"/>
    </xf>
    <xf numFmtId="0" fontId="6" fillId="5" borderId="0" xfId="0" applyFont="1" applyFill="1" applyBorder="1" applyAlignment="1" applyProtection="1">
      <alignment vertical="center" wrapText="1"/>
    </xf>
    <xf numFmtId="0" fontId="21" fillId="11" borderId="0" xfId="0" applyFont="1" applyFill="1" applyBorder="1" applyAlignment="1" applyProtection="1">
      <alignment horizontal="right"/>
    </xf>
    <xf numFmtId="0" fontId="21" fillId="0" borderId="0" xfId="0" applyFont="1" applyBorder="1" applyAlignment="1" applyProtection="1">
      <alignment horizontal="right" indent="1"/>
    </xf>
    <xf numFmtId="0" fontId="3" fillId="5" borderId="0" xfId="0" applyFont="1" applyFill="1" applyBorder="1" applyAlignment="1" applyProtection="1">
      <alignment vertical="center"/>
    </xf>
    <xf numFmtId="0" fontId="17" fillId="3" borderId="0" xfId="0" applyFont="1" applyFill="1" applyBorder="1" applyAlignment="1" applyProtection="1">
      <alignment horizontal="right"/>
    </xf>
    <xf numFmtId="0" fontId="29" fillId="5" borderId="0" xfId="0" applyFont="1" applyFill="1" applyBorder="1" applyAlignment="1" applyProtection="1"/>
    <xf numFmtId="0" fontId="3" fillId="5" borderId="0" xfId="0" applyFont="1" applyFill="1" applyBorder="1" applyAlignment="1" applyProtection="1"/>
    <xf numFmtId="0" fontId="6" fillId="5" borderId="0" xfId="0" applyFont="1" applyFill="1" applyBorder="1" applyAlignment="1" applyProtection="1"/>
    <xf numFmtId="0" fontId="5" fillId="0" borderId="0" xfId="0" applyFont="1" applyBorder="1" applyAlignment="1">
      <alignment horizontal="right" vertical="center"/>
    </xf>
    <xf numFmtId="0" fontId="37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/>
    </xf>
    <xf numFmtId="0" fontId="100" fillId="16" borderId="31" xfId="0" applyFont="1" applyFill="1" applyBorder="1" applyAlignment="1">
      <alignment horizontal="center"/>
    </xf>
    <xf numFmtId="0" fontId="67" fillId="16" borderId="31" xfId="0" applyFont="1" applyFill="1" applyBorder="1" applyAlignment="1" applyProtection="1">
      <alignment vertical="center" wrapText="1"/>
    </xf>
    <xf numFmtId="0" fontId="67" fillId="16" borderId="31" xfId="0" applyFont="1" applyFill="1" applyBorder="1" applyAlignment="1" applyProtection="1">
      <alignment horizontal="center" vertical="center" wrapText="1"/>
    </xf>
    <xf numFmtId="0" fontId="6" fillId="5" borderId="31" xfId="0" applyFont="1" applyFill="1" applyBorder="1" applyAlignment="1" applyProtection="1">
      <alignment vertical="center" wrapText="1"/>
    </xf>
    <xf numFmtId="0" fontId="18" fillId="0" borderId="31" xfId="0" applyFont="1" applyBorder="1" applyAlignment="1">
      <alignment horizontal="right"/>
    </xf>
    <xf numFmtId="0" fontId="21" fillId="11" borderId="31" xfId="0" applyFont="1" applyFill="1" applyBorder="1" applyAlignment="1" applyProtection="1">
      <alignment horizontal="right"/>
    </xf>
    <xf numFmtId="0" fontId="21" fillId="0" borderId="31" xfId="0" applyFont="1" applyBorder="1" applyAlignment="1" applyProtection="1">
      <alignment horizontal="right"/>
    </xf>
    <xf numFmtId="0" fontId="21" fillId="0" borderId="31" xfId="0" applyFont="1" applyBorder="1" applyAlignment="1" applyProtection="1">
      <alignment horizontal="right" indent="1"/>
    </xf>
    <xf numFmtId="0" fontId="3" fillId="5" borderId="31" xfId="0" applyFont="1" applyFill="1" applyBorder="1" applyAlignment="1" applyProtection="1">
      <alignment vertical="center"/>
    </xf>
    <xf numFmtId="0" fontId="21" fillId="11" borderId="31" xfId="0" applyFont="1" applyFill="1" applyBorder="1" applyAlignment="1" applyProtection="1">
      <alignment horizontal="right" wrapText="1"/>
    </xf>
    <xf numFmtId="0" fontId="21" fillId="0" borderId="31" xfId="0" applyFont="1" applyBorder="1" applyAlignment="1" applyProtection="1">
      <alignment horizontal="right" wrapText="1"/>
    </xf>
    <xf numFmtId="0" fontId="17" fillId="3" borderId="31" xfId="0" applyFont="1" applyFill="1" applyBorder="1" applyAlignment="1" applyProtection="1">
      <alignment horizontal="right"/>
    </xf>
    <xf numFmtId="0" fontId="5" fillId="0" borderId="31" xfId="0" applyFont="1" applyBorder="1" applyAlignment="1" applyProtection="1">
      <alignment horizontal="right" wrapText="1"/>
    </xf>
    <xf numFmtId="0" fontId="6" fillId="5" borderId="31" xfId="0" applyFont="1" applyFill="1" applyBorder="1" applyAlignment="1" applyProtection="1">
      <alignment vertical="center"/>
    </xf>
    <xf numFmtId="0" fontId="21" fillId="3" borderId="31" xfId="0" applyFont="1" applyFill="1" applyBorder="1" applyAlignment="1" applyProtection="1">
      <alignment horizontal="right" wrapText="1"/>
    </xf>
    <xf numFmtId="0" fontId="21" fillId="3" borderId="31" xfId="0" applyFont="1" applyFill="1" applyBorder="1" applyAlignment="1" applyProtection="1">
      <alignment horizontal="right"/>
    </xf>
    <xf numFmtId="0" fontId="16" fillId="3" borderId="31" xfId="0" applyFont="1" applyFill="1" applyBorder="1" applyAlignment="1" applyProtection="1">
      <alignment horizontal="right" wrapText="1"/>
    </xf>
    <xf numFmtId="0" fontId="29" fillId="5" borderId="31" xfId="0" applyFont="1" applyFill="1" applyBorder="1" applyAlignment="1" applyProtection="1">
      <alignment vertical="center"/>
    </xf>
    <xf numFmtId="0" fontId="29" fillId="5" borderId="31" xfId="0" applyFont="1" applyFill="1" applyBorder="1" applyAlignment="1" applyProtection="1"/>
    <xf numFmtId="0" fontId="21" fillId="0" borderId="31" xfId="0" applyFont="1" applyFill="1" applyBorder="1" applyAlignment="1" applyProtection="1">
      <alignment horizontal="right" wrapText="1"/>
    </xf>
    <xf numFmtId="0" fontId="21" fillId="0" borderId="31" xfId="0" applyFont="1" applyFill="1" applyBorder="1" applyAlignment="1" applyProtection="1">
      <alignment horizontal="right"/>
    </xf>
    <xf numFmtId="0" fontId="6" fillId="0" borderId="31" xfId="0" applyFont="1" applyBorder="1" applyAlignment="1" applyProtection="1">
      <alignment horizontal="right" wrapText="1"/>
    </xf>
    <xf numFmtId="0" fontId="16" fillId="3" borderId="31" xfId="0" applyFont="1" applyFill="1" applyBorder="1" applyAlignment="1" applyProtection="1">
      <alignment horizontal="right"/>
    </xf>
    <xf numFmtId="0" fontId="17" fillId="0" borderId="31" xfId="0" applyFont="1" applyFill="1" applyBorder="1" applyAlignment="1" applyProtection="1">
      <alignment horizontal="right"/>
    </xf>
    <xf numFmtId="0" fontId="3" fillId="5" borderId="31" xfId="0" applyFont="1" applyFill="1" applyBorder="1" applyAlignment="1" applyProtection="1"/>
    <xf numFmtId="0" fontId="23" fillId="11" borderId="31" xfId="0" applyFont="1" applyFill="1" applyBorder="1" applyAlignment="1">
      <alignment horizontal="right"/>
    </xf>
    <xf numFmtId="0" fontId="5" fillId="0" borderId="31" xfId="0" applyFont="1" applyBorder="1" applyAlignment="1" applyProtection="1">
      <alignment horizontal="right"/>
    </xf>
    <xf numFmtId="0" fontId="6" fillId="5" borderId="31" xfId="0" applyFont="1" applyFill="1" applyBorder="1" applyAlignment="1" applyProtection="1"/>
    <xf numFmtId="0" fontId="23" fillId="3" borderId="31" xfId="0" applyFont="1" applyFill="1" applyBorder="1" applyAlignment="1">
      <alignment horizontal="right"/>
    </xf>
    <xf numFmtId="0" fontId="6" fillId="2" borderId="31" xfId="0" applyFont="1" applyFill="1" applyBorder="1" applyAlignment="1" applyProtection="1">
      <alignment horizontal="right"/>
    </xf>
    <xf numFmtId="0" fontId="65" fillId="0" borderId="31" xfId="0" applyFont="1" applyBorder="1" applyAlignment="1">
      <alignment horizontal="right" vertical="center"/>
    </xf>
    <xf numFmtId="0" fontId="5" fillId="0" borderId="31" xfId="0" applyFont="1" applyBorder="1" applyAlignment="1">
      <alignment horizontal="right" vertical="center"/>
    </xf>
    <xf numFmtId="0" fontId="37" fillId="0" borderId="31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8" fillId="0" borderId="31" xfId="0" applyFont="1" applyBorder="1" applyAlignment="1">
      <alignment horizontal="right"/>
    </xf>
    <xf numFmtId="0" fontId="6" fillId="11" borderId="117" xfId="0" applyFont="1" applyFill="1" applyBorder="1" applyAlignment="1" applyProtection="1">
      <alignment vertical="center" wrapText="1"/>
    </xf>
    <xf numFmtId="0" fontId="6" fillId="11" borderId="118" xfId="0" applyFont="1" applyFill="1" applyBorder="1" applyAlignment="1" applyProtection="1">
      <alignment vertical="center" wrapText="1"/>
    </xf>
    <xf numFmtId="0" fontId="6" fillId="11" borderId="119" xfId="0" applyFont="1" applyFill="1" applyBorder="1" applyAlignment="1" applyProtection="1">
      <alignment vertical="center" wrapText="1"/>
    </xf>
    <xf numFmtId="0" fontId="5" fillId="0" borderId="9" xfId="0" applyFont="1" applyBorder="1" applyAlignment="1" applyProtection="1"/>
    <xf numFmtId="0" fontId="6" fillId="0" borderId="9" xfId="0" applyFont="1" applyFill="1" applyBorder="1" applyAlignment="1" applyProtection="1"/>
    <xf numFmtId="0" fontId="6" fillId="0" borderId="11" xfId="0" applyFont="1" applyFill="1" applyBorder="1" applyAlignment="1" applyProtection="1"/>
    <xf numFmtId="0" fontId="16" fillId="3" borderId="9" xfId="0" applyFont="1" applyFill="1" applyBorder="1" applyAlignment="1" applyProtection="1"/>
    <xf numFmtId="0" fontId="16" fillId="3" borderId="11" xfId="0" applyFont="1" applyFill="1" applyBorder="1" applyAlignment="1" applyProtection="1"/>
    <xf numFmtId="0" fontId="9" fillId="2" borderId="0" xfId="0" applyFont="1" applyFill="1" applyBorder="1" applyAlignment="1">
      <alignment vertical="center"/>
    </xf>
    <xf numFmtId="0" fontId="6" fillId="4" borderId="47" xfId="0" applyFont="1" applyFill="1" applyBorder="1" applyAlignment="1" applyProtection="1">
      <alignment vertical="center"/>
    </xf>
    <xf numFmtId="0" fontId="16" fillId="3" borderId="66" xfId="0" applyFont="1" applyFill="1" applyBorder="1" applyAlignment="1" applyProtection="1"/>
  </cellXfs>
  <cellStyles count="4">
    <cellStyle name="Comma" xfId="1" builtinId="3"/>
    <cellStyle name="Hyperlink" xfId="2" builtinId="8"/>
    <cellStyle name="Normal" xfId="0" builtinId="0"/>
    <cellStyle name="Normal 2" xfId="3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/Documents/CHAI%20Labs/HIV%20LABORATORY%20EQUIPMENT%20MAP%20v3.0-0520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V%20LABORATORY%20EQUIPMENT%20MAP%20v3.0-05201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proposed CD4 placments"/>
      <sheetName val="CENTRAL MAPPING"/>
      <sheetName val="Sheet1"/>
      <sheetName val="COAST MAPPING"/>
      <sheetName val="EASTERN MAPPING"/>
      <sheetName val="NAIROBI MAPPING"/>
      <sheetName val="NORTH EASTERN MAPPING"/>
      <sheetName val="NYANZA MAPPING"/>
      <sheetName val="RIFT VALLEY MAPPING"/>
      <sheetName val="WESTERN MAPPING"/>
      <sheetName val="Implementation Plan"/>
      <sheetName val="Site assessment 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 proposed CD4 placments"/>
      <sheetName val="CENTRAL MAPPING"/>
      <sheetName val="Sheet1"/>
      <sheetName val="COAST MAPPING"/>
      <sheetName val="EASTERN MAPPING"/>
      <sheetName val="NAIROBI MAPPING"/>
      <sheetName val="NORTH EASTERN MAPPING"/>
      <sheetName val="NYANZA MAPPING"/>
      <sheetName val="RIFT VALLEY MAPPING"/>
      <sheetName val="WESTERN MAPPING"/>
      <sheetName val="Implementation Plan"/>
      <sheetName val="Site assessment repor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atricknjuki08@gmail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ksamuelmithamu@yahoo.com" TargetMode="External"/><Relationship Id="rId1" Type="http://schemas.openxmlformats.org/officeDocument/2006/relationships/hyperlink" Target="mailto:amosmwangikungu@yahoo.com" TargetMode="External"/><Relationship Id="rId6" Type="http://schemas.openxmlformats.org/officeDocument/2006/relationships/hyperlink" Target="mailto:abutoeliud@yahoo.com" TargetMode="External"/><Relationship Id="rId5" Type="http://schemas.openxmlformats.org/officeDocument/2006/relationships/hyperlink" Target="mailto:ndeki@yahoo.com" TargetMode="External"/><Relationship Id="rId4" Type="http://schemas.openxmlformats.org/officeDocument/2006/relationships/hyperlink" Target="mailto:mromuke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AU245"/>
  <sheetViews>
    <sheetView tabSelected="1" zoomScale="80" zoomScaleNormal="80" workbookViewId="0">
      <pane ySplit="4" topLeftCell="A5" activePane="bottomLeft" state="frozen"/>
      <selection pane="bottomLeft" activeCell="A101" sqref="A101"/>
    </sheetView>
  </sheetViews>
  <sheetFormatPr defaultColWidth="9.140625" defaultRowHeight="15"/>
  <cols>
    <col min="1" max="1" width="25.7109375" style="426" bestFit="1" customWidth="1"/>
    <col min="2" max="2" width="34.42578125" style="1894" customWidth="1"/>
    <col min="3" max="3" width="37.42578125" style="1894" customWidth="1"/>
    <col min="4" max="4" width="37.42578125" style="1859" customWidth="1"/>
    <col min="5" max="5" width="11.7109375" style="5" customWidth="1"/>
    <col min="6" max="6" width="9.42578125" style="750" customWidth="1"/>
    <col min="7" max="7" width="7.5703125" style="414" customWidth="1"/>
    <col min="8" max="8" width="11.28515625" style="602" customWidth="1"/>
    <col min="9" max="9" width="10.28515625" style="602" customWidth="1"/>
    <col min="10" max="10" width="12.7109375" style="730" customWidth="1"/>
    <col min="11" max="11" width="17.28515625" style="414" customWidth="1"/>
    <col min="12" max="12" width="15.28515625" style="648" customWidth="1"/>
    <col min="13" max="13" width="29.7109375" style="414" bestFit="1" customWidth="1"/>
    <col min="14" max="14" width="15.28515625" style="648" customWidth="1"/>
    <col min="15" max="15" width="22.140625" style="648" bestFit="1" customWidth="1"/>
    <col min="16" max="16" width="15.28515625" style="648" customWidth="1"/>
    <col min="17" max="17" width="3" style="4" customWidth="1"/>
    <col min="18" max="18" width="13.42578125" style="650" bestFit="1" customWidth="1"/>
    <col min="19" max="19" width="24.140625" style="651" bestFit="1" customWidth="1"/>
    <col min="20" max="20" width="18.140625" style="661" bestFit="1" customWidth="1"/>
    <col min="21" max="47" width="9.140625" style="651"/>
    <col min="48" max="16384" width="9.140625" style="4"/>
  </cols>
  <sheetData>
    <row r="1" spans="1:47" ht="21.75" thickBot="1">
      <c r="A1" s="1364"/>
      <c r="B1" s="1860"/>
      <c r="C1" s="1860"/>
      <c r="D1" s="1848"/>
      <c r="E1" s="1364"/>
      <c r="F1" s="1364"/>
      <c r="G1" s="1364"/>
      <c r="H1" s="1364"/>
      <c r="I1" s="1364"/>
      <c r="J1" s="1364"/>
      <c r="K1" s="1364"/>
      <c r="L1" s="1364"/>
      <c r="M1" s="1364"/>
      <c r="N1" s="1364"/>
      <c r="O1" s="1364"/>
      <c r="P1" s="1364"/>
    </row>
    <row r="2" spans="1:47" ht="15.75" customHeight="1">
      <c r="A2" s="1802" t="s">
        <v>1</v>
      </c>
      <c r="B2" s="1861" t="s">
        <v>683</v>
      </c>
      <c r="C2" s="1862" t="s">
        <v>684</v>
      </c>
      <c r="D2" s="1523" t="s">
        <v>2699</v>
      </c>
      <c r="E2" s="1832"/>
      <c r="F2" s="1377" t="s">
        <v>2640</v>
      </c>
      <c r="G2" s="1369" t="s">
        <v>687</v>
      </c>
      <c r="H2" s="1372" t="s">
        <v>2651</v>
      </c>
      <c r="I2" s="1372" t="s">
        <v>2650</v>
      </c>
      <c r="J2" s="1365" t="s">
        <v>2674</v>
      </c>
      <c r="K2" s="1382" t="s">
        <v>2647</v>
      </c>
      <c r="L2" s="1383"/>
      <c r="M2" s="1383"/>
      <c r="N2" s="1383"/>
      <c r="O2" s="1383"/>
      <c r="P2" s="1384"/>
    </row>
    <row r="3" spans="1:47" ht="46.5" customHeight="1">
      <c r="A3" s="1803"/>
      <c r="B3" s="1861"/>
      <c r="C3" s="1862"/>
      <c r="D3" s="1523"/>
      <c r="E3" s="1833" t="s">
        <v>2669</v>
      </c>
      <c r="F3" s="1378"/>
      <c r="G3" s="1370"/>
      <c r="H3" s="1373"/>
      <c r="I3" s="1373"/>
      <c r="J3" s="1366"/>
      <c r="K3" s="1378" t="s">
        <v>2428</v>
      </c>
      <c r="L3" s="1380" t="s">
        <v>2637</v>
      </c>
      <c r="M3" s="1378" t="s">
        <v>2638</v>
      </c>
      <c r="N3" s="1380" t="s">
        <v>2639</v>
      </c>
      <c r="O3" s="1378" t="s">
        <v>2435</v>
      </c>
      <c r="P3" s="1380" t="s">
        <v>2641</v>
      </c>
    </row>
    <row r="4" spans="1:47">
      <c r="A4" s="1804"/>
      <c r="B4" s="1861"/>
      <c r="C4" s="1862"/>
      <c r="D4" s="1523"/>
      <c r="E4" s="1834"/>
      <c r="F4" s="1379"/>
      <c r="G4" s="1371"/>
      <c r="H4" s="1374"/>
      <c r="I4" s="1374"/>
      <c r="J4" s="1367"/>
      <c r="K4" s="1379"/>
      <c r="L4" s="1381"/>
      <c r="M4" s="1379"/>
      <c r="N4" s="1381"/>
      <c r="O4" s="1379"/>
      <c r="P4" s="1381"/>
    </row>
    <row r="5" spans="1:47" s="494" customFormat="1" ht="18" customHeight="1">
      <c r="A5" s="1805" t="s">
        <v>3</v>
      </c>
      <c r="B5" s="1863" t="s">
        <v>4</v>
      </c>
      <c r="C5" s="1863">
        <f>COUNTA(C7:C19)</f>
        <v>13</v>
      </c>
      <c r="D5" s="1849"/>
      <c r="E5" s="1835">
        <v>10233</v>
      </c>
      <c r="F5" s="1679"/>
      <c r="G5" s="1678" t="s">
        <v>751</v>
      </c>
      <c r="H5" s="1678">
        <v>428</v>
      </c>
      <c r="I5" s="1375"/>
      <c r="J5" s="1319"/>
      <c r="K5" s="737" t="s">
        <v>692</v>
      </c>
      <c r="L5" s="737"/>
      <c r="M5" s="737" t="s">
        <v>2644</v>
      </c>
      <c r="N5" s="737"/>
      <c r="O5" s="737" t="s">
        <v>2272</v>
      </c>
      <c r="P5" s="737"/>
      <c r="R5" s="649" t="s">
        <v>2428</v>
      </c>
      <c r="S5" s="649" t="s">
        <v>2430</v>
      </c>
      <c r="T5" s="649" t="s">
        <v>2435</v>
      </c>
      <c r="U5" s="660"/>
      <c r="V5" s="660"/>
      <c r="W5" s="660"/>
      <c r="X5" s="660"/>
      <c r="Y5" s="660"/>
      <c r="Z5" s="660"/>
      <c r="AA5" s="660"/>
      <c r="AB5" s="660"/>
      <c r="AC5" s="660"/>
      <c r="AD5" s="660"/>
      <c r="AE5" s="660"/>
      <c r="AF5" s="660"/>
      <c r="AG5" s="660"/>
      <c r="AH5" s="660"/>
      <c r="AI5" s="660"/>
      <c r="AJ5" s="660"/>
      <c r="AK5" s="660"/>
      <c r="AL5" s="660"/>
      <c r="AM5" s="660"/>
      <c r="AN5" s="660"/>
      <c r="AO5" s="660"/>
      <c r="AP5" s="660"/>
      <c r="AQ5" s="660"/>
      <c r="AR5" s="660"/>
      <c r="AS5" s="660"/>
      <c r="AT5" s="660"/>
      <c r="AU5" s="660"/>
    </row>
    <row r="6" spans="1:47" s="494" customFormat="1" ht="18" customHeight="1">
      <c r="A6" s="1806"/>
      <c r="B6" s="1863"/>
      <c r="C6" s="1863"/>
      <c r="D6" s="1849"/>
      <c r="F6" s="1681"/>
      <c r="G6" s="1680"/>
      <c r="H6" s="1680"/>
      <c r="I6" s="1376"/>
      <c r="J6" s="1318">
        <f>SUM(H5:I6)</f>
        <v>428</v>
      </c>
      <c r="K6" s="737"/>
      <c r="L6" s="737"/>
      <c r="M6" s="737"/>
      <c r="N6" s="737"/>
      <c r="O6" s="737" t="s">
        <v>709</v>
      </c>
      <c r="P6" s="737"/>
      <c r="R6" s="649"/>
      <c r="S6" s="649"/>
      <c r="T6" s="649"/>
      <c r="U6" s="660"/>
      <c r="V6" s="660"/>
      <c r="W6" s="660"/>
      <c r="X6" s="660"/>
      <c r="Y6" s="660"/>
      <c r="Z6" s="660"/>
      <c r="AA6" s="660"/>
      <c r="AB6" s="660"/>
      <c r="AC6" s="660"/>
      <c r="AD6" s="660"/>
      <c r="AE6" s="660"/>
      <c r="AF6" s="660"/>
      <c r="AG6" s="660"/>
      <c r="AH6" s="660"/>
      <c r="AI6" s="660"/>
      <c r="AJ6" s="660"/>
      <c r="AK6" s="660"/>
      <c r="AL6" s="660"/>
      <c r="AM6" s="660"/>
      <c r="AN6" s="660"/>
      <c r="AO6" s="660"/>
      <c r="AP6" s="660"/>
      <c r="AQ6" s="660"/>
      <c r="AR6" s="660"/>
      <c r="AS6" s="660"/>
      <c r="AT6" s="660"/>
      <c r="AU6" s="660"/>
    </row>
    <row r="7" spans="1:47" s="139" customFormat="1" ht="15" customHeight="1">
      <c r="A7" s="1807" t="s">
        <v>3</v>
      </c>
      <c r="B7" s="1864"/>
      <c r="C7" s="1865" t="s">
        <v>5</v>
      </c>
      <c r="D7" s="1850" t="s">
        <v>4</v>
      </c>
      <c r="E7" s="1200">
        <v>10338</v>
      </c>
      <c r="F7" s="790">
        <v>12.4</v>
      </c>
      <c r="G7" s="765" t="s">
        <v>751</v>
      </c>
      <c r="H7" s="788">
        <v>314</v>
      </c>
      <c r="I7" s="791"/>
      <c r="J7" s="778">
        <f>SUM(H7:I7)</f>
        <v>314</v>
      </c>
      <c r="K7" s="790"/>
      <c r="L7" s="780"/>
      <c r="M7" s="757" t="s">
        <v>2642</v>
      </c>
      <c r="N7" s="780"/>
      <c r="O7" s="780"/>
      <c r="P7" s="780"/>
      <c r="R7" s="772"/>
      <c r="S7" s="773"/>
      <c r="T7" s="772"/>
      <c r="U7" s="654"/>
      <c r="V7" s="654"/>
      <c r="W7" s="654"/>
      <c r="X7" s="654"/>
      <c r="Y7" s="654"/>
      <c r="Z7" s="654"/>
      <c r="AA7" s="654"/>
      <c r="AB7" s="654"/>
      <c r="AC7" s="654"/>
      <c r="AD7" s="654"/>
      <c r="AE7" s="654"/>
      <c r="AF7" s="654"/>
      <c r="AG7" s="654"/>
      <c r="AH7" s="654"/>
      <c r="AI7" s="654"/>
      <c r="AJ7" s="654"/>
      <c r="AK7" s="654"/>
      <c r="AL7" s="654"/>
      <c r="AM7" s="654"/>
      <c r="AN7" s="654"/>
      <c r="AO7" s="654"/>
      <c r="AP7" s="654"/>
      <c r="AQ7" s="654"/>
      <c r="AR7" s="654"/>
      <c r="AS7" s="654"/>
      <c r="AT7" s="654"/>
      <c r="AU7" s="654"/>
    </row>
    <row r="8" spans="1:47" s="139" customFormat="1">
      <c r="A8" s="1808" t="s">
        <v>3</v>
      </c>
      <c r="B8" s="1864"/>
      <c r="C8" s="1866" t="s">
        <v>752</v>
      </c>
      <c r="D8" s="853" t="s">
        <v>4</v>
      </c>
      <c r="E8" s="1201">
        <v>10195</v>
      </c>
      <c r="F8" s="705"/>
      <c r="G8" s="766" t="s">
        <v>751</v>
      </c>
      <c r="H8" s="422"/>
      <c r="I8" s="739"/>
      <c r="J8" s="778">
        <f t="shared" ref="J8:J19" si="0">SUM(H8:I8)</f>
        <v>0</v>
      </c>
      <c r="K8" s="705"/>
      <c r="L8" s="604"/>
      <c r="M8" s="705"/>
      <c r="N8" s="604"/>
      <c r="O8" s="604"/>
      <c r="P8" s="604"/>
      <c r="R8" s="772" t="s">
        <v>691</v>
      </c>
      <c r="S8" s="772" t="s">
        <v>2642</v>
      </c>
      <c r="T8" s="772" t="s">
        <v>940</v>
      </c>
      <c r="U8" s="654"/>
      <c r="V8" s="654"/>
      <c r="W8" s="654"/>
      <c r="X8" s="654"/>
      <c r="Y8" s="654"/>
      <c r="Z8" s="654"/>
      <c r="AA8" s="654"/>
      <c r="AB8" s="654"/>
      <c r="AC8" s="654"/>
      <c r="AD8" s="654"/>
      <c r="AE8" s="654"/>
      <c r="AF8" s="654"/>
      <c r="AG8" s="654"/>
      <c r="AH8" s="654"/>
      <c r="AI8" s="654"/>
      <c r="AJ8" s="654"/>
      <c r="AK8" s="654"/>
      <c r="AL8" s="654"/>
      <c r="AM8" s="654"/>
      <c r="AN8" s="654"/>
      <c r="AO8" s="654"/>
      <c r="AP8" s="654"/>
      <c r="AQ8" s="654"/>
      <c r="AR8" s="654"/>
      <c r="AS8" s="654"/>
      <c r="AT8" s="654"/>
      <c r="AU8" s="654"/>
    </row>
    <row r="9" spans="1:47" s="139" customFormat="1">
      <c r="A9" s="1808" t="s">
        <v>3</v>
      </c>
      <c r="B9" s="1864"/>
      <c r="C9" s="1866" t="s">
        <v>10</v>
      </c>
      <c r="D9" s="853" t="s">
        <v>4</v>
      </c>
      <c r="E9" s="1201">
        <v>10257</v>
      </c>
      <c r="F9" s="705">
        <v>13.1</v>
      </c>
      <c r="G9" s="766" t="s">
        <v>751</v>
      </c>
      <c r="H9" s="704">
        <v>32</v>
      </c>
      <c r="I9" s="740"/>
      <c r="J9" s="778">
        <f t="shared" si="0"/>
        <v>32</v>
      </c>
      <c r="K9" s="705"/>
      <c r="L9" s="604"/>
      <c r="M9" s="705"/>
      <c r="N9" s="604"/>
      <c r="O9" s="604"/>
      <c r="P9" s="604"/>
      <c r="R9" s="772" t="s">
        <v>692</v>
      </c>
      <c r="S9" s="772" t="s">
        <v>2643</v>
      </c>
      <c r="T9" s="772" t="s">
        <v>709</v>
      </c>
      <c r="U9" s="654"/>
      <c r="V9" s="654"/>
      <c r="W9" s="654"/>
      <c r="X9" s="654"/>
      <c r="Y9" s="654"/>
      <c r="Z9" s="654"/>
      <c r="AA9" s="654"/>
      <c r="AB9" s="654"/>
      <c r="AC9" s="654"/>
      <c r="AD9" s="654"/>
      <c r="AE9" s="654"/>
      <c r="AF9" s="654"/>
      <c r="AG9" s="654"/>
      <c r="AH9" s="654"/>
      <c r="AI9" s="654"/>
      <c r="AJ9" s="654"/>
      <c r="AK9" s="654"/>
      <c r="AL9" s="654"/>
      <c r="AM9" s="654"/>
      <c r="AN9" s="654"/>
      <c r="AO9" s="654"/>
      <c r="AP9" s="654"/>
      <c r="AQ9" s="654"/>
      <c r="AR9" s="654"/>
      <c r="AS9" s="654"/>
      <c r="AT9" s="654"/>
      <c r="AU9" s="654"/>
    </row>
    <row r="10" spans="1:47" s="139" customFormat="1">
      <c r="A10" s="1808" t="s">
        <v>3</v>
      </c>
      <c r="B10" s="1864"/>
      <c r="C10" s="1866" t="s">
        <v>7</v>
      </c>
      <c r="D10" s="853" t="s">
        <v>4</v>
      </c>
      <c r="E10" s="1201">
        <v>10489</v>
      </c>
      <c r="F10" s="705">
        <v>13.1</v>
      </c>
      <c r="G10" s="766" t="s">
        <v>751</v>
      </c>
      <c r="H10" s="704">
        <v>38</v>
      </c>
      <c r="I10" s="740"/>
      <c r="J10" s="778">
        <f t="shared" si="0"/>
        <v>38</v>
      </c>
      <c r="K10" s="705"/>
      <c r="L10" s="604"/>
      <c r="M10" s="705"/>
      <c r="N10" s="604"/>
      <c r="O10" s="604"/>
      <c r="P10" s="604"/>
      <c r="R10" s="772" t="s">
        <v>2429</v>
      </c>
      <c r="S10" s="772" t="s">
        <v>2644</v>
      </c>
      <c r="T10" s="772" t="s">
        <v>686</v>
      </c>
      <c r="U10" s="654"/>
      <c r="V10" s="654"/>
      <c r="W10" s="654"/>
      <c r="X10" s="654"/>
      <c r="Y10" s="654"/>
      <c r="Z10" s="654"/>
      <c r="AA10" s="654"/>
      <c r="AB10" s="654"/>
      <c r="AC10" s="654"/>
      <c r="AD10" s="654"/>
      <c r="AE10" s="654"/>
      <c r="AF10" s="654"/>
      <c r="AG10" s="654"/>
      <c r="AH10" s="654"/>
      <c r="AI10" s="654"/>
      <c r="AJ10" s="654"/>
      <c r="AK10" s="654"/>
      <c r="AL10" s="654"/>
      <c r="AM10" s="654"/>
      <c r="AN10" s="654"/>
      <c r="AO10" s="654"/>
      <c r="AP10" s="654"/>
      <c r="AQ10" s="654"/>
      <c r="AR10" s="654"/>
      <c r="AS10" s="654"/>
      <c r="AT10" s="654"/>
      <c r="AU10" s="654"/>
    </row>
    <row r="11" spans="1:47" s="139" customFormat="1">
      <c r="A11" s="1808" t="s">
        <v>3</v>
      </c>
      <c r="B11" s="1864"/>
      <c r="C11" s="1866" t="s">
        <v>754</v>
      </c>
      <c r="D11" s="853" t="s">
        <v>4</v>
      </c>
      <c r="E11" s="1201">
        <v>10581</v>
      </c>
      <c r="F11" s="705"/>
      <c r="G11" s="766" t="s">
        <v>751</v>
      </c>
      <c r="H11" s="704"/>
      <c r="I11" s="740"/>
      <c r="J11" s="778">
        <f t="shared" si="0"/>
        <v>0</v>
      </c>
      <c r="K11" s="705"/>
      <c r="L11" s="604"/>
      <c r="M11" s="705"/>
      <c r="N11" s="604"/>
      <c r="O11" s="604"/>
      <c r="P11" s="604"/>
      <c r="R11" s="772" t="s">
        <v>2636</v>
      </c>
      <c r="S11" s="772" t="s">
        <v>2645</v>
      </c>
      <c r="T11" s="772" t="s">
        <v>2272</v>
      </c>
      <c r="U11" s="654"/>
      <c r="V11" s="654"/>
      <c r="W11" s="654"/>
      <c r="X11" s="654"/>
      <c r="Y11" s="654"/>
      <c r="Z11" s="654"/>
      <c r="AA11" s="654"/>
      <c r="AB11" s="654"/>
      <c r="AC11" s="654"/>
      <c r="AD11" s="654"/>
      <c r="AE11" s="654"/>
      <c r="AF11" s="654"/>
      <c r="AG11" s="654"/>
      <c r="AH11" s="654"/>
      <c r="AI11" s="654"/>
      <c r="AJ11" s="654"/>
      <c r="AK11" s="654"/>
      <c r="AL11" s="654"/>
      <c r="AM11" s="654"/>
      <c r="AN11" s="654"/>
      <c r="AO11" s="654"/>
      <c r="AP11" s="654"/>
      <c r="AQ11" s="654"/>
      <c r="AR11" s="654"/>
      <c r="AS11" s="654"/>
      <c r="AT11" s="654"/>
      <c r="AU11" s="654"/>
    </row>
    <row r="12" spans="1:47" s="139" customFormat="1">
      <c r="A12" s="1808" t="s">
        <v>3</v>
      </c>
      <c r="B12" s="1864"/>
      <c r="C12" s="1866" t="s">
        <v>757</v>
      </c>
      <c r="D12" s="853" t="s">
        <v>4</v>
      </c>
      <c r="E12" s="1201">
        <v>10776</v>
      </c>
      <c r="F12" s="705"/>
      <c r="G12" s="766" t="s">
        <v>751</v>
      </c>
      <c r="H12" s="704"/>
      <c r="I12" s="740"/>
      <c r="J12" s="778">
        <f t="shared" si="0"/>
        <v>0</v>
      </c>
      <c r="K12" s="705"/>
      <c r="L12" s="604"/>
      <c r="M12" s="705"/>
      <c r="N12" s="604"/>
      <c r="O12" s="604"/>
      <c r="P12" s="604"/>
      <c r="R12" s="772" t="s">
        <v>1504</v>
      </c>
      <c r="S12" s="772" t="s">
        <v>1519</v>
      </c>
      <c r="T12" s="772" t="s">
        <v>750</v>
      </c>
      <c r="U12" s="654"/>
      <c r="V12" s="654"/>
      <c r="W12" s="654"/>
      <c r="X12" s="654"/>
      <c r="Y12" s="654"/>
      <c r="Z12" s="654"/>
      <c r="AA12" s="654"/>
      <c r="AB12" s="654"/>
      <c r="AC12" s="654"/>
      <c r="AD12" s="654"/>
      <c r="AE12" s="654"/>
      <c r="AF12" s="654"/>
      <c r="AG12" s="654"/>
      <c r="AH12" s="654"/>
      <c r="AI12" s="654"/>
      <c r="AJ12" s="654"/>
      <c r="AK12" s="654"/>
      <c r="AL12" s="654"/>
      <c r="AM12" s="654"/>
      <c r="AN12" s="654"/>
      <c r="AO12" s="654"/>
      <c r="AP12" s="654"/>
      <c r="AQ12" s="654"/>
      <c r="AR12" s="654"/>
      <c r="AS12" s="654"/>
      <c r="AT12" s="654"/>
      <c r="AU12" s="654"/>
    </row>
    <row r="13" spans="1:47" s="139" customFormat="1">
      <c r="A13" s="1808" t="s">
        <v>3</v>
      </c>
      <c r="B13" s="1864"/>
      <c r="C13" s="1866" t="s">
        <v>8</v>
      </c>
      <c r="D13" s="853" t="s">
        <v>4</v>
      </c>
      <c r="E13" s="1201">
        <v>10864</v>
      </c>
      <c r="F13" s="705">
        <v>6</v>
      </c>
      <c r="G13" s="766" t="s">
        <v>751</v>
      </c>
      <c r="H13" s="704">
        <v>109</v>
      </c>
      <c r="I13" s="740"/>
      <c r="J13" s="778">
        <f t="shared" si="0"/>
        <v>109</v>
      </c>
      <c r="K13" s="705"/>
      <c r="L13" s="604"/>
      <c r="M13" s="705"/>
      <c r="N13" s="604"/>
      <c r="O13" s="604"/>
      <c r="P13" s="604"/>
      <c r="R13" s="772"/>
      <c r="S13" s="772" t="s">
        <v>1504</v>
      </c>
      <c r="T13" s="772" t="s">
        <v>703</v>
      </c>
      <c r="U13" s="654"/>
      <c r="V13" s="654"/>
      <c r="W13" s="654"/>
      <c r="X13" s="654"/>
      <c r="Y13" s="654"/>
      <c r="Z13" s="654"/>
      <c r="AA13" s="654"/>
      <c r="AB13" s="654"/>
      <c r="AC13" s="654"/>
      <c r="AD13" s="654"/>
      <c r="AE13" s="654"/>
      <c r="AF13" s="654"/>
      <c r="AG13" s="654"/>
      <c r="AH13" s="654"/>
      <c r="AI13" s="654"/>
      <c r="AJ13" s="654"/>
      <c r="AK13" s="654"/>
      <c r="AL13" s="654"/>
      <c r="AM13" s="654"/>
      <c r="AN13" s="654"/>
      <c r="AO13" s="654"/>
      <c r="AP13" s="654"/>
      <c r="AQ13" s="654"/>
      <c r="AR13" s="654"/>
      <c r="AS13" s="654"/>
      <c r="AT13" s="654"/>
      <c r="AU13" s="654"/>
    </row>
    <row r="14" spans="1:47" s="139" customFormat="1">
      <c r="A14" s="1808" t="s">
        <v>3</v>
      </c>
      <c r="B14" s="1864"/>
      <c r="C14" s="1866" t="s">
        <v>11</v>
      </c>
      <c r="D14" s="853" t="s">
        <v>4</v>
      </c>
      <c r="E14" s="1201">
        <v>10194</v>
      </c>
      <c r="F14" s="498">
        <v>23.8</v>
      </c>
      <c r="G14" s="766" t="s">
        <v>751</v>
      </c>
      <c r="H14" s="497">
        <v>45</v>
      </c>
      <c r="I14" s="741"/>
      <c r="J14" s="778">
        <f t="shared" si="0"/>
        <v>45</v>
      </c>
      <c r="K14" s="498"/>
      <c r="L14" s="604"/>
      <c r="M14" s="498"/>
      <c r="N14" s="604"/>
      <c r="O14" s="604"/>
      <c r="P14" s="604"/>
      <c r="R14" s="772"/>
      <c r="S14" s="772"/>
      <c r="T14" s="772" t="s">
        <v>685</v>
      </c>
      <c r="U14" s="654"/>
      <c r="V14" s="654"/>
      <c r="W14" s="654"/>
      <c r="X14" s="654"/>
      <c r="Y14" s="654"/>
      <c r="Z14" s="654"/>
      <c r="AA14" s="654"/>
      <c r="AB14" s="654"/>
      <c r="AC14" s="654"/>
      <c r="AD14" s="654"/>
      <c r="AE14" s="654"/>
      <c r="AF14" s="654"/>
      <c r="AG14" s="654"/>
      <c r="AH14" s="654"/>
      <c r="AI14" s="654"/>
      <c r="AJ14" s="654"/>
      <c r="AK14" s="654"/>
      <c r="AL14" s="654"/>
      <c r="AM14" s="654"/>
      <c r="AN14" s="654"/>
      <c r="AO14" s="654"/>
      <c r="AP14" s="654"/>
      <c r="AQ14" s="654"/>
      <c r="AR14" s="654"/>
      <c r="AS14" s="654"/>
      <c r="AT14" s="654"/>
      <c r="AU14" s="654"/>
    </row>
    <row r="15" spans="1:47" s="139" customFormat="1">
      <c r="A15" s="1808" t="s">
        <v>3</v>
      </c>
      <c r="B15" s="1864"/>
      <c r="C15" s="1866" t="s">
        <v>9</v>
      </c>
      <c r="D15" s="853" t="s">
        <v>4</v>
      </c>
      <c r="E15" s="1201">
        <v>10202</v>
      </c>
      <c r="F15" s="498">
        <v>28.8</v>
      </c>
      <c r="G15" s="766" t="s">
        <v>751</v>
      </c>
      <c r="H15" s="497">
        <v>91</v>
      </c>
      <c r="I15" s="741"/>
      <c r="J15" s="778">
        <f t="shared" si="0"/>
        <v>91</v>
      </c>
      <c r="K15" s="498"/>
      <c r="L15" s="604"/>
      <c r="M15" s="498"/>
      <c r="N15" s="604"/>
      <c r="O15" s="604"/>
      <c r="P15" s="604"/>
      <c r="R15" s="654"/>
      <c r="S15" s="654"/>
      <c r="T15" s="662"/>
      <c r="U15" s="654"/>
      <c r="V15" s="654"/>
      <c r="W15" s="654"/>
      <c r="X15" s="654"/>
      <c r="Y15" s="654"/>
      <c r="Z15" s="654"/>
      <c r="AA15" s="654"/>
      <c r="AB15" s="654"/>
      <c r="AC15" s="654"/>
      <c r="AD15" s="654"/>
      <c r="AE15" s="654"/>
      <c r="AF15" s="654"/>
      <c r="AG15" s="654"/>
      <c r="AH15" s="654"/>
      <c r="AI15" s="654"/>
      <c r="AJ15" s="654"/>
      <c r="AK15" s="654"/>
      <c r="AL15" s="654"/>
      <c r="AM15" s="654"/>
      <c r="AN15" s="654"/>
      <c r="AO15" s="654"/>
      <c r="AP15" s="654"/>
      <c r="AQ15" s="654"/>
      <c r="AR15" s="654"/>
      <c r="AS15" s="654"/>
      <c r="AT15" s="654"/>
      <c r="AU15" s="654"/>
    </row>
    <row r="16" spans="1:47" s="139" customFormat="1">
      <c r="A16" s="1808" t="s">
        <v>3</v>
      </c>
      <c r="B16" s="1864"/>
      <c r="C16" s="1866" t="s">
        <v>753</v>
      </c>
      <c r="D16" s="853" t="s">
        <v>4</v>
      </c>
      <c r="E16" s="1201">
        <v>10580</v>
      </c>
      <c r="F16" s="498"/>
      <c r="G16" s="766" t="s">
        <v>751</v>
      </c>
      <c r="H16" s="497"/>
      <c r="I16" s="741"/>
      <c r="J16" s="778">
        <f t="shared" si="0"/>
        <v>0</v>
      </c>
      <c r="K16" s="498"/>
      <c r="L16" s="604"/>
      <c r="M16" s="498"/>
      <c r="N16" s="604"/>
      <c r="O16" s="604"/>
      <c r="P16" s="604"/>
      <c r="R16" s="654"/>
      <c r="S16" s="654"/>
      <c r="T16" s="662"/>
      <c r="U16" s="654"/>
      <c r="V16" s="654"/>
      <c r="W16" s="654"/>
      <c r="X16" s="654"/>
      <c r="Y16" s="654"/>
      <c r="Z16" s="654"/>
      <c r="AA16" s="654"/>
      <c r="AB16" s="654"/>
      <c r="AC16" s="654"/>
      <c r="AD16" s="654"/>
      <c r="AE16" s="654"/>
      <c r="AF16" s="654"/>
      <c r="AG16" s="654"/>
      <c r="AH16" s="654"/>
      <c r="AI16" s="654"/>
      <c r="AJ16" s="654"/>
      <c r="AK16" s="654"/>
      <c r="AL16" s="654"/>
      <c r="AM16" s="654"/>
      <c r="AN16" s="654"/>
      <c r="AO16" s="654"/>
      <c r="AP16" s="654"/>
      <c r="AQ16" s="654"/>
      <c r="AR16" s="654"/>
      <c r="AS16" s="654"/>
      <c r="AT16" s="654"/>
      <c r="AU16" s="654"/>
    </row>
    <row r="17" spans="1:47" s="139" customFormat="1">
      <c r="A17" s="1808" t="s">
        <v>3</v>
      </c>
      <c r="B17" s="1864"/>
      <c r="C17" s="1866" t="s">
        <v>755</v>
      </c>
      <c r="D17" s="853" t="s">
        <v>4</v>
      </c>
      <c r="E17" s="1201">
        <v>10703</v>
      </c>
      <c r="F17" s="498"/>
      <c r="G17" s="766" t="s">
        <v>751</v>
      </c>
      <c r="H17" s="497"/>
      <c r="I17" s="741"/>
      <c r="J17" s="778">
        <f t="shared" si="0"/>
        <v>0</v>
      </c>
      <c r="K17" s="498"/>
      <c r="L17" s="604"/>
      <c r="M17" s="498"/>
      <c r="N17" s="604"/>
      <c r="O17" s="604"/>
      <c r="P17" s="604"/>
      <c r="R17" s="654"/>
      <c r="S17" s="654"/>
      <c r="T17" s="662"/>
      <c r="U17" s="654"/>
      <c r="V17" s="654"/>
      <c r="W17" s="654"/>
      <c r="X17" s="654"/>
      <c r="Y17" s="654"/>
      <c r="Z17" s="654"/>
      <c r="AA17" s="654"/>
      <c r="AB17" s="654"/>
      <c r="AC17" s="654"/>
      <c r="AD17" s="654"/>
      <c r="AE17" s="654"/>
      <c r="AF17" s="654"/>
      <c r="AG17" s="654"/>
      <c r="AH17" s="654"/>
      <c r="AI17" s="654"/>
      <c r="AJ17" s="654"/>
      <c r="AK17" s="654"/>
      <c r="AL17" s="654"/>
      <c r="AM17" s="654"/>
      <c r="AN17" s="654"/>
      <c r="AO17" s="654"/>
      <c r="AP17" s="654"/>
      <c r="AQ17" s="654"/>
      <c r="AR17" s="654"/>
      <c r="AS17" s="654"/>
      <c r="AT17" s="654"/>
      <c r="AU17" s="654"/>
    </row>
    <row r="18" spans="1:47" s="139" customFormat="1">
      <c r="A18" s="1808" t="s">
        <v>3</v>
      </c>
      <c r="B18" s="1864"/>
      <c r="C18" s="1867" t="s">
        <v>756</v>
      </c>
      <c r="D18" s="1851" t="s">
        <v>4</v>
      </c>
      <c r="E18" s="1201">
        <v>10711</v>
      </c>
      <c r="F18" s="498"/>
      <c r="G18" s="766" t="s">
        <v>751</v>
      </c>
      <c r="H18" s="497"/>
      <c r="I18" s="741"/>
      <c r="J18" s="778">
        <f t="shared" si="0"/>
        <v>0</v>
      </c>
      <c r="K18" s="498"/>
      <c r="L18" s="604"/>
      <c r="M18" s="498"/>
      <c r="N18" s="604"/>
      <c r="O18" s="604"/>
      <c r="P18" s="604"/>
      <c r="R18" s="654"/>
      <c r="S18" s="654"/>
      <c r="T18" s="662"/>
      <c r="U18" s="654"/>
      <c r="V18" s="654"/>
      <c r="W18" s="654"/>
      <c r="X18" s="654"/>
      <c r="Y18" s="654"/>
      <c r="Z18" s="654"/>
      <c r="AA18" s="654"/>
      <c r="AB18" s="654"/>
      <c r="AC18" s="654"/>
      <c r="AD18" s="654"/>
      <c r="AE18" s="654"/>
      <c r="AF18" s="654"/>
      <c r="AG18" s="654"/>
      <c r="AH18" s="654"/>
      <c r="AI18" s="654"/>
      <c r="AJ18" s="654"/>
      <c r="AK18" s="654"/>
      <c r="AL18" s="654"/>
      <c r="AM18" s="654"/>
      <c r="AN18" s="654"/>
      <c r="AO18" s="654"/>
      <c r="AP18" s="654"/>
      <c r="AQ18" s="654"/>
      <c r="AR18" s="654"/>
      <c r="AS18" s="654"/>
      <c r="AT18" s="654"/>
      <c r="AU18" s="654"/>
    </row>
    <row r="19" spans="1:47" s="139" customFormat="1">
      <c r="A19" s="1808" t="s">
        <v>3</v>
      </c>
      <c r="B19" s="1864"/>
      <c r="C19" s="1866" t="s">
        <v>6</v>
      </c>
      <c r="D19" s="853" t="s">
        <v>4</v>
      </c>
      <c r="E19" s="1201">
        <v>10872</v>
      </c>
      <c r="F19" s="498">
        <v>25.2</v>
      </c>
      <c r="G19" s="766" t="s">
        <v>751</v>
      </c>
      <c r="H19" s="497">
        <v>108</v>
      </c>
      <c r="I19" s="741"/>
      <c r="J19" s="778">
        <f t="shared" si="0"/>
        <v>108</v>
      </c>
      <c r="K19" s="498"/>
      <c r="L19" s="604"/>
      <c r="M19" s="498"/>
      <c r="N19" s="604"/>
      <c r="O19" s="604"/>
      <c r="P19" s="604"/>
      <c r="R19" s="653"/>
      <c r="S19" s="654"/>
      <c r="T19" s="662"/>
      <c r="U19" s="654"/>
      <c r="V19" s="654"/>
      <c r="W19" s="654"/>
      <c r="X19" s="654"/>
      <c r="Y19" s="654"/>
      <c r="Z19" s="654"/>
      <c r="AA19" s="654"/>
      <c r="AB19" s="654"/>
      <c r="AC19" s="654"/>
      <c r="AD19" s="654"/>
      <c r="AE19" s="654"/>
      <c r="AF19" s="654"/>
      <c r="AG19" s="654"/>
      <c r="AH19" s="654"/>
      <c r="AI19" s="654"/>
      <c r="AJ19" s="654"/>
      <c r="AK19" s="654"/>
      <c r="AL19" s="654"/>
      <c r="AM19" s="654"/>
      <c r="AN19" s="654"/>
      <c r="AO19" s="654"/>
      <c r="AP19" s="654"/>
      <c r="AQ19" s="654"/>
      <c r="AR19" s="654"/>
      <c r="AS19" s="654"/>
      <c r="AT19" s="654"/>
      <c r="AU19" s="654"/>
    </row>
    <row r="20" spans="1:47" s="5" customFormat="1">
      <c r="A20" s="1809" t="s">
        <v>13</v>
      </c>
      <c r="B20" s="1868" t="s">
        <v>14</v>
      </c>
      <c r="C20" s="1868">
        <f>COUNTA(C22:C29)</f>
        <v>8</v>
      </c>
      <c r="D20" s="1852"/>
      <c r="E20" s="1836">
        <v>10539</v>
      </c>
      <c r="F20" s="1683"/>
      <c r="G20" s="1682" t="s">
        <v>751</v>
      </c>
      <c r="H20" s="1684">
        <v>2126</v>
      </c>
      <c r="I20" s="1684">
        <v>6347</v>
      </c>
      <c r="J20" s="1318">
        <f>SUM(H20:I21)</f>
        <v>8473</v>
      </c>
      <c r="K20" s="737" t="s">
        <v>692</v>
      </c>
      <c r="L20" s="619"/>
      <c r="M20" s="737" t="s">
        <v>2644</v>
      </c>
      <c r="N20" s="619"/>
      <c r="O20" s="737" t="s">
        <v>2272</v>
      </c>
      <c r="P20" s="619"/>
      <c r="R20" s="650"/>
      <c r="S20" s="652"/>
      <c r="T20" s="661"/>
      <c r="U20" s="652"/>
      <c r="V20" s="652"/>
      <c r="W20" s="652"/>
      <c r="X20" s="652"/>
      <c r="Y20" s="652"/>
      <c r="Z20" s="652"/>
      <c r="AA20" s="652"/>
      <c r="AB20" s="652"/>
      <c r="AC20" s="652"/>
      <c r="AD20" s="652"/>
      <c r="AE20" s="652"/>
      <c r="AF20" s="652"/>
      <c r="AG20" s="652"/>
      <c r="AH20" s="652"/>
      <c r="AI20" s="652"/>
      <c r="AJ20" s="652"/>
      <c r="AK20" s="652"/>
      <c r="AL20" s="652"/>
      <c r="AM20" s="652"/>
      <c r="AN20" s="652"/>
      <c r="AO20" s="652"/>
      <c r="AP20" s="652"/>
      <c r="AQ20" s="652"/>
      <c r="AR20" s="652"/>
      <c r="AS20" s="652"/>
      <c r="AT20" s="652"/>
      <c r="AU20" s="652"/>
    </row>
    <row r="21" spans="1:47" s="5" customFormat="1" ht="15.75" customHeight="1">
      <c r="A21" s="1806"/>
      <c r="B21" s="1868"/>
      <c r="C21" s="1868"/>
      <c r="D21" s="1852"/>
      <c r="F21" s="1686"/>
      <c r="G21" s="1685"/>
      <c r="H21" s="1687"/>
      <c r="I21" s="1687"/>
      <c r="J21" s="1688"/>
      <c r="K21" s="666"/>
      <c r="L21" s="619"/>
      <c r="M21" s="666"/>
      <c r="N21" s="619"/>
      <c r="O21" s="619"/>
      <c r="P21" s="619"/>
      <c r="R21" s="650"/>
      <c r="S21" s="652"/>
      <c r="T21" s="661"/>
      <c r="U21" s="652"/>
      <c r="V21" s="652"/>
      <c r="W21" s="652"/>
      <c r="X21" s="652"/>
      <c r="Y21" s="652"/>
      <c r="Z21" s="652"/>
      <c r="AA21" s="652"/>
      <c r="AB21" s="652"/>
      <c r="AC21" s="652"/>
      <c r="AD21" s="652"/>
      <c r="AE21" s="652"/>
      <c r="AF21" s="652"/>
      <c r="AG21" s="652"/>
      <c r="AH21" s="652"/>
      <c r="AI21" s="652"/>
      <c r="AJ21" s="652"/>
      <c r="AK21" s="652"/>
      <c r="AL21" s="652"/>
      <c r="AM21" s="652"/>
      <c r="AN21" s="652"/>
      <c r="AO21" s="652"/>
      <c r="AP21" s="652"/>
      <c r="AQ21" s="652"/>
      <c r="AR21" s="652"/>
      <c r="AS21" s="652"/>
      <c r="AT21" s="652"/>
      <c r="AU21" s="652"/>
    </row>
    <row r="22" spans="1:47" s="139" customFormat="1">
      <c r="A22" s="1810" t="s">
        <v>13</v>
      </c>
      <c r="B22" s="1869"/>
      <c r="C22" s="1865" t="s">
        <v>758</v>
      </c>
      <c r="D22" s="1850" t="s">
        <v>14</v>
      </c>
      <c r="E22" s="1200">
        <v>10587</v>
      </c>
      <c r="F22" s="790">
        <v>27.4</v>
      </c>
      <c r="G22" s="765" t="s">
        <v>751</v>
      </c>
      <c r="H22" s="788">
        <v>290</v>
      </c>
      <c r="I22" s="792">
        <v>579</v>
      </c>
      <c r="J22" s="1320">
        <f>SUM(H22:I22)</f>
        <v>869</v>
      </c>
      <c r="K22" s="790"/>
      <c r="L22" s="780"/>
      <c r="M22" s="790" t="s">
        <v>2642</v>
      </c>
      <c r="N22" s="780"/>
      <c r="O22" s="780"/>
      <c r="P22" s="780"/>
      <c r="R22" s="653"/>
      <c r="S22" s="654"/>
      <c r="T22" s="662"/>
      <c r="U22" s="654"/>
      <c r="V22" s="654"/>
      <c r="W22" s="654"/>
      <c r="X22" s="654"/>
      <c r="Y22" s="654"/>
      <c r="Z22" s="654"/>
      <c r="AA22" s="654"/>
      <c r="AB22" s="654"/>
      <c r="AC22" s="654"/>
      <c r="AD22" s="654"/>
      <c r="AE22" s="654"/>
      <c r="AF22" s="654"/>
      <c r="AG22" s="654"/>
      <c r="AH22" s="654"/>
      <c r="AI22" s="654"/>
      <c r="AJ22" s="654"/>
      <c r="AK22" s="654"/>
      <c r="AL22" s="654"/>
      <c r="AM22" s="654"/>
      <c r="AN22" s="654"/>
      <c r="AO22" s="654"/>
      <c r="AP22" s="654"/>
      <c r="AQ22" s="654"/>
      <c r="AR22" s="654"/>
      <c r="AS22" s="654"/>
      <c r="AT22" s="654"/>
      <c r="AU22" s="654"/>
    </row>
    <row r="23" spans="1:47" s="5" customFormat="1">
      <c r="A23" s="1811" t="s">
        <v>13</v>
      </c>
      <c r="B23" s="1870"/>
      <c r="C23" s="1871" t="s">
        <v>759</v>
      </c>
      <c r="D23" s="1853" t="s">
        <v>14</v>
      </c>
      <c r="E23" s="1837">
        <v>10290</v>
      </c>
      <c r="F23" s="705"/>
      <c r="G23" s="766" t="s">
        <v>751</v>
      </c>
      <c r="H23" s="704"/>
      <c r="I23" s="704"/>
      <c r="J23" s="1321"/>
      <c r="K23" s="705"/>
      <c r="L23" s="604"/>
      <c r="M23" s="705"/>
      <c r="N23" s="604"/>
      <c r="O23" s="604"/>
      <c r="P23" s="604"/>
      <c r="R23" s="650"/>
      <c r="S23" s="652"/>
      <c r="T23" s="661"/>
      <c r="U23" s="652"/>
      <c r="V23" s="652"/>
      <c r="W23" s="652"/>
      <c r="X23" s="652"/>
      <c r="Y23" s="652"/>
      <c r="Z23" s="652"/>
      <c r="AA23" s="652"/>
      <c r="AB23" s="652"/>
      <c r="AC23" s="652"/>
      <c r="AD23" s="652"/>
      <c r="AE23" s="652"/>
      <c r="AF23" s="652"/>
      <c r="AG23" s="652"/>
      <c r="AH23" s="652"/>
      <c r="AI23" s="652"/>
      <c r="AJ23" s="652"/>
      <c r="AK23" s="652"/>
      <c r="AL23" s="652"/>
      <c r="AM23" s="652"/>
      <c r="AN23" s="652"/>
      <c r="AO23" s="652"/>
      <c r="AP23" s="652"/>
      <c r="AQ23" s="652"/>
      <c r="AR23" s="652"/>
      <c r="AS23" s="652"/>
      <c r="AT23" s="652"/>
      <c r="AU23" s="652"/>
    </row>
    <row r="24" spans="1:47" s="5" customFormat="1">
      <c r="A24" s="1811" t="s">
        <v>13</v>
      </c>
      <c r="B24" s="1872"/>
      <c r="C24" s="1866" t="s">
        <v>15</v>
      </c>
      <c r="D24" s="853" t="s">
        <v>14</v>
      </c>
      <c r="E24" s="1201">
        <v>10507</v>
      </c>
      <c r="F24" s="705">
        <v>15</v>
      </c>
      <c r="G24" s="767" t="s">
        <v>751</v>
      </c>
      <c r="H24" s="495">
        <v>370</v>
      </c>
      <c r="I24" s="495">
        <v>1035</v>
      </c>
      <c r="J24" s="1320">
        <f>SUM(H24:I24)</f>
        <v>1405</v>
      </c>
      <c r="K24" s="496"/>
      <c r="L24" s="603"/>
      <c r="M24" s="496"/>
      <c r="N24" s="603"/>
      <c r="O24" s="603"/>
      <c r="P24" s="603"/>
      <c r="R24" s="650"/>
      <c r="S24" s="652"/>
      <c r="T24" s="661"/>
      <c r="U24" s="652"/>
      <c r="V24" s="652"/>
      <c r="W24" s="652"/>
      <c r="X24" s="652"/>
      <c r="Y24" s="652"/>
      <c r="Z24" s="652"/>
      <c r="AA24" s="652"/>
      <c r="AB24" s="652"/>
      <c r="AC24" s="652"/>
      <c r="AD24" s="652"/>
      <c r="AE24" s="652"/>
      <c r="AF24" s="652"/>
      <c r="AG24" s="652"/>
      <c r="AH24" s="652"/>
      <c r="AI24" s="652"/>
      <c r="AJ24" s="652"/>
      <c r="AK24" s="652"/>
      <c r="AL24" s="652"/>
      <c r="AM24" s="652"/>
      <c r="AN24" s="652"/>
      <c r="AO24" s="652"/>
      <c r="AP24" s="652"/>
      <c r="AQ24" s="652"/>
      <c r="AR24" s="652"/>
      <c r="AS24" s="652"/>
      <c r="AT24" s="652"/>
      <c r="AU24" s="652"/>
    </row>
    <row r="25" spans="1:47" s="139" customFormat="1">
      <c r="A25" s="1811" t="s">
        <v>13</v>
      </c>
      <c r="B25" s="1872"/>
      <c r="C25" s="1866" t="s">
        <v>16</v>
      </c>
      <c r="D25" s="853" t="s">
        <v>14</v>
      </c>
      <c r="E25" s="1201">
        <v>10591</v>
      </c>
      <c r="F25" s="705">
        <v>19.600000000000001</v>
      </c>
      <c r="G25" s="767" t="s">
        <v>751</v>
      </c>
      <c r="H25" s="495">
        <v>162</v>
      </c>
      <c r="I25" s="495">
        <v>719</v>
      </c>
      <c r="J25" s="1321">
        <f>SUM(H25:I25)</f>
        <v>881</v>
      </c>
      <c r="K25" s="496"/>
      <c r="L25" s="603"/>
      <c r="M25" s="731"/>
      <c r="N25" s="603"/>
      <c r="O25" s="603"/>
      <c r="P25" s="603"/>
      <c r="R25" s="653"/>
      <c r="S25" s="654"/>
      <c r="T25" s="662"/>
      <c r="U25" s="654"/>
      <c r="V25" s="654"/>
      <c r="W25" s="654"/>
      <c r="X25" s="654"/>
      <c r="Y25" s="654"/>
      <c r="Z25" s="654"/>
      <c r="AA25" s="654"/>
      <c r="AB25" s="654"/>
      <c r="AC25" s="654"/>
      <c r="AD25" s="654"/>
      <c r="AE25" s="654"/>
      <c r="AF25" s="654"/>
      <c r="AG25" s="654"/>
      <c r="AH25" s="654"/>
      <c r="AI25" s="654"/>
      <c r="AJ25" s="654"/>
      <c r="AK25" s="654"/>
      <c r="AL25" s="654"/>
      <c r="AM25" s="654"/>
      <c r="AN25" s="654"/>
      <c r="AO25" s="654"/>
      <c r="AP25" s="654"/>
      <c r="AQ25" s="654"/>
      <c r="AR25" s="654"/>
      <c r="AS25" s="654"/>
      <c r="AT25" s="654"/>
      <c r="AU25" s="654"/>
    </row>
    <row r="26" spans="1:47" s="5" customFormat="1">
      <c r="A26" s="1811" t="s">
        <v>13</v>
      </c>
      <c r="B26" s="1872"/>
      <c r="C26" s="1866" t="s">
        <v>19</v>
      </c>
      <c r="D26" s="853" t="s">
        <v>14</v>
      </c>
      <c r="E26" s="1201">
        <v>10263</v>
      </c>
      <c r="F26" s="498">
        <v>23.7</v>
      </c>
      <c r="G26" s="767" t="s">
        <v>751</v>
      </c>
      <c r="H26" s="499">
        <v>40</v>
      </c>
      <c r="I26" s="499">
        <v>80</v>
      </c>
      <c r="J26" s="1320">
        <f>SUM(H26:I26)</f>
        <v>120</v>
      </c>
      <c r="K26" s="500"/>
      <c r="L26" s="603"/>
      <c r="M26" s="500"/>
      <c r="N26" s="603"/>
      <c r="O26" s="603"/>
      <c r="P26" s="603"/>
      <c r="R26" s="650"/>
      <c r="S26" s="652"/>
      <c r="T26" s="661"/>
      <c r="U26" s="652"/>
      <c r="V26" s="652"/>
      <c r="W26" s="652"/>
      <c r="X26" s="652"/>
      <c r="Y26" s="652"/>
      <c r="Z26" s="652"/>
      <c r="AA26" s="652"/>
      <c r="AB26" s="652"/>
      <c r="AC26" s="652"/>
      <c r="AD26" s="652"/>
      <c r="AE26" s="652"/>
      <c r="AF26" s="652"/>
      <c r="AG26" s="652"/>
      <c r="AH26" s="652"/>
      <c r="AI26" s="652"/>
      <c r="AJ26" s="652"/>
      <c r="AK26" s="652"/>
      <c r="AL26" s="652"/>
      <c r="AM26" s="652"/>
      <c r="AN26" s="652"/>
      <c r="AO26" s="652"/>
      <c r="AP26" s="652"/>
      <c r="AQ26" s="652"/>
      <c r="AR26" s="652"/>
      <c r="AS26" s="652"/>
      <c r="AT26" s="652"/>
      <c r="AU26" s="652"/>
    </row>
    <row r="27" spans="1:47" s="5" customFormat="1">
      <c r="A27" s="1811" t="s">
        <v>13</v>
      </c>
      <c r="B27" s="1872"/>
      <c r="C27" s="1866" t="s">
        <v>20</v>
      </c>
      <c r="D27" s="853" t="s">
        <v>14</v>
      </c>
      <c r="E27" s="1201">
        <v>10269</v>
      </c>
      <c r="F27" s="498">
        <v>20.100000000000001</v>
      </c>
      <c r="G27" s="767" t="s">
        <v>751</v>
      </c>
      <c r="H27" s="499">
        <v>86</v>
      </c>
      <c r="I27" s="499">
        <v>778</v>
      </c>
      <c r="J27" s="1321">
        <f>SUM(H27:I27)</f>
        <v>864</v>
      </c>
      <c r="K27" s="500"/>
      <c r="L27" s="603"/>
      <c r="M27" s="500"/>
      <c r="N27" s="603"/>
      <c r="O27" s="603"/>
      <c r="P27" s="603"/>
      <c r="R27" s="650"/>
      <c r="S27" s="652"/>
      <c r="T27" s="661"/>
      <c r="U27" s="652"/>
      <c r="V27" s="652"/>
      <c r="W27" s="652"/>
      <c r="X27" s="652"/>
      <c r="Y27" s="652"/>
      <c r="Z27" s="652"/>
      <c r="AA27" s="652"/>
      <c r="AB27" s="652"/>
      <c r="AC27" s="652"/>
      <c r="AD27" s="652"/>
      <c r="AE27" s="652"/>
      <c r="AF27" s="652"/>
      <c r="AG27" s="652"/>
      <c r="AH27" s="652"/>
      <c r="AI27" s="652"/>
      <c r="AJ27" s="652"/>
      <c r="AK27" s="652"/>
      <c r="AL27" s="652"/>
      <c r="AM27" s="652"/>
      <c r="AN27" s="652"/>
      <c r="AO27" s="652"/>
      <c r="AP27" s="652"/>
      <c r="AQ27" s="652"/>
      <c r="AR27" s="652"/>
      <c r="AS27" s="652"/>
      <c r="AT27" s="652"/>
      <c r="AU27" s="652"/>
    </row>
    <row r="28" spans="1:47" s="5" customFormat="1">
      <c r="A28" s="1811" t="s">
        <v>13</v>
      </c>
      <c r="B28" s="1872"/>
      <c r="C28" s="1866" t="s">
        <v>18</v>
      </c>
      <c r="D28" s="853" t="s">
        <v>14</v>
      </c>
      <c r="E28" s="1201">
        <v>10493</v>
      </c>
      <c r="F28" s="498">
        <v>2.8</v>
      </c>
      <c r="G28" s="767" t="s">
        <v>751</v>
      </c>
      <c r="H28" s="499"/>
      <c r="I28" s="499"/>
      <c r="J28" s="1320"/>
      <c r="K28" s="500"/>
      <c r="L28" s="603"/>
      <c r="M28" s="500"/>
      <c r="N28" s="603"/>
      <c r="O28" s="603"/>
      <c r="P28" s="603"/>
      <c r="R28" s="650"/>
      <c r="S28" s="652"/>
      <c r="T28" s="661"/>
      <c r="U28" s="652"/>
      <c r="V28" s="652"/>
      <c r="W28" s="652"/>
      <c r="X28" s="652"/>
      <c r="Y28" s="652"/>
      <c r="Z28" s="652"/>
      <c r="AA28" s="652"/>
      <c r="AB28" s="652"/>
      <c r="AC28" s="652"/>
      <c r="AD28" s="652"/>
      <c r="AE28" s="652"/>
      <c r="AF28" s="652"/>
      <c r="AG28" s="652"/>
      <c r="AH28" s="652"/>
      <c r="AI28" s="652"/>
      <c r="AJ28" s="652"/>
      <c r="AK28" s="652"/>
      <c r="AL28" s="652"/>
      <c r="AM28" s="652"/>
      <c r="AN28" s="652"/>
      <c r="AO28" s="652"/>
      <c r="AP28" s="652"/>
      <c r="AQ28" s="652"/>
      <c r="AR28" s="652"/>
      <c r="AS28" s="652"/>
      <c r="AT28" s="652"/>
      <c r="AU28" s="652"/>
    </row>
    <row r="29" spans="1:47" s="5" customFormat="1">
      <c r="A29" s="1811" t="s">
        <v>13</v>
      </c>
      <c r="B29" s="1872"/>
      <c r="C29" s="1866" t="s">
        <v>17</v>
      </c>
      <c r="D29" s="853" t="s">
        <v>14</v>
      </c>
      <c r="E29" s="1201">
        <v>10865</v>
      </c>
      <c r="F29" s="498">
        <v>16.7</v>
      </c>
      <c r="G29" s="767" t="s">
        <v>751</v>
      </c>
      <c r="H29" s="499">
        <v>89</v>
      </c>
      <c r="I29" s="499">
        <v>233</v>
      </c>
      <c r="J29" s="1321">
        <f>SUM(H29:I29)</f>
        <v>322</v>
      </c>
      <c r="K29" s="500"/>
      <c r="L29" s="603"/>
      <c r="M29" s="500"/>
      <c r="N29" s="603"/>
      <c r="O29" s="603"/>
      <c r="P29" s="603"/>
      <c r="R29" s="650"/>
      <c r="S29" s="652"/>
      <c r="T29" s="661"/>
      <c r="U29" s="652"/>
      <c r="V29" s="652"/>
      <c r="W29" s="652"/>
      <c r="X29" s="652"/>
      <c r="Y29" s="652"/>
      <c r="Z29" s="652"/>
      <c r="AA29" s="652"/>
      <c r="AB29" s="652"/>
      <c r="AC29" s="652"/>
      <c r="AD29" s="652"/>
      <c r="AE29" s="652"/>
      <c r="AF29" s="652"/>
      <c r="AG29" s="652"/>
      <c r="AH29" s="652"/>
      <c r="AI29" s="652"/>
      <c r="AJ29" s="652"/>
      <c r="AK29" s="652"/>
      <c r="AL29" s="652"/>
      <c r="AM29" s="652"/>
      <c r="AN29" s="652"/>
      <c r="AO29" s="652"/>
      <c r="AP29" s="652"/>
      <c r="AQ29" s="652"/>
      <c r="AR29" s="652"/>
      <c r="AS29" s="652"/>
      <c r="AT29" s="652"/>
      <c r="AU29" s="652"/>
    </row>
    <row r="30" spans="1:47" s="22" customFormat="1">
      <c r="A30" s="1812" t="s">
        <v>120</v>
      </c>
      <c r="B30" s="1873" t="s">
        <v>121</v>
      </c>
      <c r="C30" s="1868">
        <f>COUNTA(C32:C38)</f>
        <v>7</v>
      </c>
      <c r="D30" s="1852"/>
      <c r="E30" s="1836">
        <v>11104</v>
      </c>
      <c r="F30" s="1690"/>
      <c r="G30" s="1689" t="s">
        <v>751</v>
      </c>
      <c r="H30" s="1691">
        <v>911</v>
      </c>
      <c r="I30" s="1691">
        <v>2042</v>
      </c>
      <c r="J30" s="1318">
        <f>SUM(H30:I31)</f>
        <v>2953</v>
      </c>
      <c r="K30" s="737" t="s">
        <v>692</v>
      </c>
      <c r="L30" s="732"/>
      <c r="M30" s="737" t="s">
        <v>2642</v>
      </c>
      <c r="N30" s="737"/>
      <c r="O30" s="737" t="s">
        <v>940</v>
      </c>
      <c r="P30" s="619"/>
      <c r="R30" s="650"/>
      <c r="S30" s="652"/>
      <c r="T30" s="661"/>
      <c r="U30" s="652"/>
      <c r="V30" s="652"/>
      <c r="W30" s="652"/>
      <c r="X30" s="652"/>
      <c r="Y30" s="652"/>
      <c r="Z30" s="652"/>
      <c r="AA30" s="652"/>
      <c r="AB30" s="652"/>
      <c r="AC30" s="652"/>
      <c r="AD30" s="652"/>
      <c r="AE30" s="652"/>
      <c r="AF30" s="652"/>
      <c r="AG30" s="652"/>
      <c r="AH30" s="652"/>
      <c r="AI30" s="652"/>
      <c r="AJ30" s="652"/>
      <c r="AK30" s="652"/>
      <c r="AL30" s="652"/>
      <c r="AM30" s="652"/>
      <c r="AN30" s="652"/>
      <c r="AO30" s="652"/>
      <c r="AP30" s="652"/>
      <c r="AQ30" s="652"/>
      <c r="AR30" s="652"/>
      <c r="AS30" s="652"/>
      <c r="AT30" s="652"/>
      <c r="AU30" s="652"/>
    </row>
    <row r="31" spans="1:47" s="22" customFormat="1">
      <c r="A31" s="1716"/>
      <c r="B31" s="1873"/>
      <c r="C31" s="1868"/>
      <c r="D31" s="1852"/>
      <c r="F31" s="1681"/>
      <c r="G31" s="1435"/>
      <c r="H31" s="1692"/>
      <c r="I31" s="1692"/>
      <c r="J31" s="1693"/>
      <c r="K31" s="737"/>
      <c r="L31" s="732"/>
      <c r="M31" s="737"/>
      <c r="N31" s="737"/>
      <c r="O31" s="737"/>
      <c r="P31" s="619"/>
      <c r="R31" s="650"/>
      <c r="S31" s="652"/>
      <c r="T31" s="661"/>
      <c r="U31" s="652"/>
      <c r="V31" s="652"/>
      <c r="W31" s="652"/>
      <c r="X31" s="652"/>
      <c r="Y31" s="652"/>
      <c r="Z31" s="652"/>
      <c r="AA31" s="652"/>
      <c r="AB31" s="652"/>
      <c r="AC31" s="652"/>
      <c r="AD31" s="652"/>
      <c r="AE31" s="652"/>
      <c r="AF31" s="652"/>
      <c r="AG31" s="652"/>
      <c r="AH31" s="652"/>
      <c r="AI31" s="652"/>
      <c r="AJ31" s="652"/>
      <c r="AK31" s="652"/>
      <c r="AL31" s="652"/>
      <c r="AM31" s="652"/>
      <c r="AN31" s="652"/>
      <c r="AO31" s="652"/>
      <c r="AP31" s="652"/>
      <c r="AQ31" s="652"/>
      <c r="AR31" s="652"/>
      <c r="AS31" s="652"/>
      <c r="AT31" s="652"/>
      <c r="AU31" s="652"/>
    </row>
    <row r="32" spans="1:47" s="139" customFormat="1">
      <c r="A32" s="1813" t="s">
        <v>120</v>
      </c>
      <c r="B32" s="1874"/>
      <c r="C32" s="1875" t="s">
        <v>761</v>
      </c>
      <c r="D32" s="961" t="s">
        <v>121</v>
      </c>
      <c r="E32" s="1838">
        <v>10613</v>
      </c>
      <c r="F32" s="742"/>
      <c r="G32" s="768" t="s">
        <v>751</v>
      </c>
      <c r="H32" s="751"/>
      <c r="I32" s="793"/>
      <c r="J32" s="779"/>
      <c r="K32" s="742"/>
      <c r="L32" s="616"/>
      <c r="M32" s="742"/>
      <c r="N32" s="616"/>
      <c r="O32" s="616"/>
      <c r="P32" s="616"/>
      <c r="R32" s="653"/>
      <c r="S32" s="654"/>
      <c r="T32" s="662"/>
      <c r="U32" s="654"/>
      <c r="V32" s="654"/>
      <c r="W32" s="654"/>
      <c r="X32" s="654"/>
      <c r="Y32" s="654"/>
      <c r="Z32" s="654"/>
      <c r="AA32" s="654"/>
      <c r="AB32" s="654"/>
      <c r="AC32" s="654"/>
      <c r="AD32" s="654"/>
      <c r="AE32" s="654"/>
      <c r="AF32" s="654"/>
      <c r="AG32" s="654"/>
      <c r="AH32" s="654"/>
      <c r="AI32" s="654"/>
      <c r="AJ32" s="654"/>
      <c r="AK32" s="654"/>
      <c r="AL32" s="654"/>
      <c r="AM32" s="654"/>
      <c r="AN32" s="654"/>
      <c r="AO32" s="654"/>
      <c r="AP32" s="654"/>
      <c r="AQ32" s="654"/>
      <c r="AR32" s="654"/>
      <c r="AS32" s="654"/>
      <c r="AT32" s="654"/>
      <c r="AU32" s="654"/>
    </row>
    <row r="33" spans="1:47" s="139" customFormat="1">
      <c r="A33" s="1813" t="s">
        <v>120</v>
      </c>
      <c r="B33" s="1874"/>
      <c r="C33" s="1875" t="s">
        <v>124</v>
      </c>
      <c r="D33" s="961" t="s">
        <v>121</v>
      </c>
      <c r="E33" s="1838">
        <v>10655</v>
      </c>
      <c r="F33" s="742">
        <v>19.899999999999999</v>
      </c>
      <c r="G33" s="768" t="s">
        <v>751</v>
      </c>
      <c r="H33" s="751">
        <v>216</v>
      </c>
      <c r="I33" s="751">
        <v>610</v>
      </c>
      <c r="J33" s="751">
        <f>SUM(H33:I33)</f>
        <v>826</v>
      </c>
      <c r="K33" s="742"/>
      <c r="L33" s="616"/>
      <c r="M33" s="742"/>
      <c r="N33" s="616"/>
      <c r="O33" s="616"/>
      <c r="P33" s="616"/>
      <c r="R33" s="653"/>
      <c r="S33" s="654"/>
      <c r="T33" s="662"/>
      <c r="U33" s="654"/>
      <c r="V33" s="654"/>
      <c r="W33" s="654"/>
      <c r="X33" s="654"/>
      <c r="Y33" s="654"/>
      <c r="Z33" s="654"/>
      <c r="AA33" s="654"/>
      <c r="AB33" s="654"/>
      <c r="AC33" s="654"/>
      <c r="AD33" s="654"/>
      <c r="AE33" s="654"/>
      <c r="AF33" s="654"/>
      <c r="AG33" s="654"/>
      <c r="AH33" s="654"/>
      <c r="AI33" s="654"/>
      <c r="AJ33" s="654"/>
      <c r="AK33" s="654"/>
      <c r="AL33" s="654"/>
      <c r="AM33" s="654"/>
      <c r="AN33" s="654"/>
      <c r="AO33" s="654"/>
      <c r="AP33" s="654"/>
      <c r="AQ33" s="654"/>
      <c r="AR33" s="654"/>
      <c r="AS33" s="654"/>
      <c r="AT33" s="654"/>
      <c r="AU33" s="654"/>
    </row>
    <row r="34" spans="1:47" s="139" customFormat="1">
      <c r="A34" s="1813" t="s">
        <v>120</v>
      </c>
      <c r="B34" s="1874"/>
      <c r="C34" s="1875" t="s">
        <v>123</v>
      </c>
      <c r="D34" s="961" t="s">
        <v>121</v>
      </c>
      <c r="E34" s="1838">
        <v>10661</v>
      </c>
      <c r="F34" s="742">
        <v>7.8</v>
      </c>
      <c r="G34" s="768" t="s">
        <v>751</v>
      </c>
      <c r="H34" s="751">
        <v>42</v>
      </c>
      <c r="I34" s="751">
        <v>540</v>
      </c>
      <c r="J34" s="751">
        <f>SUM(H34:I34)</f>
        <v>582</v>
      </c>
      <c r="K34" s="742"/>
      <c r="L34" s="616"/>
      <c r="M34" s="742"/>
      <c r="N34" s="616"/>
      <c r="O34" s="616"/>
      <c r="P34" s="616"/>
      <c r="R34" s="653"/>
      <c r="S34" s="654"/>
      <c r="T34" s="662"/>
      <c r="U34" s="654"/>
      <c r="V34" s="654"/>
      <c r="W34" s="654"/>
      <c r="X34" s="654"/>
      <c r="Y34" s="654"/>
      <c r="Z34" s="654"/>
      <c r="AA34" s="654"/>
      <c r="AB34" s="654"/>
      <c r="AC34" s="654"/>
      <c r="AD34" s="654"/>
      <c r="AE34" s="654"/>
      <c r="AF34" s="654"/>
      <c r="AG34" s="654"/>
      <c r="AH34" s="654"/>
      <c r="AI34" s="654"/>
      <c r="AJ34" s="654"/>
      <c r="AK34" s="654"/>
      <c r="AL34" s="654"/>
      <c r="AM34" s="654"/>
      <c r="AN34" s="654"/>
      <c r="AO34" s="654"/>
      <c r="AP34" s="654"/>
      <c r="AQ34" s="654"/>
      <c r="AR34" s="654"/>
      <c r="AS34" s="654"/>
      <c r="AT34" s="654"/>
      <c r="AU34" s="654"/>
    </row>
    <row r="35" spans="1:47" s="139" customFormat="1">
      <c r="A35" s="1813" t="s">
        <v>120</v>
      </c>
      <c r="B35" s="1874"/>
      <c r="C35" s="1875" t="s">
        <v>125</v>
      </c>
      <c r="D35" s="961" t="s">
        <v>121</v>
      </c>
      <c r="E35" s="1838">
        <v>10666</v>
      </c>
      <c r="F35" s="742">
        <v>29.4</v>
      </c>
      <c r="G35" s="768" t="s">
        <v>751</v>
      </c>
      <c r="H35" s="751"/>
      <c r="I35" s="751"/>
      <c r="J35" s="751"/>
      <c r="K35" s="742"/>
      <c r="L35" s="616"/>
      <c r="M35" s="742"/>
      <c r="N35" s="616"/>
      <c r="O35" s="616"/>
      <c r="P35" s="616"/>
      <c r="R35" s="653"/>
      <c r="S35" s="654"/>
      <c r="T35" s="662"/>
      <c r="U35" s="654"/>
      <c r="V35" s="654"/>
      <c r="W35" s="654"/>
      <c r="X35" s="654"/>
      <c r="Y35" s="654"/>
      <c r="Z35" s="654"/>
      <c r="AA35" s="654"/>
      <c r="AB35" s="654"/>
      <c r="AC35" s="654"/>
      <c r="AD35" s="654"/>
      <c r="AE35" s="654"/>
      <c r="AF35" s="654"/>
      <c r="AG35" s="654"/>
      <c r="AH35" s="654"/>
      <c r="AI35" s="654"/>
      <c r="AJ35" s="654"/>
      <c r="AK35" s="654"/>
      <c r="AL35" s="654"/>
      <c r="AM35" s="654"/>
      <c r="AN35" s="654"/>
      <c r="AO35" s="654"/>
      <c r="AP35" s="654"/>
      <c r="AQ35" s="654"/>
      <c r="AR35" s="654"/>
      <c r="AS35" s="654"/>
      <c r="AT35" s="654"/>
      <c r="AU35" s="654"/>
    </row>
    <row r="36" spans="1:47" s="139" customFormat="1">
      <c r="A36" s="1813" t="s">
        <v>120</v>
      </c>
      <c r="B36" s="1874"/>
      <c r="C36" s="1875" t="s">
        <v>126</v>
      </c>
      <c r="D36" s="961" t="s">
        <v>121</v>
      </c>
      <c r="E36" s="1838">
        <v>10831</v>
      </c>
      <c r="F36" s="742">
        <v>1.2</v>
      </c>
      <c r="G36" s="768" t="s">
        <v>751</v>
      </c>
      <c r="H36" s="751">
        <v>56</v>
      </c>
      <c r="I36" s="751">
        <v>102</v>
      </c>
      <c r="J36" s="751">
        <f>SUM(H36:I36)</f>
        <v>158</v>
      </c>
      <c r="K36" s="742"/>
      <c r="L36" s="616"/>
      <c r="M36" s="742"/>
      <c r="N36" s="616"/>
      <c r="O36" s="616"/>
      <c r="P36" s="616"/>
      <c r="R36" s="653"/>
      <c r="S36" s="654"/>
      <c r="T36" s="662"/>
      <c r="U36" s="654"/>
      <c r="V36" s="654"/>
      <c r="W36" s="654"/>
      <c r="X36" s="654"/>
      <c r="Y36" s="654"/>
      <c r="Z36" s="654"/>
      <c r="AA36" s="654"/>
      <c r="AB36" s="654"/>
      <c r="AC36" s="654"/>
      <c r="AD36" s="654"/>
      <c r="AE36" s="654"/>
      <c r="AF36" s="654"/>
      <c r="AG36" s="654"/>
      <c r="AH36" s="654"/>
      <c r="AI36" s="654"/>
      <c r="AJ36" s="654"/>
      <c r="AK36" s="654"/>
      <c r="AL36" s="654"/>
      <c r="AM36" s="654"/>
      <c r="AN36" s="654"/>
      <c r="AO36" s="654"/>
      <c r="AP36" s="654"/>
      <c r="AQ36" s="654"/>
      <c r="AR36" s="654"/>
      <c r="AS36" s="654"/>
      <c r="AT36" s="654"/>
      <c r="AU36" s="654"/>
    </row>
    <row r="37" spans="1:47" s="139" customFormat="1">
      <c r="A37" s="1813" t="s">
        <v>120</v>
      </c>
      <c r="B37" s="1874"/>
      <c r="C37" s="1875" t="s">
        <v>127</v>
      </c>
      <c r="D37" s="961" t="s">
        <v>121</v>
      </c>
      <c r="E37" s="1838">
        <v>10895</v>
      </c>
      <c r="F37" s="742">
        <v>18.7</v>
      </c>
      <c r="G37" s="768" t="s">
        <v>751</v>
      </c>
      <c r="H37" s="751">
        <v>33</v>
      </c>
      <c r="I37" s="751">
        <v>54</v>
      </c>
      <c r="J37" s="751">
        <f t="shared" ref="J37:J38" si="1">SUM(H37:I37)</f>
        <v>87</v>
      </c>
      <c r="K37" s="742"/>
      <c r="L37" s="616"/>
      <c r="M37" s="742"/>
      <c r="N37" s="616"/>
      <c r="O37" s="616"/>
      <c r="P37" s="616"/>
      <c r="R37" s="653"/>
      <c r="S37" s="654"/>
      <c r="T37" s="662"/>
      <c r="U37" s="654"/>
      <c r="V37" s="654"/>
      <c r="W37" s="654"/>
      <c r="X37" s="654"/>
      <c r="Y37" s="654"/>
      <c r="Z37" s="654"/>
      <c r="AA37" s="654"/>
      <c r="AB37" s="654"/>
      <c r="AC37" s="654"/>
      <c r="AD37" s="654"/>
      <c r="AE37" s="654"/>
      <c r="AF37" s="654"/>
      <c r="AG37" s="654"/>
      <c r="AH37" s="654"/>
      <c r="AI37" s="654"/>
      <c r="AJ37" s="654"/>
      <c r="AK37" s="654"/>
      <c r="AL37" s="654"/>
      <c r="AM37" s="654"/>
      <c r="AN37" s="654"/>
      <c r="AO37" s="654"/>
      <c r="AP37" s="654"/>
      <c r="AQ37" s="654"/>
      <c r="AR37" s="654"/>
      <c r="AS37" s="654"/>
      <c r="AT37" s="654"/>
      <c r="AU37" s="654"/>
    </row>
    <row r="38" spans="1:47" s="139" customFormat="1">
      <c r="A38" s="1813" t="s">
        <v>120</v>
      </c>
      <c r="B38" s="1874"/>
      <c r="C38" s="1875" t="s">
        <v>122</v>
      </c>
      <c r="D38" s="961" t="s">
        <v>121</v>
      </c>
      <c r="E38" s="1838">
        <v>11170</v>
      </c>
      <c r="F38" s="742">
        <v>21.6</v>
      </c>
      <c r="G38" s="768" t="s">
        <v>751</v>
      </c>
      <c r="H38" s="751">
        <v>91</v>
      </c>
      <c r="I38" s="751">
        <v>261</v>
      </c>
      <c r="J38" s="751">
        <f t="shared" si="1"/>
        <v>352</v>
      </c>
      <c r="K38" s="742"/>
      <c r="L38" s="616"/>
      <c r="M38" s="742"/>
      <c r="N38" s="616"/>
      <c r="O38" s="616"/>
      <c r="P38" s="616"/>
      <c r="R38" s="653"/>
      <c r="S38" s="654"/>
      <c r="T38" s="662"/>
      <c r="U38" s="654"/>
      <c r="V38" s="654"/>
      <c r="W38" s="654"/>
      <c r="X38" s="654"/>
      <c r="Y38" s="654"/>
      <c r="Z38" s="654"/>
      <c r="AA38" s="654"/>
      <c r="AB38" s="654"/>
      <c r="AC38" s="654"/>
      <c r="AD38" s="654"/>
      <c r="AE38" s="654"/>
      <c r="AF38" s="654"/>
      <c r="AG38" s="654"/>
      <c r="AH38" s="654"/>
      <c r="AI38" s="654"/>
      <c r="AJ38" s="654"/>
      <c r="AK38" s="654"/>
      <c r="AL38" s="654"/>
      <c r="AM38" s="654"/>
      <c r="AN38" s="654"/>
      <c r="AO38" s="654"/>
      <c r="AP38" s="654"/>
      <c r="AQ38" s="654"/>
      <c r="AR38" s="654"/>
      <c r="AS38" s="654"/>
      <c r="AT38" s="654"/>
      <c r="AU38" s="654"/>
    </row>
    <row r="39" spans="1:47" s="733" customFormat="1">
      <c r="A39" s="1814" t="s">
        <v>120</v>
      </c>
      <c r="B39" s="1868" t="s">
        <v>128</v>
      </c>
      <c r="C39" s="1868">
        <f>COUNTA(C41:C44)</f>
        <v>4</v>
      </c>
      <c r="D39" s="1852"/>
      <c r="E39" s="1836">
        <v>10602</v>
      </c>
      <c r="F39" s="1683"/>
      <c r="G39" s="1682" t="s">
        <v>766</v>
      </c>
      <c r="H39" s="1694">
        <v>586</v>
      </c>
      <c r="I39" s="1694">
        <v>2769</v>
      </c>
      <c r="J39" s="1318">
        <f>SUM(H39:I40)</f>
        <v>3355</v>
      </c>
      <c r="K39" s="737" t="s">
        <v>692</v>
      </c>
      <c r="L39" s="732"/>
      <c r="M39" s="737" t="s">
        <v>1504</v>
      </c>
      <c r="N39" s="737"/>
      <c r="O39" s="737" t="s">
        <v>2272</v>
      </c>
      <c r="P39" s="619"/>
      <c r="R39" s="734"/>
      <c r="S39" s="735"/>
      <c r="T39" s="736"/>
      <c r="U39" s="735"/>
      <c r="V39" s="735"/>
      <c r="W39" s="735"/>
      <c r="X39" s="735"/>
      <c r="Y39" s="735"/>
      <c r="Z39" s="735"/>
      <c r="AA39" s="735"/>
      <c r="AB39" s="735"/>
      <c r="AC39" s="735"/>
      <c r="AD39" s="735"/>
      <c r="AE39" s="735"/>
      <c r="AF39" s="735"/>
      <c r="AG39" s="735"/>
      <c r="AH39" s="735"/>
      <c r="AI39" s="735"/>
      <c r="AJ39" s="735"/>
      <c r="AK39" s="735"/>
      <c r="AL39" s="735"/>
      <c r="AM39" s="735"/>
      <c r="AN39" s="735"/>
      <c r="AO39" s="735"/>
      <c r="AP39" s="735"/>
      <c r="AQ39" s="735"/>
      <c r="AR39" s="735"/>
      <c r="AS39" s="735"/>
      <c r="AT39" s="735"/>
      <c r="AU39" s="735"/>
    </row>
    <row r="40" spans="1:47" s="733" customFormat="1">
      <c r="A40" s="1815"/>
      <c r="B40" s="1868"/>
      <c r="C40" s="1868"/>
      <c r="D40" s="1852"/>
      <c r="F40" s="1686"/>
      <c r="G40" s="1685"/>
      <c r="H40" s="1695"/>
      <c r="I40" s="1695"/>
      <c r="J40" s="1693"/>
      <c r="K40" s="666"/>
      <c r="L40" s="619"/>
      <c r="M40" s="666"/>
      <c r="N40" s="619"/>
      <c r="O40" s="619"/>
      <c r="P40" s="619"/>
      <c r="R40" s="734"/>
      <c r="S40" s="735"/>
      <c r="T40" s="736"/>
      <c r="U40" s="735"/>
      <c r="V40" s="735"/>
      <c r="W40" s="735"/>
      <c r="X40" s="735"/>
      <c r="Y40" s="735"/>
      <c r="Z40" s="735"/>
      <c r="AA40" s="735"/>
      <c r="AB40" s="735"/>
      <c r="AC40" s="735"/>
      <c r="AD40" s="735"/>
      <c r="AE40" s="735"/>
      <c r="AF40" s="735"/>
      <c r="AG40" s="735"/>
      <c r="AH40" s="735"/>
      <c r="AI40" s="735"/>
      <c r="AJ40" s="735"/>
      <c r="AK40" s="735"/>
      <c r="AL40" s="735"/>
      <c r="AM40" s="735"/>
      <c r="AN40" s="735"/>
      <c r="AO40" s="735"/>
      <c r="AP40" s="735"/>
      <c r="AQ40" s="735"/>
      <c r="AR40" s="735"/>
      <c r="AS40" s="735"/>
      <c r="AT40" s="735"/>
      <c r="AU40" s="735"/>
    </row>
    <row r="41" spans="1:47" s="139" customFormat="1">
      <c r="A41" s="1813" t="s">
        <v>120</v>
      </c>
      <c r="B41" s="1870"/>
      <c r="C41" s="1866" t="s">
        <v>130</v>
      </c>
      <c r="D41" s="853" t="s">
        <v>128</v>
      </c>
      <c r="E41" s="1201"/>
      <c r="F41" s="705"/>
      <c r="G41" s="766" t="s">
        <v>766</v>
      </c>
      <c r="H41" s="704">
        <v>321</v>
      </c>
      <c r="I41" s="704"/>
      <c r="J41" s="704">
        <f>SUM(H41:I41)</f>
        <v>321</v>
      </c>
      <c r="K41" s="705"/>
      <c r="L41" s="604"/>
      <c r="M41" s="705"/>
      <c r="N41" s="604"/>
      <c r="O41" s="604"/>
      <c r="P41" s="604"/>
      <c r="R41" s="653"/>
      <c r="S41" s="654"/>
      <c r="T41" s="662"/>
      <c r="U41" s="654"/>
      <c r="V41" s="654"/>
      <c r="W41" s="654"/>
      <c r="X41" s="654"/>
      <c r="Y41" s="654"/>
      <c r="Z41" s="654"/>
      <c r="AA41" s="654"/>
      <c r="AB41" s="654"/>
      <c r="AC41" s="654"/>
      <c r="AD41" s="654"/>
      <c r="AE41" s="654"/>
      <c r="AF41" s="654"/>
      <c r="AG41" s="654"/>
      <c r="AH41" s="654"/>
      <c r="AI41" s="654"/>
      <c r="AJ41" s="654"/>
      <c r="AK41" s="654"/>
      <c r="AL41" s="654"/>
      <c r="AM41" s="654"/>
      <c r="AN41" s="654"/>
      <c r="AO41" s="654"/>
      <c r="AP41" s="654"/>
      <c r="AQ41" s="654"/>
      <c r="AR41" s="654"/>
      <c r="AS41" s="654"/>
      <c r="AT41" s="654"/>
      <c r="AU41" s="654"/>
    </row>
    <row r="42" spans="1:47" s="139" customFormat="1">
      <c r="A42" s="1813" t="s">
        <v>120</v>
      </c>
      <c r="B42" s="1870"/>
      <c r="C42" s="1866" t="s">
        <v>129</v>
      </c>
      <c r="D42" s="853" t="s">
        <v>128</v>
      </c>
      <c r="E42" s="1201">
        <v>10693</v>
      </c>
      <c r="F42" s="705"/>
      <c r="G42" s="766" t="s">
        <v>766</v>
      </c>
      <c r="H42" s="704">
        <v>763</v>
      </c>
      <c r="I42" s="704"/>
      <c r="J42" s="704">
        <f t="shared" ref="J42:J44" si="2">SUM(H42:I42)</f>
        <v>763</v>
      </c>
      <c r="K42" s="705"/>
      <c r="L42" s="604"/>
      <c r="M42" s="705"/>
      <c r="N42" s="604"/>
      <c r="O42" s="604"/>
      <c r="P42" s="604"/>
      <c r="R42" s="653"/>
      <c r="S42" s="654"/>
      <c r="T42" s="662"/>
      <c r="U42" s="654"/>
      <c r="V42" s="654"/>
      <c r="W42" s="654"/>
      <c r="X42" s="654"/>
      <c r="Y42" s="654"/>
      <c r="Z42" s="654"/>
      <c r="AA42" s="654"/>
      <c r="AB42" s="654"/>
      <c r="AC42" s="654"/>
      <c r="AD42" s="654"/>
      <c r="AE42" s="654"/>
      <c r="AF42" s="654"/>
      <c r="AG42" s="654"/>
      <c r="AH42" s="654"/>
      <c r="AI42" s="654"/>
      <c r="AJ42" s="654"/>
      <c r="AK42" s="654"/>
      <c r="AL42" s="654"/>
      <c r="AM42" s="654"/>
      <c r="AN42" s="654"/>
      <c r="AO42" s="654"/>
      <c r="AP42" s="654"/>
      <c r="AQ42" s="654"/>
      <c r="AR42" s="654"/>
      <c r="AS42" s="654"/>
      <c r="AT42" s="654"/>
      <c r="AU42" s="654"/>
    </row>
    <row r="43" spans="1:47" s="139" customFormat="1">
      <c r="A43" s="1813" t="s">
        <v>120</v>
      </c>
      <c r="B43" s="1870"/>
      <c r="C43" s="1866" t="s">
        <v>131</v>
      </c>
      <c r="D43" s="853" t="s">
        <v>128</v>
      </c>
      <c r="E43" s="1201"/>
      <c r="F43" s="705"/>
      <c r="G43" s="766" t="s">
        <v>766</v>
      </c>
      <c r="H43" s="704">
        <v>230</v>
      </c>
      <c r="I43" s="704"/>
      <c r="J43" s="704">
        <f t="shared" si="2"/>
        <v>230</v>
      </c>
      <c r="K43" s="705"/>
      <c r="L43" s="604"/>
      <c r="M43" s="705"/>
      <c r="N43" s="604"/>
      <c r="O43" s="604"/>
      <c r="P43" s="604"/>
      <c r="R43" s="653"/>
      <c r="S43" s="654"/>
      <c r="T43" s="662"/>
      <c r="U43" s="654"/>
      <c r="V43" s="654"/>
      <c r="W43" s="654"/>
      <c r="X43" s="654"/>
      <c r="Y43" s="654"/>
      <c r="Z43" s="654"/>
      <c r="AA43" s="654"/>
      <c r="AB43" s="654"/>
      <c r="AC43" s="654"/>
      <c r="AD43" s="654"/>
      <c r="AE43" s="654"/>
      <c r="AF43" s="654"/>
      <c r="AG43" s="654"/>
      <c r="AH43" s="654"/>
      <c r="AI43" s="654"/>
      <c r="AJ43" s="654"/>
      <c r="AK43" s="654"/>
      <c r="AL43" s="654"/>
      <c r="AM43" s="654"/>
      <c r="AN43" s="654"/>
      <c r="AO43" s="654"/>
      <c r="AP43" s="654"/>
      <c r="AQ43" s="654"/>
      <c r="AR43" s="654"/>
      <c r="AS43" s="654"/>
      <c r="AT43" s="654"/>
      <c r="AU43" s="654"/>
    </row>
    <row r="44" spans="1:47" s="139" customFormat="1">
      <c r="A44" s="1813" t="s">
        <v>120</v>
      </c>
      <c r="B44" s="1870"/>
      <c r="C44" s="1866" t="s">
        <v>132</v>
      </c>
      <c r="D44" s="853" t="s">
        <v>128</v>
      </c>
      <c r="E44" s="1201"/>
      <c r="F44" s="705"/>
      <c r="G44" s="766" t="s">
        <v>766</v>
      </c>
      <c r="H44" s="704">
        <v>202</v>
      </c>
      <c r="I44" s="704"/>
      <c r="J44" s="704">
        <f t="shared" si="2"/>
        <v>202</v>
      </c>
      <c r="K44" s="705"/>
      <c r="L44" s="604"/>
      <c r="M44" s="705"/>
      <c r="N44" s="604"/>
      <c r="O44" s="604"/>
      <c r="P44" s="604"/>
      <c r="R44" s="653"/>
      <c r="S44" s="654"/>
      <c r="T44" s="662"/>
      <c r="U44" s="654"/>
      <c r="V44" s="654"/>
      <c r="W44" s="654"/>
      <c r="X44" s="654"/>
      <c r="Y44" s="654"/>
      <c r="Z44" s="654"/>
      <c r="AA44" s="654"/>
      <c r="AB44" s="654"/>
      <c r="AC44" s="654"/>
      <c r="AD44" s="654"/>
      <c r="AE44" s="654"/>
      <c r="AF44" s="654"/>
      <c r="AG44" s="654"/>
      <c r="AH44" s="654"/>
      <c r="AI44" s="654"/>
      <c r="AJ44" s="654"/>
      <c r="AK44" s="654"/>
      <c r="AL44" s="654"/>
      <c r="AM44" s="654"/>
      <c r="AN44" s="654"/>
      <c r="AO44" s="654"/>
      <c r="AP44" s="654"/>
      <c r="AQ44" s="654"/>
      <c r="AR44" s="654"/>
      <c r="AS44" s="654"/>
      <c r="AT44" s="654"/>
      <c r="AU44" s="654"/>
    </row>
    <row r="45" spans="1:47" s="5" customFormat="1">
      <c r="A45" s="1814" t="s">
        <v>120</v>
      </c>
      <c r="B45" s="1868" t="s">
        <v>133</v>
      </c>
      <c r="C45" s="1868">
        <f>COUNTA(C47:C54)</f>
        <v>8</v>
      </c>
      <c r="D45" s="1852"/>
      <c r="E45" s="1839">
        <v>10825</v>
      </c>
      <c r="F45" s="1683"/>
      <c r="G45" s="1682" t="s">
        <v>766</v>
      </c>
      <c r="H45" s="1694">
        <v>1470</v>
      </c>
      <c r="I45" s="1694">
        <v>4753</v>
      </c>
      <c r="J45" s="1318">
        <f>SUM(H45:I46)</f>
        <v>6223</v>
      </c>
      <c r="K45" s="737" t="s">
        <v>692</v>
      </c>
      <c r="L45" s="732"/>
      <c r="M45" s="737" t="s">
        <v>1504</v>
      </c>
      <c r="N45" s="737"/>
      <c r="O45" s="737" t="s">
        <v>2272</v>
      </c>
      <c r="P45" s="619"/>
      <c r="R45" s="650"/>
      <c r="S45" s="652"/>
      <c r="T45" s="661"/>
      <c r="U45" s="652"/>
      <c r="V45" s="652"/>
      <c r="W45" s="652"/>
      <c r="X45" s="652"/>
      <c r="Y45" s="652"/>
      <c r="Z45" s="652"/>
      <c r="AA45" s="652"/>
      <c r="AB45" s="652"/>
      <c r="AC45" s="652"/>
      <c r="AD45" s="652"/>
      <c r="AE45" s="652"/>
      <c r="AF45" s="652"/>
      <c r="AG45" s="652"/>
      <c r="AH45" s="652"/>
      <c r="AI45" s="652"/>
      <c r="AJ45" s="652"/>
      <c r="AK45" s="652"/>
      <c r="AL45" s="652"/>
      <c r="AM45" s="652"/>
      <c r="AN45" s="652"/>
      <c r="AO45" s="652"/>
      <c r="AP45" s="652"/>
      <c r="AQ45" s="652"/>
      <c r="AR45" s="652"/>
      <c r="AS45" s="652"/>
      <c r="AT45" s="652"/>
      <c r="AU45" s="652"/>
    </row>
    <row r="46" spans="1:47" s="5" customFormat="1">
      <c r="A46" s="1815"/>
      <c r="B46" s="1868"/>
      <c r="C46" s="1868"/>
      <c r="D46" s="1852"/>
      <c r="E46" s="1836"/>
      <c r="F46" s="1686"/>
      <c r="G46" s="1685"/>
      <c r="H46" s="1695"/>
      <c r="I46" s="1695"/>
      <c r="J46" s="1693"/>
      <c r="K46" s="666"/>
      <c r="L46" s="619"/>
      <c r="M46" s="666"/>
      <c r="N46" s="619"/>
      <c r="O46" s="619"/>
      <c r="P46" s="619"/>
      <c r="R46" s="650"/>
      <c r="S46" s="652"/>
      <c r="T46" s="661"/>
      <c r="U46" s="652"/>
      <c r="V46" s="652"/>
      <c r="W46" s="652"/>
      <c r="X46" s="652"/>
      <c r="Y46" s="652"/>
      <c r="Z46" s="652"/>
      <c r="AA46" s="652"/>
      <c r="AB46" s="652"/>
      <c r="AC46" s="652"/>
      <c r="AD46" s="652"/>
      <c r="AE46" s="652"/>
      <c r="AF46" s="652"/>
      <c r="AG46" s="652"/>
      <c r="AH46" s="652"/>
      <c r="AI46" s="652"/>
      <c r="AJ46" s="652"/>
      <c r="AK46" s="652"/>
      <c r="AL46" s="652"/>
      <c r="AM46" s="652"/>
      <c r="AN46" s="652"/>
      <c r="AO46" s="652"/>
      <c r="AP46" s="652"/>
      <c r="AQ46" s="652"/>
      <c r="AR46" s="652"/>
      <c r="AS46" s="652"/>
      <c r="AT46" s="652"/>
      <c r="AU46" s="652"/>
    </row>
    <row r="47" spans="1:47" s="139" customFormat="1">
      <c r="A47" s="1813" t="s">
        <v>120</v>
      </c>
      <c r="B47" s="1870"/>
      <c r="C47" s="1866" t="s">
        <v>140</v>
      </c>
      <c r="D47" s="853" t="s">
        <v>133</v>
      </c>
      <c r="E47" s="1201"/>
      <c r="F47" s="533"/>
      <c r="G47" s="766" t="s">
        <v>766</v>
      </c>
      <c r="H47" s="532">
        <v>148</v>
      </c>
      <c r="I47" s="532"/>
      <c r="J47" s="532">
        <f>SUM(H47:I47)</f>
        <v>148</v>
      </c>
      <c r="K47" s="533"/>
      <c r="L47" s="618"/>
      <c r="M47" s="533"/>
      <c r="N47" s="618"/>
      <c r="O47" s="618"/>
      <c r="P47" s="618"/>
      <c r="R47" s="653"/>
      <c r="S47" s="654"/>
      <c r="T47" s="662"/>
      <c r="U47" s="654"/>
      <c r="V47" s="654"/>
      <c r="W47" s="654"/>
      <c r="X47" s="654"/>
      <c r="Y47" s="654"/>
      <c r="Z47" s="654"/>
      <c r="AA47" s="654"/>
      <c r="AB47" s="654"/>
      <c r="AC47" s="654"/>
      <c r="AD47" s="654"/>
      <c r="AE47" s="654"/>
      <c r="AF47" s="654"/>
      <c r="AG47" s="654"/>
      <c r="AH47" s="654"/>
      <c r="AI47" s="654"/>
      <c r="AJ47" s="654"/>
      <c r="AK47" s="654"/>
      <c r="AL47" s="654"/>
      <c r="AM47" s="654"/>
      <c r="AN47" s="654"/>
      <c r="AO47" s="654"/>
      <c r="AP47" s="654"/>
      <c r="AQ47" s="654"/>
      <c r="AR47" s="654"/>
      <c r="AS47" s="654"/>
      <c r="AT47" s="654"/>
      <c r="AU47" s="654"/>
    </row>
    <row r="48" spans="1:47" s="139" customFormat="1">
      <c r="A48" s="1813" t="s">
        <v>120</v>
      </c>
      <c r="B48" s="1870"/>
      <c r="C48" s="1866" t="s">
        <v>141</v>
      </c>
      <c r="D48" s="853" t="s">
        <v>133</v>
      </c>
      <c r="E48" s="1201"/>
      <c r="F48" s="533"/>
      <c r="G48" s="766" t="s">
        <v>766</v>
      </c>
      <c r="H48" s="532">
        <v>23</v>
      </c>
      <c r="I48" s="532"/>
      <c r="J48" s="532">
        <f t="shared" ref="J48:J50" si="3">SUM(H48:I48)</f>
        <v>23</v>
      </c>
      <c r="K48" s="533"/>
      <c r="L48" s="618"/>
      <c r="M48" s="533"/>
      <c r="N48" s="618"/>
      <c r="O48" s="618"/>
      <c r="P48" s="618"/>
      <c r="R48" s="653"/>
      <c r="S48" s="654"/>
      <c r="T48" s="662"/>
      <c r="U48" s="654"/>
      <c r="V48" s="654"/>
      <c r="W48" s="654"/>
      <c r="X48" s="654"/>
      <c r="Y48" s="654"/>
      <c r="Z48" s="654"/>
      <c r="AA48" s="654"/>
      <c r="AB48" s="654"/>
      <c r="AC48" s="654"/>
      <c r="AD48" s="654"/>
      <c r="AE48" s="654"/>
      <c r="AF48" s="654"/>
      <c r="AG48" s="654"/>
      <c r="AH48" s="654"/>
      <c r="AI48" s="654"/>
      <c r="AJ48" s="654"/>
      <c r="AK48" s="654"/>
      <c r="AL48" s="654"/>
      <c r="AM48" s="654"/>
      <c r="AN48" s="654"/>
      <c r="AO48" s="654"/>
      <c r="AP48" s="654"/>
      <c r="AQ48" s="654"/>
      <c r="AR48" s="654"/>
      <c r="AS48" s="654"/>
      <c r="AT48" s="654"/>
      <c r="AU48" s="654"/>
    </row>
    <row r="49" spans="1:47" s="139" customFormat="1">
      <c r="A49" s="1813" t="s">
        <v>120</v>
      </c>
      <c r="B49" s="1870"/>
      <c r="C49" s="1866" t="s">
        <v>137</v>
      </c>
      <c r="D49" s="853" t="s">
        <v>133</v>
      </c>
      <c r="E49" s="1201"/>
      <c r="F49" s="533"/>
      <c r="G49" s="766" t="s">
        <v>766</v>
      </c>
      <c r="H49" s="532">
        <v>221</v>
      </c>
      <c r="I49" s="532"/>
      <c r="J49" s="532">
        <f t="shared" si="3"/>
        <v>221</v>
      </c>
      <c r="K49" s="533"/>
      <c r="L49" s="618"/>
      <c r="M49" s="533"/>
      <c r="N49" s="618"/>
      <c r="O49" s="618"/>
      <c r="P49" s="618"/>
      <c r="R49" s="653"/>
      <c r="S49" s="654"/>
      <c r="T49" s="662"/>
      <c r="U49" s="654"/>
      <c r="V49" s="654"/>
      <c r="W49" s="654"/>
      <c r="X49" s="654"/>
      <c r="Y49" s="654"/>
      <c r="Z49" s="654"/>
      <c r="AA49" s="654"/>
      <c r="AB49" s="654"/>
      <c r="AC49" s="654"/>
      <c r="AD49" s="654"/>
      <c r="AE49" s="654"/>
      <c r="AF49" s="654"/>
      <c r="AG49" s="654"/>
      <c r="AH49" s="654"/>
      <c r="AI49" s="654"/>
      <c r="AJ49" s="654"/>
      <c r="AK49" s="654"/>
      <c r="AL49" s="654"/>
      <c r="AM49" s="654"/>
      <c r="AN49" s="654"/>
      <c r="AO49" s="654"/>
      <c r="AP49" s="654"/>
      <c r="AQ49" s="654"/>
      <c r="AR49" s="654"/>
      <c r="AS49" s="654"/>
      <c r="AT49" s="654"/>
      <c r="AU49" s="654"/>
    </row>
    <row r="50" spans="1:47" s="139" customFormat="1">
      <c r="A50" s="1813" t="s">
        <v>120</v>
      </c>
      <c r="B50" s="1870"/>
      <c r="C50" s="1866" t="s">
        <v>136</v>
      </c>
      <c r="D50" s="853" t="s">
        <v>133</v>
      </c>
      <c r="E50" s="1201">
        <v>10825</v>
      </c>
      <c r="F50" s="533"/>
      <c r="G50" s="766" t="s">
        <v>766</v>
      </c>
      <c r="H50" s="532">
        <v>256</v>
      </c>
      <c r="I50" s="532"/>
      <c r="J50" s="532">
        <f t="shared" si="3"/>
        <v>256</v>
      </c>
      <c r="K50" s="533"/>
      <c r="L50" s="618"/>
      <c r="M50" s="533"/>
      <c r="N50" s="618"/>
      <c r="O50" s="618"/>
      <c r="P50" s="618"/>
      <c r="R50" s="653"/>
      <c r="S50" s="654"/>
      <c r="T50" s="662"/>
      <c r="U50" s="654"/>
      <c r="V50" s="654"/>
      <c r="W50" s="654"/>
      <c r="X50" s="654"/>
      <c r="Y50" s="654"/>
      <c r="Z50" s="654"/>
      <c r="AA50" s="654"/>
      <c r="AB50" s="654"/>
      <c r="AC50" s="654"/>
      <c r="AD50" s="654"/>
      <c r="AE50" s="654"/>
      <c r="AF50" s="654"/>
      <c r="AG50" s="654"/>
      <c r="AH50" s="654"/>
      <c r="AI50" s="654"/>
      <c r="AJ50" s="654"/>
      <c r="AK50" s="654"/>
      <c r="AL50" s="654"/>
      <c r="AM50" s="654"/>
      <c r="AN50" s="654"/>
      <c r="AO50" s="654"/>
      <c r="AP50" s="654"/>
      <c r="AQ50" s="654"/>
      <c r="AR50" s="654"/>
      <c r="AS50" s="654"/>
      <c r="AT50" s="654"/>
      <c r="AU50" s="654"/>
    </row>
    <row r="51" spans="1:47" s="139" customFormat="1">
      <c r="A51" s="1813" t="s">
        <v>120</v>
      </c>
      <c r="B51" s="1870"/>
      <c r="C51" s="1866" t="s">
        <v>139</v>
      </c>
      <c r="D51" s="853" t="s">
        <v>133</v>
      </c>
      <c r="E51" s="1201">
        <v>17940</v>
      </c>
      <c r="F51" s="533"/>
      <c r="G51" s="766" t="s">
        <v>766</v>
      </c>
      <c r="H51" s="532">
        <v>254</v>
      </c>
      <c r="I51" s="532">
        <v>433</v>
      </c>
      <c r="J51" s="532">
        <f>SUM(H51:I51)</f>
        <v>687</v>
      </c>
      <c r="K51" s="533"/>
      <c r="L51" s="618"/>
      <c r="M51" s="533"/>
      <c r="N51" s="618"/>
      <c r="O51" s="618"/>
      <c r="P51" s="618"/>
      <c r="R51" s="653"/>
      <c r="S51" s="654"/>
      <c r="T51" s="662"/>
      <c r="U51" s="654"/>
      <c r="V51" s="654"/>
      <c r="W51" s="654"/>
      <c r="X51" s="654"/>
      <c r="Y51" s="654"/>
      <c r="Z51" s="654"/>
      <c r="AA51" s="654"/>
      <c r="AB51" s="654"/>
      <c r="AC51" s="654"/>
      <c r="AD51" s="654"/>
      <c r="AE51" s="654"/>
      <c r="AF51" s="654"/>
      <c r="AG51" s="654"/>
      <c r="AH51" s="654"/>
      <c r="AI51" s="654"/>
      <c r="AJ51" s="654"/>
      <c r="AK51" s="654"/>
      <c r="AL51" s="654"/>
      <c r="AM51" s="654"/>
      <c r="AN51" s="654"/>
      <c r="AO51" s="654"/>
      <c r="AP51" s="654"/>
      <c r="AQ51" s="654"/>
      <c r="AR51" s="654"/>
      <c r="AS51" s="654"/>
      <c r="AT51" s="654"/>
      <c r="AU51" s="654"/>
    </row>
    <row r="52" spans="1:47" s="139" customFormat="1">
      <c r="A52" s="1813" t="s">
        <v>120</v>
      </c>
      <c r="B52" s="1870"/>
      <c r="C52" s="1866" t="s">
        <v>135</v>
      </c>
      <c r="D52" s="853" t="s">
        <v>133</v>
      </c>
      <c r="E52" s="1201"/>
      <c r="F52" s="533"/>
      <c r="G52" s="766" t="s">
        <v>766</v>
      </c>
      <c r="H52" s="532">
        <v>258</v>
      </c>
      <c r="I52" s="532"/>
      <c r="J52" s="532">
        <f>SUM(H52:I52)</f>
        <v>258</v>
      </c>
      <c r="K52" s="533"/>
      <c r="L52" s="618"/>
      <c r="M52" s="533"/>
      <c r="N52" s="618"/>
      <c r="O52" s="618"/>
      <c r="P52" s="618"/>
      <c r="R52" s="653"/>
      <c r="S52" s="654"/>
      <c r="T52" s="662"/>
      <c r="U52" s="654"/>
      <c r="V52" s="654"/>
      <c r="W52" s="654"/>
      <c r="X52" s="654"/>
      <c r="Y52" s="654"/>
      <c r="Z52" s="654"/>
      <c r="AA52" s="654"/>
      <c r="AB52" s="654"/>
      <c r="AC52" s="654"/>
      <c r="AD52" s="654"/>
      <c r="AE52" s="654"/>
      <c r="AF52" s="654"/>
      <c r="AG52" s="654"/>
      <c r="AH52" s="654"/>
      <c r="AI52" s="654"/>
      <c r="AJ52" s="654"/>
      <c r="AK52" s="654"/>
      <c r="AL52" s="654"/>
      <c r="AM52" s="654"/>
      <c r="AN52" s="654"/>
      <c r="AO52" s="654"/>
      <c r="AP52" s="654"/>
      <c r="AQ52" s="654"/>
      <c r="AR52" s="654"/>
      <c r="AS52" s="654"/>
      <c r="AT52" s="654"/>
      <c r="AU52" s="654"/>
    </row>
    <row r="53" spans="1:47" s="139" customFormat="1">
      <c r="A53" s="1813" t="s">
        <v>120</v>
      </c>
      <c r="B53" s="1870"/>
      <c r="C53" s="1866" t="s">
        <v>138</v>
      </c>
      <c r="D53" s="853" t="s">
        <v>133</v>
      </c>
      <c r="E53" s="1201"/>
      <c r="F53" s="533"/>
      <c r="G53" s="766" t="s">
        <v>766</v>
      </c>
      <c r="H53" s="532">
        <v>166</v>
      </c>
      <c r="I53" s="532"/>
      <c r="J53" s="532">
        <f t="shared" ref="J53:J54" si="4">SUM(H53:I53)</f>
        <v>166</v>
      </c>
      <c r="K53" s="533"/>
      <c r="L53" s="618"/>
      <c r="M53" s="533"/>
      <c r="N53" s="618"/>
      <c r="O53" s="618"/>
      <c r="P53" s="618"/>
      <c r="R53" s="653"/>
      <c r="S53" s="654"/>
      <c r="T53" s="662"/>
      <c r="U53" s="654"/>
      <c r="V53" s="654"/>
      <c r="W53" s="654"/>
      <c r="X53" s="654"/>
      <c r="Y53" s="654"/>
      <c r="Z53" s="654"/>
      <c r="AA53" s="654"/>
      <c r="AB53" s="654"/>
      <c r="AC53" s="654"/>
      <c r="AD53" s="654"/>
      <c r="AE53" s="654"/>
      <c r="AF53" s="654"/>
      <c r="AG53" s="654"/>
      <c r="AH53" s="654"/>
      <c r="AI53" s="654"/>
      <c r="AJ53" s="654"/>
      <c r="AK53" s="654"/>
      <c r="AL53" s="654"/>
      <c r="AM53" s="654"/>
      <c r="AN53" s="654"/>
      <c r="AO53" s="654"/>
      <c r="AP53" s="654"/>
      <c r="AQ53" s="654"/>
      <c r="AR53" s="654"/>
      <c r="AS53" s="654"/>
      <c r="AT53" s="654"/>
      <c r="AU53" s="654"/>
    </row>
    <row r="54" spans="1:47" s="139" customFormat="1">
      <c r="A54" s="1813" t="s">
        <v>120</v>
      </c>
      <c r="B54" s="1870"/>
      <c r="C54" s="1866" t="s">
        <v>134</v>
      </c>
      <c r="D54" s="853" t="s">
        <v>133</v>
      </c>
      <c r="E54" s="1201"/>
      <c r="F54" s="533"/>
      <c r="G54" s="766" t="s">
        <v>766</v>
      </c>
      <c r="H54" s="532">
        <v>281</v>
      </c>
      <c r="I54" s="532"/>
      <c r="J54" s="532">
        <f t="shared" si="4"/>
        <v>281</v>
      </c>
      <c r="K54" s="533"/>
      <c r="L54" s="618"/>
      <c r="M54" s="533"/>
      <c r="N54" s="618"/>
      <c r="O54" s="618"/>
      <c r="P54" s="618"/>
      <c r="R54" s="653"/>
      <c r="S54" s="654"/>
      <c r="T54" s="662"/>
      <c r="U54" s="654"/>
      <c r="V54" s="654"/>
      <c r="W54" s="654"/>
      <c r="X54" s="654"/>
      <c r="Y54" s="654"/>
      <c r="Z54" s="654"/>
      <c r="AA54" s="654"/>
      <c r="AB54" s="654"/>
      <c r="AC54" s="654"/>
      <c r="AD54" s="654"/>
      <c r="AE54" s="654"/>
      <c r="AF54" s="654"/>
      <c r="AG54" s="654"/>
      <c r="AH54" s="654"/>
      <c r="AI54" s="654"/>
      <c r="AJ54" s="654"/>
      <c r="AK54" s="654"/>
      <c r="AL54" s="654"/>
      <c r="AM54" s="654"/>
      <c r="AN54" s="654"/>
      <c r="AO54" s="654"/>
      <c r="AP54" s="654"/>
      <c r="AQ54" s="654"/>
      <c r="AR54" s="654"/>
      <c r="AS54" s="654"/>
      <c r="AT54" s="654"/>
      <c r="AU54" s="654"/>
    </row>
    <row r="55" spans="1:47" s="5" customFormat="1">
      <c r="A55" s="1812" t="s">
        <v>120</v>
      </c>
      <c r="B55" s="1873" t="s">
        <v>149</v>
      </c>
      <c r="C55" s="1868">
        <f>COUNTA(C57:C61)</f>
        <v>5</v>
      </c>
      <c r="D55" s="1852"/>
      <c r="E55" s="1836">
        <v>10603</v>
      </c>
      <c r="F55" s="1690"/>
      <c r="G55" s="1689" t="s">
        <v>766</v>
      </c>
      <c r="H55" s="1691">
        <v>987</v>
      </c>
      <c r="I55" s="1362"/>
      <c r="J55" s="1318">
        <f>SUM(H55:I56)</f>
        <v>987</v>
      </c>
      <c r="K55" s="737" t="s">
        <v>2429</v>
      </c>
      <c r="L55" s="732"/>
      <c r="M55" s="737" t="s">
        <v>1504</v>
      </c>
      <c r="N55" s="737"/>
      <c r="O55" s="737" t="s">
        <v>2272</v>
      </c>
      <c r="P55" s="619"/>
      <c r="R55" s="650"/>
      <c r="S55" s="652"/>
      <c r="T55" s="661"/>
      <c r="U55" s="652"/>
      <c r="V55" s="652"/>
      <c r="W55" s="652"/>
      <c r="X55" s="652"/>
      <c r="Y55" s="652"/>
      <c r="Z55" s="652"/>
      <c r="AA55" s="652"/>
      <c r="AB55" s="652"/>
      <c r="AC55" s="652"/>
      <c r="AD55" s="652"/>
      <c r="AE55" s="652"/>
      <c r="AF55" s="652"/>
      <c r="AG55" s="652"/>
      <c r="AH55" s="652"/>
      <c r="AI55" s="652"/>
      <c r="AJ55" s="652"/>
      <c r="AK55" s="652"/>
      <c r="AL55" s="652"/>
      <c r="AM55" s="652"/>
      <c r="AN55" s="652"/>
      <c r="AO55" s="652"/>
      <c r="AP55" s="652"/>
      <c r="AQ55" s="652"/>
      <c r="AR55" s="652"/>
      <c r="AS55" s="652"/>
      <c r="AT55" s="652"/>
      <c r="AU55" s="652"/>
    </row>
    <row r="56" spans="1:47" s="5" customFormat="1">
      <c r="A56" s="1716"/>
      <c r="B56" s="1873"/>
      <c r="C56" s="1868"/>
      <c r="D56" s="1852"/>
      <c r="F56" s="1681"/>
      <c r="G56" s="1435"/>
      <c r="H56" s="1692"/>
      <c r="I56" s="1363"/>
      <c r="J56" s="1693"/>
      <c r="K56" s="535"/>
      <c r="L56" s="619"/>
      <c r="M56" s="535"/>
      <c r="N56" s="619"/>
      <c r="O56" s="619"/>
      <c r="P56" s="619"/>
      <c r="R56" s="650"/>
      <c r="S56" s="652"/>
      <c r="T56" s="661"/>
      <c r="U56" s="652"/>
      <c r="V56" s="652"/>
      <c r="W56" s="652"/>
      <c r="X56" s="652"/>
      <c r="Y56" s="652"/>
      <c r="Z56" s="652"/>
      <c r="AA56" s="652"/>
      <c r="AB56" s="652"/>
      <c r="AC56" s="652"/>
      <c r="AD56" s="652"/>
      <c r="AE56" s="652"/>
      <c r="AF56" s="652"/>
      <c r="AG56" s="652"/>
      <c r="AH56" s="652"/>
      <c r="AI56" s="652"/>
      <c r="AJ56" s="652"/>
      <c r="AK56" s="652"/>
      <c r="AL56" s="652"/>
      <c r="AM56" s="652"/>
      <c r="AN56" s="652"/>
      <c r="AO56" s="652"/>
      <c r="AP56" s="652"/>
      <c r="AQ56" s="652"/>
      <c r="AR56" s="652"/>
      <c r="AS56" s="652"/>
      <c r="AT56" s="652"/>
      <c r="AU56" s="652"/>
    </row>
    <row r="57" spans="1:47" s="139" customFormat="1">
      <c r="A57" s="1813" t="s">
        <v>120</v>
      </c>
      <c r="B57" s="1876"/>
      <c r="C57" s="1866" t="s">
        <v>154</v>
      </c>
      <c r="D57" s="853" t="s">
        <v>149</v>
      </c>
      <c r="E57" s="1201"/>
      <c r="F57" s="533"/>
      <c r="G57" s="768" t="s">
        <v>766</v>
      </c>
      <c r="H57" s="532">
        <v>8</v>
      </c>
      <c r="I57" s="532"/>
      <c r="J57" s="715">
        <f>SUM(H57:I57)</f>
        <v>8</v>
      </c>
      <c r="K57" s="533"/>
      <c r="L57" s="618"/>
      <c r="M57" s="533"/>
      <c r="N57" s="618"/>
      <c r="O57" s="618"/>
      <c r="P57" s="618"/>
      <c r="R57" s="653"/>
      <c r="S57" s="654"/>
      <c r="T57" s="662"/>
      <c r="U57" s="654"/>
      <c r="V57" s="654"/>
      <c r="W57" s="654"/>
      <c r="X57" s="654"/>
      <c r="Y57" s="654"/>
      <c r="Z57" s="654"/>
      <c r="AA57" s="654"/>
      <c r="AB57" s="654"/>
      <c r="AC57" s="654"/>
      <c r="AD57" s="654"/>
      <c r="AE57" s="654"/>
      <c r="AF57" s="654"/>
      <c r="AG57" s="654"/>
      <c r="AH57" s="654"/>
      <c r="AI57" s="654"/>
      <c r="AJ57" s="654"/>
      <c r="AK57" s="654"/>
      <c r="AL57" s="654"/>
      <c r="AM57" s="654"/>
      <c r="AN57" s="654"/>
      <c r="AO57" s="654"/>
      <c r="AP57" s="654"/>
      <c r="AQ57" s="654"/>
      <c r="AR57" s="654"/>
      <c r="AS57" s="654"/>
      <c r="AT57" s="654"/>
      <c r="AU57" s="654"/>
    </row>
    <row r="58" spans="1:47" s="139" customFormat="1">
      <c r="A58" s="1813" t="s">
        <v>120</v>
      </c>
      <c r="B58" s="1876"/>
      <c r="C58" s="1866" t="s">
        <v>151</v>
      </c>
      <c r="D58" s="853" t="s">
        <v>149</v>
      </c>
      <c r="E58" s="1201"/>
      <c r="F58" s="533"/>
      <c r="G58" s="768" t="s">
        <v>766</v>
      </c>
      <c r="H58" s="532">
        <v>82</v>
      </c>
      <c r="I58" s="532"/>
      <c r="J58" s="715">
        <f t="shared" ref="J58:J61" si="5">SUM(H58:I58)</f>
        <v>82</v>
      </c>
      <c r="K58" s="533"/>
      <c r="L58" s="618"/>
      <c r="M58" s="533"/>
      <c r="N58" s="618"/>
      <c r="O58" s="618"/>
      <c r="P58" s="618"/>
      <c r="R58" s="653"/>
      <c r="S58" s="654"/>
      <c r="T58" s="662"/>
      <c r="U58" s="654"/>
      <c r="V58" s="654"/>
      <c r="W58" s="654"/>
      <c r="X58" s="654"/>
      <c r="Y58" s="654"/>
      <c r="Z58" s="654"/>
      <c r="AA58" s="654"/>
      <c r="AB58" s="654"/>
      <c r="AC58" s="654"/>
      <c r="AD58" s="654"/>
      <c r="AE58" s="654"/>
      <c r="AF58" s="654"/>
      <c r="AG58" s="654"/>
      <c r="AH58" s="654"/>
      <c r="AI58" s="654"/>
      <c r="AJ58" s="654"/>
      <c r="AK58" s="654"/>
      <c r="AL58" s="654"/>
      <c r="AM58" s="654"/>
      <c r="AN58" s="654"/>
      <c r="AO58" s="654"/>
      <c r="AP58" s="654"/>
      <c r="AQ58" s="654"/>
      <c r="AR58" s="654"/>
      <c r="AS58" s="654"/>
      <c r="AT58" s="654"/>
      <c r="AU58" s="654"/>
    </row>
    <row r="59" spans="1:47" s="139" customFormat="1">
      <c r="A59" s="1813" t="s">
        <v>120</v>
      </c>
      <c r="B59" s="1876"/>
      <c r="C59" s="1866" t="s">
        <v>153</v>
      </c>
      <c r="D59" s="853" t="s">
        <v>149</v>
      </c>
      <c r="E59" s="1201"/>
      <c r="F59" s="533"/>
      <c r="G59" s="768" t="s">
        <v>766</v>
      </c>
      <c r="H59" s="532">
        <v>15</v>
      </c>
      <c r="I59" s="532"/>
      <c r="J59" s="715">
        <f t="shared" si="5"/>
        <v>15</v>
      </c>
      <c r="K59" s="533"/>
      <c r="L59" s="618"/>
      <c r="M59" s="533"/>
      <c r="N59" s="618"/>
      <c r="O59" s="618"/>
      <c r="P59" s="618"/>
      <c r="R59" s="653"/>
      <c r="S59" s="654"/>
      <c r="T59" s="662"/>
      <c r="U59" s="654"/>
      <c r="V59" s="654"/>
      <c r="W59" s="654"/>
      <c r="X59" s="654"/>
      <c r="Y59" s="654"/>
      <c r="Z59" s="654"/>
      <c r="AA59" s="654"/>
      <c r="AB59" s="654"/>
      <c r="AC59" s="654"/>
      <c r="AD59" s="654"/>
      <c r="AE59" s="654"/>
      <c r="AF59" s="654"/>
      <c r="AG59" s="654"/>
      <c r="AH59" s="654"/>
      <c r="AI59" s="654"/>
      <c r="AJ59" s="654"/>
      <c r="AK59" s="654"/>
      <c r="AL59" s="654"/>
      <c r="AM59" s="654"/>
      <c r="AN59" s="654"/>
      <c r="AO59" s="654"/>
      <c r="AP59" s="654"/>
      <c r="AQ59" s="654"/>
      <c r="AR59" s="654"/>
      <c r="AS59" s="654"/>
      <c r="AT59" s="654"/>
      <c r="AU59" s="654"/>
    </row>
    <row r="60" spans="1:47" s="139" customFormat="1">
      <c r="A60" s="1813" t="s">
        <v>120</v>
      </c>
      <c r="B60" s="1876"/>
      <c r="C60" s="1866" t="s">
        <v>152</v>
      </c>
      <c r="D60" s="853" t="s">
        <v>149</v>
      </c>
      <c r="E60" s="1201"/>
      <c r="F60" s="533"/>
      <c r="G60" s="768" t="s">
        <v>766</v>
      </c>
      <c r="H60" s="532">
        <v>24</v>
      </c>
      <c r="I60" s="532"/>
      <c r="J60" s="715">
        <f t="shared" si="5"/>
        <v>24</v>
      </c>
      <c r="K60" s="533"/>
      <c r="L60" s="618"/>
      <c r="M60" s="533"/>
      <c r="N60" s="618"/>
      <c r="O60" s="618"/>
      <c r="P60" s="618"/>
      <c r="R60" s="653"/>
      <c r="S60" s="654"/>
      <c r="T60" s="662"/>
      <c r="U60" s="654"/>
      <c r="V60" s="654"/>
      <c r="W60" s="654"/>
      <c r="X60" s="654"/>
      <c r="Y60" s="654"/>
      <c r="Z60" s="654"/>
      <c r="AA60" s="654"/>
      <c r="AB60" s="654"/>
      <c r="AC60" s="654"/>
      <c r="AD60" s="654"/>
      <c r="AE60" s="654"/>
      <c r="AF60" s="654"/>
      <c r="AG60" s="654"/>
      <c r="AH60" s="654"/>
      <c r="AI60" s="654"/>
      <c r="AJ60" s="654"/>
      <c r="AK60" s="654"/>
      <c r="AL60" s="654"/>
      <c r="AM60" s="654"/>
      <c r="AN60" s="654"/>
      <c r="AO60" s="654"/>
      <c r="AP60" s="654"/>
      <c r="AQ60" s="654"/>
      <c r="AR60" s="654"/>
      <c r="AS60" s="654"/>
      <c r="AT60" s="654"/>
      <c r="AU60" s="654"/>
    </row>
    <row r="61" spans="1:47" s="139" customFormat="1">
      <c r="A61" s="1813" t="s">
        <v>120</v>
      </c>
      <c r="B61" s="1876"/>
      <c r="C61" s="1866" t="s">
        <v>150</v>
      </c>
      <c r="D61" s="853" t="s">
        <v>149</v>
      </c>
      <c r="E61" s="1201"/>
      <c r="F61" s="533"/>
      <c r="G61" s="768" t="s">
        <v>766</v>
      </c>
      <c r="H61" s="532">
        <v>120</v>
      </c>
      <c r="I61" s="532"/>
      <c r="J61" s="715">
        <f t="shared" si="5"/>
        <v>120</v>
      </c>
      <c r="K61" s="533"/>
      <c r="L61" s="618"/>
      <c r="M61" s="533"/>
      <c r="N61" s="618"/>
      <c r="O61" s="618"/>
      <c r="P61" s="618"/>
      <c r="R61" s="653"/>
      <c r="S61" s="654"/>
      <c r="T61" s="662"/>
      <c r="U61" s="654"/>
      <c r="V61" s="654"/>
      <c r="W61" s="654"/>
      <c r="X61" s="654"/>
      <c r="Y61" s="654"/>
      <c r="Z61" s="654"/>
      <c r="AA61" s="654"/>
      <c r="AB61" s="654"/>
      <c r="AC61" s="654"/>
      <c r="AD61" s="654"/>
      <c r="AE61" s="654"/>
      <c r="AF61" s="654"/>
      <c r="AG61" s="654"/>
      <c r="AH61" s="654"/>
      <c r="AI61" s="654"/>
      <c r="AJ61" s="654"/>
      <c r="AK61" s="654"/>
      <c r="AL61" s="654"/>
      <c r="AM61" s="654"/>
      <c r="AN61" s="654"/>
      <c r="AO61" s="654"/>
      <c r="AP61" s="654"/>
      <c r="AQ61" s="654"/>
      <c r="AR61" s="654"/>
      <c r="AS61" s="654"/>
      <c r="AT61" s="654"/>
      <c r="AU61" s="654"/>
    </row>
    <row r="62" spans="1:47" s="5" customFormat="1" ht="15" customHeight="1">
      <c r="A62" s="1816" t="s">
        <v>96</v>
      </c>
      <c r="B62" s="1877" t="s">
        <v>97</v>
      </c>
      <c r="C62" s="1878">
        <f>COUNTA(C64:C70)</f>
        <v>7</v>
      </c>
      <c r="D62" s="1854"/>
      <c r="E62" s="1840">
        <v>11094</v>
      </c>
      <c r="F62" s="1697"/>
      <c r="G62" s="1696" t="s">
        <v>751</v>
      </c>
      <c r="H62" s="1698">
        <v>2616</v>
      </c>
      <c r="I62" s="1699"/>
      <c r="J62" s="1318">
        <f>SUM(H62:I63)</f>
        <v>2616</v>
      </c>
      <c r="K62" s="737" t="s">
        <v>691</v>
      </c>
      <c r="L62" s="619"/>
      <c r="M62" s="737" t="s">
        <v>2645</v>
      </c>
      <c r="N62" s="619"/>
      <c r="O62" s="737" t="s">
        <v>685</v>
      </c>
      <c r="P62" s="619"/>
      <c r="R62" s="650"/>
      <c r="S62" s="652"/>
      <c r="T62" s="661"/>
      <c r="U62" s="652"/>
      <c r="V62" s="652"/>
      <c r="W62" s="652"/>
      <c r="X62" s="652"/>
      <c r="Y62" s="652"/>
      <c r="Z62" s="652"/>
      <c r="AA62" s="652"/>
      <c r="AB62" s="652"/>
      <c r="AC62" s="652"/>
      <c r="AD62" s="652"/>
      <c r="AE62" s="652"/>
      <c r="AF62" s="652"/>
      <c r="AG62" s="652"/>
      <c r="AH62" s="652"/>
      <c r="AI62" s="652"/>
      <c r="AJ62" s="652"/>
      <c r="AK62" s="652"/>
      <c r="AL62" s="652"/>
      <c r="AM62" s="652"/>
      <c r="AN62" s="652"/>
      <c r="AO62" s="652"/>
      <c r="AP62" s="652"/>
      <c r="AQ62" s="652"/>
      <c r="AR62" s="652"/>
      <c r="AS62" s="652"/>
      <c r="AT62" s="652"/>
      <c r="AU62" s="652"/>
    </row>
    <row r="63" spans="1:47" s="5" customFormat="1" ht="15" customHeight="1">
      <c r="A63" s="1817"/>
      <c r="B63" s="1877"/>
      <c r="C63" s="1878"/>
      <c r="D63" s="1854"/>
      <c r="F63" s="1701"/>
      <c r="G63" s="1700"/>
      <c r="H63" s="1702"/>
      <c r="I63" s="1703"/>
      <c r="J63" s="1693"/>
      <c r="K63" s="737" t="s">
        <v>692</v>
      </c>
      <c r="L63" s="619"/>
      <c r="M63" s="737" t="s">
        <v>2643</v>
      </c>
      <c r="N63" s="619"/>
      <c r="O63" s="737" t="s">
        <v>2272</v>
      </c>
      <c r="P63" s="619"/>
      <c r="R63" s="650"/>
      <c r="S63" s="652"/>
      <c r="T63" s="661"/>
      <c r="U63" s="652"/>
      <c r="V63" s="652"/>
      <c r="W63" s="652"/>
      <c r="X63" s="652"/>
      <c r="Y63" s="652"/>
      <c r="Z63" s="652"/>
      <c r="AA63" s="652"/>
      <c r="AB63" s="652"/>
      <c r="AC63" s="652"/>
      <c r="AD63" s="652"/>
      <c r="AE63" s="652"/>
      <c r="AF63" s="652"/>
      <c r="AG63" s="652"/>
      <c r="AH63" s="652"/>
      <c r="AI63" s="652"/>
      <c r="AJ63" s="652"/>
      <c r="AK63" s="652"/>
      <c r="AL63" s="652"/>
      <c r="AM63" s="652"/>
      <c r="AN63" s="652"/>
      <c r="AO63" s="652"/>
      <c r="AP63" s="652"/>
      <c r="AQ63" s="652"/>
      <c r="AR63" s="652"/>
      <c r="AS63" s="652"/>
      <c r="AT63" s="652"/>
      <c r="AU63" s="652"/>
    </row>
    <row r="64" spans="1:47" s="139" customFormat="1">
      <c r="A64" s="1813" t="s">
        <v>96</v>
      </c>
      <c r="B64" s="1870"/>
      <c r="C64" s="1866" t="s">
        <v>98</v>
      </c>
      <c r="D64" s="853" t="s">
        <v>97</v>
      </c>
      <c r="E64" s="1201">
        <v>10236</v>
      </c>
      <c r="F64" s="533">
        <v>36.799999999999997</v>
      </c>
      <c r="G64" s="766" t="s">
        <v>751</v>
      </c>
      <c r="H64" s="532">
        <v>104</v>
      </c>
      <c r="I64" s="532"/>
      <c r="J64" s="715">
        <f>SUM(H64:I64)</f>
        <v>104</v>
      </c>
      <c r="K64" s="533"/>
      <c r="L64" s="618"/>
      <c r="M64" s="533"/>
      <c r="N64" s="618"/>
      <c r="O64" s="618"/>
      <c r="P64" s="618"/>
      <c r="R64" s="653"/>
      <c r="S64" s="654"/>
      <c r="T64" s="662"/>
      <c r="U64" s="654"/>
      <c r="V64" s="654"/>
      <c r="W64" s="654"/>
      <c r="X64" s="654"/>
      <c r="Y64" s="654"/>
      <c r="Z64" s="654"/>
      <c r="AA64" s="654"/>
      <c r="AB64" s="654"/>
      <c r="AC64" s="654"/>
      <c r="AD64" s="654"/>
      <c r="AE64" s="654"/>
      <c r="AF64" s="654"/>
      <c r="AG64" s="654"/>
      <c r="AH64" s="654"/>
      <c r="AI64" s="654"/>
      <c r="AJ64" s="654"/>
      <c r="AK64" s="654"/>
      <c r="AL64" s="654"/>
      <c r="AM64" s="654"/>
      <c r="AN64" s="654"/>
      <c r="AO64" s="654"/>
      <c r="AP64" s="654"/>
      <c r="AQ64" s="654"/>
      <c r="AR64" s="654"/>
      <c r="AS64" s="654"/>
      <c r="AT64" s="654"/>
      <c r="AU64" s="654"/>
    </row>
    <row r="65" spans="1:47" s="139" customFormat="1">
      <c r="A65" s="1813" t="s">
        <v>96</v>
      </c>
      <c r="B65" s="1870"/>
      <c r="C65" s="1866" t="s">
        <v>792</v>
      </c>
      <c r="D65" s="853" t="s">
        <v>97</v>
      </c>
      <c r="E65" s="1201">
        <v>10386</v>
      </c>
      <c r="F65" s="533">
        <v>15</v>
      </c>
      <c r="G65" s="766" t="s">
        <v>751</v>
      </c>
      <c r="H65" s="532">
        <v>80</v>
      </c>
      <c r="I65" s="532">
        <v>147</v>
      </c>
      <c r="J65" s="715">
        <f>SUM(H65:I65)</f>
        <v>227</v>
      </c>
      <c r="K65" s="533"/>
      <c r="L65" s="618"/>
      <c r="M65" s="533"/>
      <c r="N65" s="618"/>
      <c r="O65" s="618"/>
      <c r="P65" s="618"/>
      <c r="R65" s="653"/>
      <c r="S65" s="654"/>
      <c r="T65" s="662"/>
      <c r="U65" s="654"/>
      <c r="V65" s="654"/>
      <c r="W65" s="654"/>
      <c r="X65" s="654"/>
      <c r="Y65" s="654"/>
      <c r="Z65" s="654"/>
      <c r="AA65" s="654"/>
      <c r="AB65" s="654"/>
      <c r="AC65" s="654"/>
      <c r="AD65" s="654"/>
      <c r="AE65" s="654"/>
      <c r="AF65" s="654"/>
      <c r="AG65" s="654"/>
      <c r="AH65" s="654"/>
      <c r="AI65" s="654"/>
      <c r="AJ65" s="654"/>
      <c r="AK65" s="654"/>
      <c r="AL65" s="654"/>
      <c r="AM65" s="654"/>
      <c r="AN65" s="654"/>
      <c r="AO65" s="654"/>
      <c r="AP65" s="654"/>
      <c r="AQ65" s="654"/>
      <c r="AR65" s="654"/>
      <c r="AS65" s="654"/>
      <c r="AT65" s="654"/>
      <c r="AU65" s="654"/>
    </row>
    <row r="66" spans="1:47" s="139" customFormat="1">
      <c r="A66" s="1813" t="s">
        <v>96</v>
      </c>
      <c r="B66" s="1870"/>
      <c r="C66" s="1866" t="s">
        <v>2680</v>
      </c>
      <c r="D66" s="853" t="s">
        <v>97</v>
      </c>
      <c r="E66" s="1201">
        <v>16814</v>
      </c>
      <c r="F66" s="533"/>
      <c r="G66" s="766" t="s">
        <v>751</v>
      </c>
      <c r="H66" s="532"/>
      <c r="I66" s="532"/>
      <c r="J66" s="715">
        <f t="shared" ref="J66:J68" si="6">SUM(H66:I66)</f>
        <v>0</v>
      </c>
      <c r="K66" s="533"/>
      <c r="L66" s="618"/>
      <c r="M66" s="533"/>
      <c r="N66" s="618"/>
      <c r="O66" s="618"/>
      <c r="P66" s="618"/>
      <c r="R66" s="653"/>
      <c r="S66" s="654"/>
      <c r="T66" s="662"/>
      <c r="U66" s="654"/>
      <c r="V66" s="654"/>
      <c r="W66" s="654"/>
      <c r="X66" s="654"/>
      <c r="Y66" s="654"/>
      <c r="Z66" s="654"/>
      <c r="AA66" s="654"/>
      <c r="AB66" s="654"/>
      <c r="AC66" s="654"/>
      <c r="AD66" s="654"/>
      <c r="AE66" s="654"/>
      <c r="AF66" s="654"/>
      <c r="AG66" s="654"/>
      <c r="AH66" s="654"/>
      <c r="AI66" s="654"/>
      <c r="AJ66" s="654"/>
      <c r="AK66" s="654"/>
      <c r="AL66" s="654"/>
      <c r="AM66" s="654"/>
      <c r="AN66" s="654"/>
      <c r="AO66" s="654"/>
      <c r="AP66" s="654"/>
      <c r="AQ66" s="654"/>
      <c r="AR66" s="654"/>
      <c r="AS66" s="654"/>
      <c r="AT66" s="654"/>
      <c r="AU66" s="654"/>
    </row>
    <row r="67" spans="1:47" s="139" customFormat="1">
      <c r="A67" s="1813" t="s">
        <v>96</v>
      </c>
      <c r="B67" s="1870"/>
      <c r="C67" s="1866" t="s">
        <v>2682</v>
      </c>
      <c r="D67" s="853" t="s">
        <v>97</v>
      </c>
      <c r="E67" s="1201">
        <v>10640</v>
      </c>
      <c r="F67" s="533">
        <v>27.6</v>
      </c>
      <c r="G67" s="766" t="s">
        <v>751</v>
      </c>
      <c r="H67" s="532">
        <v>457</v>
      </c>
      <c r="I67" s="532"/>
      <c r="J67" s="715">
        <f t="shared" si="6"/>
        <v>457</v>
      </c>
      <c r="K67" s="533"/>
      <c r="L67" s="618"/>
      <c r="M67" s="533"/>
      <c r="N67" s="618"/>
      <c r="O67" s="618"/>
      <c r="P67" s="618"/>
      <c r="R67" s="653"/>
      <c r="S67" s="654"/>
      <c r="T67" s="662"/>
      <c r="U67" s="654"/>
      <c r="V67" s="654"/>
      <c r="W67" s="654"/>
      <c r="X67" s="654"/>
      <c r="Y67" s="654"/>
      <c r="Z67" s="654"/>
      <c r="AA67" s="654"/>
      <c r="AB67" s="654"/>
      <c r="AC67" s="654"/>
      <c r="AD67" s="654"/>
      <c r="AE67" s="654"/>
      <c r="AF67" s="654"/>
      <c r="AG67" s="654"/>
      <c r="AH67" s="654"/>
      <c r="AI67" s="654"/>
      <c r="AJ67" s="654"/>
      <c r="AK67" s="654"/>
      <c r="AL67" s="654"/>
      <c r="AM67" s="654"/>
      <c r="AN67" s="654"/>
      <c r="AO67" s="654"/>
      <c r="AP67" s="654"/>
      <c r="AQ67" s="654"/>
      <c r="AR67" s="654"/>
      <c r="AS67" s="654"/>
      <c r="AT67" s="654"/>
      <c r="AU67" s="654"/>
    </row>
    <row r="68" spans="1:47" s="139" customFormat="1">
      <c r="A68" s="1813" t="s">
        <v>96</v>
      </c>
      <c r="B68" s="1876"/>
      <c r="C68" s="1866" t="s">
        <v>2683</v>
      </c>
      <c r="D68" s="853" t="s">
        <v>97</v>
      </c>
      <c r="E68" s="1201">
        <v>10733</v>
      </c>
      <c r="F68" s="533">
        <v>17.7</v>
      </c>
      <c r="G68" s="766" t="s">
        <v>751</v>
      </c>
      <c r="H68" s="532">
        <v>95</v>
      </c>
      <c r="I68" s="532"/>
      <c r="J68" s="715">
        <f t="shared" si="6"/>
        <v>95</v>
      </c>
      <c r="K68" s="533"/>
      <c r="L68" s="618"/>
      <c r="M68" s="533"/>
      <c r="N68" s="618"/>
      <c r="O68" s="618"/>
      <c r="P68" s="618"/>
      <c r="R68" s="653"/>
      <c r="S68" s="654"/>
      <c r="T68" s="662"/>
      <c r="U68" s="654"/>
      <c r="V68" s="654"/>
      <c r="W68" s="654"/>
      <c r="X68" s="654"/>
      <c r="Y68" s="654"/>
      <c r="Z68" s="654"/>
      <c r="AA68" s="654"/>
      <c r="AB68" s="654"/>
      <c r="AC68" s="654"/>
      <c r="AD68" s="654"/>
      <c r="AE68" s="654"/>
      <c r="AF68" s="654"/>
      <c r="AG68" s="654"/>
      <c r="AH68" s="654"/>
      <c r="AI68" s="654"/>
      <c r="AJ68" s="654"/>
      <c r="AK68" s="654"/>
      <c r="AL68" s="654"/>
      <c r="AM68" s="654"/>
      <c r="AN68" s="654"/>
      <c r="AO68" s="654"/>
      <c r="AP68" s="654"/>
      <c r="AQ68" s="654"/>
      <c r="AR68" s="654"/>
      <c r="AS68" s="654"/>
      <c r="AT68" s="654"/>
      <c r="AU68" s="654"/>
    </row>
    <row r="69" spans="1:47" s="139" customFormat="1">
      <c r="A69" s="1813" t="s">
        <v>96</v>
      </c>
      <c r="B69" s="1876"/>
      <c r="C69" s="1866" t="s">
        <v>2684</v>
      </c>
      <c r="D69" s="853" t="s">
        <v>97</v>
      </c>
      <c r="E69" s="1201">
        <v>10869</v>
      </c>
      <c r="F69" s="533"/>
      <c r="G69" s="766" t="s">
        <v>751</v>
      </c>
      <c r="H69" s="532">
        <v>250</v>
      </c>
      <c r="I69" s="532">
        <v>870</v>
      </c>
      <c r="J69" s="715">
        <f>SUM(H69:I69)</f>
        <v>1120</v>
      </c>
      <c r="K69" s="533"/>
      <c r="L69" s="618"/>
      <c r="M69" s="533"/>
      <c r="N69" s="618"/>
      <c r="O69" s="618"/>
      <c r="P69" s="618"/>
      <c r="R69" s="653"/>
      <c r="S69" s="654"/>
      <c r="T69" s="662"/>
      <c r="U69" s="654"/>
      <c r="V69" s="654"/>
      <c r="W69" s="654"/>
      <c r="X69" s="654"/>
      <c r="Y69" s="654"/>
      <c r="Z69" s="654"/>
      <c r="AA69" s="654"/>
      <c r="AB69" s="654"/>
      <c r="AC69" s="654"/>
      <c r="AD69" s="654"/>
      <c r="AE69" s="654"/>
      <c r="AF69" s="654"/>
      <c r="AG69" s="654"/>
      <c r="AH69" s="654"/>
      <c r="AI69" s="654"/>
      <c r="AJ69" s="654"/>
      <c r="AK69" s="654"/>
      <c r="AL69" s="654"/>
      <c r="AM69" s="654"/>
      <c r="AN69" s="654"/>
      <c r="AO69" s="654"/>
      <c r="AP69" s="654"/>
      <c r="AQ69" s="654"/>
      <c r="AR69" s="654"/>
      <c r="AS69" s="654"/>
      <c r="AT69" s="654"/>
      <c r="AU69" s="654"/>
    </row>
    <row r="70" spans="1:47" s="139" customFormat="1">
      <c r="A70" s="1813" t="s">
        <v>96</v>
      </c>
      <c r="B70" s="1870"/>
      <c r="C70" s="1866" t="s">
        <v>2681</v>
      </c>
      <c r="D70" s="853" t="s">
        <v>97</v>
      </c>
      <c r="E70" s="1201">
        <v>18184</v>
      </c>
      <c r="F70" s="533">
        <v>45.4</v>
      </c>
      <c r="G70" s="766" t="s">
        <v>751</v>
      </c>
      <c r="H70" s="532">
        <v>377</v>
      </c>
      <c r="I70" s="532"/>
      <c r="J70" s="715">
        <f>SUM(H70:I70)</f>
        <v>377</v>
      </c>
      <c r="K70" s="533"/>
      <c r="L70" s="618"/>
      <c r="M70" s="533"/>
      <c r="N70" s="618"/>
      <c r="O70" s="618"/>
      <c r="P70" s="618"/>
      <c r="R70" s="653"/>
      <c r="S70" s="654"/>
      <c r="T70" s="662"/>
      <c r="U70" s="654"/>
      <c r="V70" s="654"/>
      <c r="W70" s="654"/>
      <c r="X70" s="654"/>
      <c r="Y70" s="654"/>
      <c r="Z70" s="654"/>
      <c r="AA70" s="654"/>
      <c r="AB70" s="654"/>
      <c r="AC70" s="654"/>
      <c r="AD70" s="654"/>
      <c r="AE70" s="654"/>
      <c r="AF70" s="654"/>
      <c r="AG70" s="654"/>
      <c r="AH70" s="654"/>
      <c r="AI70" s="654"/>
      <c r="AJ70" s="654"/>
      <c r="AK70" s="654"/>
      <c r="AL70" s="654"/>
      <c r="AM70" s="654"/>
      <c r="AN70" s="654"/>
      <c r="AO70" s="654"/>
      <c r="AP70" s="654"/>
      <c r="AQ70" s="654"/>
      <c r="AR70" s="654"/>
      <c r="AS70" s="654"/>
      <c r="AT70" s="654"/>
      <c r="AU70" s="654"/>
    </row>
    <row r="71" spans="1:47" s="5" customFormat="1">
      <c r="A71" s="1818" t="s">
        <v>96</v>
      </c>
      <c r="B71" s="1873" t="s">
        <v>702</v>
      </c>
      <c r="C71" s="1873">
        <f>COUNTA(C73:C74)</f>
        <v>2</v>
      </c>
      <c r="D71" s="836"/>
      <c r="E71" s="1323">
        <v>10765</v>
      </c>
      <c r="F71" s="1690"/>
      <c r="G71" s="1704" t="s">
        <v>766</v>
      </c>
      <c r="H71" s="1691">
        <v>583</v>
      </c>
      <c r="I71" s="1691">
        <v>1231</v>
      </c>
      <c r="J71" s="1318">
        <f>SUM(H71:I72)</f>
        <v>1814</v>
      </c>
      <c r="K71" s="737" t="s">
        <v>2429</v>
      </c>
      <c r="L71" s="619"/>
      <c r="M71" s="737"/>
      <c r="N71" s="619"/>
      <c r="O71" s="737" t="s">
        <v>2272</v>
      </c>
      <c r="P71" s="619"/>
      <c r="R71" s="650"/>
      <c r="S71" s="652"/>
      <c r="T71" s="661"/>
      <c r="U71" s="652"/>
      <c r="V71" s="652"/>
      <c r="W71" s="652"/>
      <c r="X71" s="652"/>
      <c r="Y71" s="652"/>
      <c r="Z71" s="652"/>
      <c r="AA71" s="652"/>
      <c r="AB71" s="652"/>
      <c r="AC71" s="652"/>
      <c r="AD71" s="652"/>
      <c r="AE71" s="652"/>
      <c r="AF71" s="652"/>
      <c r="AG71" s="652"/>
      <c r="AH71" s="652"/>
      <c r="AI71" s="652"/>
      <c r="AJ71" s="652"/>
      <c r="AK71" s="652"/>
      <c r="AL71" s="652"/>
      <c r="AM71" s="652"/>
      <c r="AN71" s="652"/>
      <c r="AO71" s="652"/>
      <c r="AP71" s="652"/>
      <c r="AQ71" s="652"/>
      <c r="AR71" s="652"/>
      <c r="AS71" s="652"/>
      <c r="AT71" s="652"/>
      <c r="AU71" s="652"/>
    </row>
    <row r="72" spans="1:47" s="5" customFormat="1">
      <c r="A72" s="1819"/>
      <c r="B72" s="1873"/>
      <c r="C72" s="1873"/>
      <c r="D72" s="836"/>
      <c r="F72" s="1681"/>
      <c r="G72" s="1680"/>
      <c r="H72" s="1692"/>
      <c r="I72" s="1692"/>
      <c r="J72" s="1693"/>
      <c r="K72" s="737"/>
      <c r="L72" s="619"/>
      <c r="M72" s="737"/>
      <c r="N72" s="619"/>
      <c r="O72" s="737"/>
      <c r="P72" s="619"/>
      <c r="R72" s="650"/>
      <c r="S72" s="652"/>
      <c r="T72" s="661"/>
      <c r="U72" s="652"/>
      <c r="V72" s="652"/>
      <c r="W72" s="652"/>
      <c r="X72" s="652"/>
      <c r="Y72" s="652"/>
      <c r="Z72" s="652"/>
      <c r="AA72" s="652"/>
      <c r="AB72" s="652"/>
      <c r="AC72" s="652"/>
      <c r="AD72" s="652"/>
      <c r="AE72" s="652"/>
      <c r="AF72" s="652"/>
      <c r="AG72" s="652"/>
      <c r="AH72" s="652"/>
      <c r="AI72" s="652"/>
      <c r="AJ72" s="652"/>
      <c r="AK72" s="652"/>
      <c r="AL72" s="652"/>
      <c r="AM72" s="652"/>
      <c r="AN72" s="652"/>
      <c r="AO72" s="652"/>
      <c r="AP72" s="652"/>
      <c r="AQ72" s="652"/>
      <c r="AR72" s="652"/>
      <c r="AS72" s="652"/>
      <c r="AT72" s="652"/>
      <c r="AU72" s="652"/>
    </row>
    <row r="73" spans="1:47" s="139" customFormat="1">
      <c r="A73" s="1813" t="s">
        <v>96</v>
      </c>
      <c r="B73" s="1876"/>
      <c r="C73" s="1866" t="s">
        <v>169</v>
      </c>
      <c r="D73" s="853" t="s">
        <v>702</v>
      </c>
      <c r="E73" s="1201">
        <v>10819</v>
      </c>
      <c r="F73" s="520"/>
      <c r="G73" s="797" t="s">
        <v>766</v>
      </c>
      <c r="H73" s="518"/>
      <c r="I73" s="518"/>
      <c r="J73" s="712"/>
      <c r="K73" s="520"/>
      <c r="L73" s="614"/>
      <c r="M73" s="520"/>
      <c r="N73" s="614"/>
      <c r="O73" s="614"/>
      <c r="P73" s="614"/>
      <c r="R73" s="653"/>
      <c r="S73" s="654"/>
      <c r="T73" s="662"/>
      <c r="U73" s="654"/>
      <c r="V73" s="654"/>
      <c r="W73" s="654"/>
      <c r="X73" s="654"/>
      <c r="Y73" s="654"/>
      <c r="Z73" s="654"/>
      <c r="AA73" s="654"/>
      <c r="AB73" s="654"/>
      <c r="AC73" s="654"/>
      <c r="AD73" s="654"/>
      <c r="AE73" s="654"/>
      <c r="AF73" s="654"/>
      <c r="AG73" s="654"/>
      <c r="AH73" s="654"/>
      <c r="AI73" s="654"/>
      <c r="AJ73" s="654"/>
      <c r="AK73" s="654"/>
      <c r="AL73" s="654"/>
      <c r="AM73" s="654"/>
      <c r="AN73" s="654"/>
      <c r="AO73" s="654"/>
      <c r="AP73" s="654"/>
      <c r="AQ73" s="654"/>
      <c r="AR73" s="654"/>
      <c r="AS73" s="654"/>
      <c r="AT73" s="654"/>
      <c r="AU73" s="654"/>
    </row>
    <row r="74" spans="1:47" s="802" customFormat="1">
      <c r="A74" s="1813" t="s">
        <v>96</v>
      </c>
      <c r="B74" s="1879"/>
      <c r="C74" s="1880" t="s">
        <v>170</v>
      </c>
      <c r="D74" s="993" t="s">
        <v>702</v>
      </c>
      <c r="E74" s="1841">
        <v>11097</v>
      </c>
      <c r="F74" s="747"/>
      <c r="G74" s="798" t="s">
        <v>766</v>
      </c>
      <c r="H74" s="799">
        <v>45</v>
      </c>
      <c r="I74" s="799">
        <v>146</v>
      </c>
      <c r="J74" s="800">
        <f>SUM(H74:I74)</f>
        <v>191</v>
      </c>
      <c r="K74" s="747"/>
      <c r="L74" s="801"/>
      <c r="M74" s="747"/>
      <c r="N74" s="801"/>
      <c r="O74" s="801"/>
      <c r="P74" s="801"/>
      <c r="R74" s="655"/>
      <c r="S74" s="656"/>
      <c r="T74" s="663"/>
      <c r="U74" s="656"/>
      <c r="V74" s="656"/>
      <c r="W74" s="656"/>
      <c r="X74" s="656"/>
      <c r="Y74" s="656"/>
      <c r="Z74" s="656"/>
      <c r="AA74" s="656"/>
      <c r="AB74" s="656"/>
      <c r="AC74" s="656"/>
      <c r="AD74" s="656"/>
      <c r="AE74" s="656"/>
      <c r="AF74" s="656"/>
      <c r="AG74" s="656"/>
      <c r="AH74" s="656"/>
      <c r="AI74" s="656"/>
      <c r="AJ74" s="656"/>
      <c r="AK74" s="656"/>
      <c r="AL74" s="656"/>
      <c r="AM74" s="656"/>
      <c r="AN74" s="656"/>
      <c r="AO74" s="656"/>
      <c r="AP74" s="656"/>
      <c r="AQ74" s="656"/>
      <c r="AR74" s="656"/>
      <c r="AS74" s="656"/>
      <c r="AT74" s="656"/>
      <c r="AU74" s="656"/>
    </row>
    <row r="75" spans="1:47" s="5" customFormat="1" ht="15" customHeight="1">
      <c r="A75" s="1814" t="s">
        <v>21</v>
      </c>
      <c r="B75" s="1868" t="s">
        <v>22</v>
      </c>
      <c r="C75" s="1868">
        <f>COUNTA(C79:C87)</f>
        <v>9</v>
      </c>
      <c r="D75" s="1852"/>
      <c r="E75" s="1836">
        <v>10520</v>
      </c>
      <c r="F75" s="1683"/>
      <c r="G75" s="1682" t="s">
        <v>751</v>
      </c>
      <c r="H75" s="1694">
        <v>1362</v>
      </c>
      <c r="I75" s="1694">
        <v>3476</v>
      </c>
      <c r="J75" s="1705">
        <f>SUM(H75:I76)</f>
        <v>4838</v>
      </c>
      <c r="K75" s="737" t="s">
        <v>692</v>
      </c>
      <c r="L75" s="619"/>
      <c r="M75" s="737" t="s">
        <v>2642</v>
      </c>
      <c r="N75" s="619"/>
      <c r="O75" s="737" t="s">
        <v>940</v>
      </c>
      <c r="P75" s="619"/>
      <c r="R75" s="650"/>
      <c r="S75" s="652"/>
      <c r="T75" s="661"/>
      <c r="U75" s="652"/>
      <c r="V75" s="652"/>
      <c r="W75" s="652"/>
      <c r="X75" s="652"/>
      <c r="Y75" s="652"/>
      <c r="Z75" s="652"/>
      <c r="AA75" s="652"/>
      <c r="AB75" s="652"/>
      <c r="AC75" s="652"/>
      <c r="AD75" s="652"/>
      <c r="AE75" s="652"/>
      <c r="AF75" s="652"/>
      <c r="AG75" s="652"/>
      <c r="AH75" s="652"/>
      <c r="AI75" s="652"/>
      <c r="AJ75" s="652"/>
      <c r="AK75" s="652"/>
      <c r="AL75" s="652"/>
      <c r="AM75" s="652"/>
      <c r="AN75" s="652"/>
      <c r="AO75" s="652"/>
      <c r="AP75" s="652"/>
      <c r="AQ75" s="652"/>
      <c r="AR75" s="652"/>
      <c r="AS75" s="652"/>
      <c r="AT75" s="652"/>
      <c r="AU75" s="652"/>
    </row>
    <row r="76" spans="1:47" s="5" customFormat="1">
      <c r="A76" s="1815"/>
      <c r="B76" s="1868"/>
      <c r="C76" s="1868"/>
      <c r="D76" s="1852"/>
      <c r="F76" s="1686"/>
      <c r="G76" s="1685"/>
      <c r="H76" s="1695"/>
      <c r="I76" s="1695"/>
      <c r="J76" s="1706"/>
      <c r="K76" s="666"/>
      <c r="L76" s="619"/>
      <c r="M76" s="666"/>
      <c r="N76" s="619"/>
      <c r="O76" s="619"/>
      <c r="P76" s="619"/>
      <c r="R76" s="650"/>
      <c r="S76" s="652"/>
      <c r="T76" s="661"/>
      <c r="U76" s="652"/>
      <c r="V76" s="652"/>
      <c r="W76" s="652"/>
      <c r="X76" s="652"/>
      <c r="Y76" s="652"/>
      <c r="Z76" s="652"/>
      <c r="AA76" s="652"/>
      <c r="AB76" s="652"/>
      <c r="AC76" s="652"/>
      <c r="AD76" s="652"/>
      <c r="AE76" s="652"/>
      <c r="AF76" s="652"/>
      <c r="AG76" s="652"/>
      <c r="AH76" s="652"/>
      <c r="AI76" s="652"/>
      <c r="AJ76" s="652"/>
      <c r="AK76" s="652"/>
      <c r="AL76" s="652"/>
      <c r="AM76" s="652"/>
      <c r="AN76" s="652"/>
      <c r="AO76" s="652"/>
      <c r="AP76" s="652"/>
      <c r="AQ76" s="652"/>
      <c r="AR76" s="652"/>
      <c r="AS76" s="652"/>
      <c r="AT76" s="652"/>
      <c r="AU76" s="652"/>
    </row>
    <row r="77" spans="1:47" s="752" customFormat="1">
      <c r="A77" s="1820" t="s">
        <v>21</v>
      </c>
      <c r="B77" s="1869"/>
      <c r="C77" s="1865" t="s">
        <v>760</v>
      </c>
      <c r="D77" s="1850" t="s">
        <v>22</v>
      </c>
      <c r="E77" s="1200">
        <v>10994</v>
      </c>
      <c r="F77" s="790">
        <v>14.8</v>
      </c>
      <c r="G77" s="765" t="s">
        <v>751</v>
      </c>
      <c r="H77" s="788">
        <v>154</v>
      </c>
      <c r="I77" s="788">
        <v>996</v>
      </c>
      <c r="J77" s="1328">
        <f>SUM(H77:I77)</f>
        <v>1150</v>
      </c>
      <c r="K77" s="790"/>
      <c r="L77" s="780"/>
      <c r="M77" s="757" t="s">
        <v>2642</v>
      </c>
      <c r="N77" s="780"/>
      <c r="O77" s="780"/>
      <c r="P77" s="780"/>
      <c r="R77" s="753"/>
      <c r="S77" s="754"/>
      <c r="T77" s="755"/>
      <c r="U77" s="754"/>
      <c r="V77" s="754"/>
      <c r="W77" s="754"/>
      <c r="X77" s="754"/>
      <c r="Y77" s="754"/>
      <c r="Z77" s="754"/>
      <c r="AA77" s="754"/>
      <c r="AB77" s="754"/>
      <c r="AC77" s="754"/>
      <c r="AD77" s="754"/>
      <c r="AE77" s="754"/>
      <c r="AF77" s="754"/>
      <c r="AG77" s="754"/>
      <c r="AH77" s="754"/>
      <c r="AI77" s="754"/>
      <c r="AJ77" s="754"/>
      <c r="AK77" s="754"/>
      <c r="AL77" s="754"/>
      <c r="AM77" s="754"/>
      <c r="AN77" s="754"/>
      <c r="AO77" s="754"/>
      <c r="AP77" s="754"/>
      <c r="AQ77" s="754"/>
      <c r="AR77" s="754"/>
      <c r="AS77" s="754"/>
      <c r="AT77" s="754"/>
      <c r="AU77" s="754"/>
    </row>
    <row r="78" spans="1:47" s="752" customFormat="1">
      <c r="A78" s="1820" t="s">
        <v>21</v>
      </c>
      <c r="B78" s="1869"/>
      <c r="C78" s="1865" t="s">
        <v>23</v>
      </c>
      <c r="D78" s="1850" t="s">
        <v>22</v>
      </c>
      <c r="E78" s="1200">
        <v>10607</v>
      </c>
      <c r="F78" s="790">
        <v>22.9</v>
      </c>
      <c r="G78" s="765" t="s">
        <v>751</v>
      </c>
      <c r="H78" s="788">
        <v>569</v>
      </c>
      <c r="I78" s="788">
        <v>1329</v>
      </c>
      <c r="J78" s="1328">
        <f t="shared" ref="J78:J87" si="7">SUM(H78:I78)</f>
        <v>1898</v>
      </c>
      <c r="K78" s="790"/>
      <c r="L78" s="780"/>
      <c r="M78" s="757" t="s">
        <v>2642</v>
      </c>
      <c r="N78" s="780"/>
      <c r="O78" s="780"/>
      <c r="P78" s="780"/>
      <c r="R78" s="753"/>
      <c r="S78" s="754"/>
      <c r="T78" s="755"/>
      <c r="U78" s="754"/>
      <c r="V78" s="754"/>
      <c r="W78" s="754"/>
      <c r="X78" s="754"/>
      <c r="Y78" s="754"/>
      <c r="Z78" s="754"/>
      <c r="AA78" s="754"/>
      <c r="AB78" s="754"/>
      <c r="AC78" s="754"/>
      <c r="AD78" s="754"/>
      <c r="AE78" s="754"/>
      <c r="AF78" s="754"/>
      <c r="AG78" s="754"/>
      <c r="AH78" s="754"/>
      <c r="AI78" s="754"/>
      <c r="AJ78" s="754"/>
      <c r="AK78" s="754"/>
      <c r="AL78" s="754"/>
      <c r="AM78" s="754"/>
      <c r="AN78" s="754"/>
      <c r="AO78" s="754"/>
      <c r="AP78" s="754"/>
      <c r="AQ78" s="754"/>
      <c r="AR78" s="754"/>
      <c r="AS78" s="754"/>
      <c r="AT78" s="754"/>
      <c r="AU78" s="754"/>
    </row>
    <row r="79" spans="1:47" s="756" customFormat="1">
      <c r="A79" s="1813" t="s">
        <v>21</v>
      </c>
      <c r="B79" s="1870"/>
      <c r="C79" s="1866" t="s">
        <v>26</v>
      </c>
      <c r="D79" s="1850" t="s">
        <v>22</v>
      </c>
      <c r="E79" s="1201">
        <v>10049</v>
      </c>
      <c r="F79" s="498">
        <v>23.1</v>
      </c>
      <c r="G79" s="766" t="s">
        <v>751</v>
      </c>
      <c r="H79" s="497">
        <v>86</v>
      </c>
      <c r="I79" s="497">
        <v>170</v>
      </c>
      <c r="J79" s="1328">
        <f t="shared" si="7"/>
        <v>256</v>
      </c>
      <c r="K79" s="705"/>
      <c r="L79" s="604"/>
      <c r="M79" s="705"/>
      <c r="N79" s="604"/>
      <c r="O79" s="604"/>
      <c r="P79" s="604"/>
      <c r="R79" s="653"/>
      <c r="S79" s="654"/>
      <c r="T79" s="662"/>
      <c r="U79" s="654"/>
      <c r="V79" s="654"/>
      <c r="W79" s="654"/>
      <c r="X79" s="654"/>
      <c r="Y79" s="654"/>
      <c r="Z79" s="654"/>
      <c r="AA79" s="654"/>
      <c r="AB79" s="654"/>
      <c r="AC79" s="654"/>
      <c r="AD79" s="654"/>
      <c r="AE79" s="654"/>
      <c r="AF79" s="654"/>
      <c r="AG79" s="654"/>
      <c r="AH79" s="654"/>
      <c r="AI79" s="654"/>
      <c r="AJ79" s="654"/>
      <c r="AK79" s="654"/>
      <c r="AL79" s="654"/>
      <c r="AM79" s="654"/>
      <c r="AN79" s="654"/>
      <c r="AO79" s="654"/>
      <c r="AP79" s="654"/>
      <c r="AQ79" s="654"/>
      <c r="AR79" s="654"/>
      <c r="AS79" s="654"/>
      <c r="AT79" s="654"/>
      <c r="AU79" s="654"/>
    </row>
    <row r="80" spans="1:47" s="139" customFormat="1">
      <c r="A80" s="1813" t="s">
        <v>21</v>
      </c>
      <c r="B80" s="1870"/>
      <c r="C80" s="1866" t="s">
        <v>27</v>
      </c>
      <c r="D80" s="1850" t="s">
        <v>22</v>
      </c>
      <c r="E80" s="1201">
        <v>10109</v>
      </c>
      <c r="F80" s="498">
        <v>19.399999999999999</v>
      </c>
      <c r="G80" s="766" t="s">
        <v>751</v>
      </c>
      <c r="H80" s="497">
        <v>74</v>
      </c>
      <c r="I80" s="497">
        <v>157</v>
      </c>
      <c r="J80" s="1328">
        <f t="shared" si="7"/>
        <v>231</v>
      </c>
      <c r="K80" s="705"/>
      <c r="L80" s="604"/>
      <c r="M80" s="705"/>
      <c r="N80" s="604"/>
      <c r="O80" s="604"/>
      <c r="P80" s="604"/>
      <c r="R80" s="653"/>
      <c r="S80" s="654"/>
      <c r="T80" s="662"/>
      <c r="U80" s="654"/>
      <c r="V80" s="654"/>
      <c r="W80" s="654"/>
      <c r="X80" s="654"/>
      <c r="Y80" s="654"/>
      <c r="Z80" s="654"/>
      <c r="AA80" s="654"/>
      <c r="AB80" s="654"/>
      <c r="AC80" s="654"/>
      <c r="AD80" s="654"/>
      <c r="AE80" s="654"/>
      <c r="AF80" s="654"/>
      <c r="AG80" s="654"/>
      <c r="AH80" s="654"/>
      <c r="AI80" s="654"/>
      <c r="AJ80" s="654"/>
      <c r="AK80" s="654"/>
      <c r="AL80" s="654"/>
      <c r="AM80" s="654"/>
      <c r="AN80" s="654"/>
      <c r="AO80" s="654"/>
      <c r="AP80" s="654"/>
      <c r="AQ80" s="654"/>
      <c r="AR80" s="654"/>
      <c r="AS80" s="654"/>
      <c r="AT80" s="654"/>
      <c r="AU80" s="654"/>
    </row>
    <row r="81" spans="1:47" s="139" customFormat="1">
      <c r="A81" s="1813" t="s">
        <v>21</v>
      </c>
      <c r="B81" s="1870"/>
      <c r="C81" s="1866" t="s">
        <v>28</v>
      </c>
      <c r="D81" s="1850" t="s">
        <v>22</v>
      </c>
      <c r="E81" s="1201">
        <v>10388</v>
      </c>
      <c r="F81" s="705">
        <v>17.3</v>
      </c>
      <c r="G81" s="766" t="s">
        <v>751</v>
      </c>
      <c r="H81" s="704">
        <v>61</v>
      </c>
      <c r="I81" s="704">
        <v>106</v>
      </c>
      <c r="J81" s="1328">
        <f t="shared" si="7"/>
        <v>167</v>
      </c>
      <c r="K81" s="705"/>
      <c r="L81" s="604"/>
      <c r="M81" s="705"/>
      <c r="N81" s="604"/>
      <c r="O81" s="604"/>
      <c r="P81" s="604"/>
      <c r="R81" s="653"/>
      <c r="S81" s="654"/>
      <c r="T81" s="662"/>
      <c r="U81" s="654"/>
      <c r="V81" s="654"/>
      <c r="W81" s="654"/>
      <c r="X81" s="654"/>
      <c r="Y81" s="654"/>
      <c r="Z81" s="654"/>
      <c r="AA81" s="654"/>
      <c r="AB81" s="654"/>
      <c r="AC81" s="654"/>
      <c r="AD81" s="654"/>
      <c r="AE81" s="654"/>
      <c r="AF81" s="654"/>
      <c r="AG81" s="654"/>
      <c r="AH81" s="654"/>
      <c r="AI81" s="654"/>
      <c r="AJ81" s="654"/>
      <c r="AK81" s="654"/>
      <c r="AL81" s="654"/>
      <c r="AM81" s="654"/>
      <c r="AN81" s="654"/>
      <c r="AO81" s="654"/>
      <c r="AP81" s="654"/>
      <c r="AQ81" s="654"/>
      <c r="AR81" s="654"/>
      <c r="AS81" s="654"/>
      <c r="AT81" s="654"/>
      <c r="AU81" s="654"/>
    </row>
    <row r="82" spans="1:47" s="139" customFormat="1">
      <c r="A82" s="1821" t="s">
        <v>21</v>
      </c>
      <c r="B82" s="1870"/>
      <c r="C82" s="1866" t="s">
        <v>25</v>
      </c>
      <c r="D82" s="1850" t="s">
        <v>22</v>
      </c>
      <c r="E82" s="1201">
        <v>10402</v>
      </c>
      <c r="F82" s="705">
        <v>6</v>
      </c>
      <c r="G82" s="766" t="s">
        <v>751</v>
      </c>
      <c r="H82" s="704">
        <v>434</v>
      </c>
      <c r="I82" s="704">
        <v>211</v>
      </c>
      <c r="J82" s="1328">
        <f t="shared" si="7"/>
        <v>645</v>
      </c>
      <c r="K82" s="705"/>
      <c r="L82" s="604"/>
      <c r="M82" s="705"/>
      <c r="N82" s="604"/>
      <c r="O82" s="604"/>
      <c r="P82" s="604"/>
      <c r="R82" s="653"/>
      <c r="S82" s="654"/>
      <c r="T82" s="662"/>
      <c r="U82" s="654"/>
      <c r="V82" s="654"/>
      <c r="W82" s="654"/>
      <c r="X82" s="654"/>
      <c r="Y82" s="654"/>
      <c r="Z82" s="654"/>
      <c r="AA82" s="654"/>
      <c r="AB82" s="654"/>
      <c r="AC82" s="654"/>
      <c r="AD82" s="654"/>
      <c r="AE82" s="654"/>
      <c r="AF82" s="654"/>
      <c r="AG82" s="654"/>
      <c r="AH82" s="654"/>
      <c r="AI82" s="654"/>
      <c r="AJ82" s="654"/>
      <c r="AK82" s="654"/>
      <c r="AL82" s="654"/>
      <c r="AM82" s="654"/>
      <c r="AN82" s="654"/>
      <c r="AO82" s="654"/>
      <c r="AP82" s="654"/>
      <c r="AQ82" s="654"/>
      <c r="AR82" s="654"/>
      <c r="AS82" s="654"/>
      <c r="AT82" s="654"/>
      <c r="AU82" s="654"/>
    </row>
    <row r="83" spans="1:47" s="139" customFormat="1">
      <c r="A83" s="1821" t="s">
        <v>21</v>
      </c>
      <c r="B83" s="1870"/>
      <c r="C83" s="1866" t="s">
        <v>29</v>
      </c>
      <c r="D83" s="1850" t="s">
        <v>22</v>
      </c>
      <c r="E83" s="1201">
        <v>10462</v>
      </c>
      <c r="F83" s="705">
        <v>1.2</v>
      </c>
      <c r="G83" s="766" t="s">
        <v>751</v>
      </c>
      <c r="H83" s="704">
        <v>21</v>
      </c>
      <c r="I83" s="704">
        <v>17</v>
      </c>
      <c r="J83" s="1328">
        <f t="shared" si="7"/>
        <v>38</v>
      </c>
      <c r="K83" s="705"/>
      <c r="L83" s="604"/>
      <c r="M83" s="705"/>
      <c r="N83" s="604"/>
      <c r="O83" s="604"/>
      <c r="P83" s="604"/>
      <c r="R83" s="653"/>
      <c r="S83" s="654"/>
      <c r="T83" s="662"/>
      <c r="U83" s="654"/>
      <c r="V83" s="654"/>
      <c r="W83" s="654"/>
      <c r="X83" s="654"/>
      <c r="Y83" s="654"/>
      <c r="Z83" s="654"/>
      <c r="AA83" s="654"/>
      <c r="AB83" s="654"/>
      <c r="AC83" s="654"/>
      <c r="AD83" s="654"/>
      <c r="AE83" s="654"/>
      <c r="AF83" s="654"/>
      <c r="AG83" s="654"/>
      <c r="AH83" s="654"/>
      <c r="AI83" s="654"/>
      <c r="AJ83" s="654"/>
      <c r="AK83" s="654"/>
      <c r="AL83" s="654"/>
      <c r="AM83" s="654"/>
      <c r="AN83" s="654"/>
      <c r="AO83" s="654"/>
      <c r="AP83" s="654"/>
      <c r="AQ83" s="654"/>
      <c r="AR83" s="654"/>
      <c r="AS83" s="654"/>
      <c r="AT83" s="654"/>
      <c r="AU83" s="654"/>
    </row>
    <row r="84" spans="1:47" s="139" customFormat="1">
      <c r="A84" s="1821" t="s">
        <v>21</v>
      </c>
      <c r="B84" s="1870"/>
      <c r="C84" s="1866" t="s">
        <v>30</v>
      </c>
      <c r="D84" s="1850" t="s">
        <v>22</v>
      </c>
      <c r="E84" s="1201">
        <v>10544</v>
      </c>
      <c r="F84" s="705">
        <v>27.4</v>
      </c>
      <c r="G84" s="766" t="s">
        <v>751</v>
      </c>
      <c r="H84" s="704">
        <v>78</v>
      </c>
      <c r="I84" s="704">
        <v>184</v>
      </c>
      <c r="J84" s="1328">
        <f t="shared" si="7"/>
        <v>262</v>
      </c>
      <c r="K84" s="705"/>
      <c r="L84" s="604"/>
      <c r="M84" s="705"/>
      <c r="N84" s="604"/>
      <c r="O84" s="604"/>
      <c r="P84" s="604"/>
      <c r="R84" s="653"/>
      <c r="S84" s="654"/>
      <c r="T84" s="662"/>
      <c r="U84" s="654"/>
      <c r="V84" s="654"/>
      <c r="W84" s="654"/>
      <c r="X84" s="654"/>
      <c r="Y84" s="654"/>
      <c r="Z84" s="654"/>
      <c r="AA84" s="654"/>
      <c r="AB84" s="654"/>
      <c r="AC84" s="654"/>
      <c r="AD84" s="654"/>
      <c r="AE84" s="654"/>
      <c r="AF84" s="654"/>
      <c r="AG84" s="654"/>
      <c r="AH84" s="654"/>
      <c r="AI84" s="654"/>
      <c r="AJ84" s="654"/>
      <c r="AK84" s="654"/>
      <c r="AL84" s="654"/>
      <c r="AM84" s="654"/>
      <c r="AN84" s="654"/>
      <c r="AO84" s="654"/>
      <c r="AP84" s="654"/>
      <c r="AQ84" s="654"/>
      <c r="AR84" s="654"/>
      <c r="AS84" s="654"/>
      <c r="AT84" s="654"/>
      <c r="AU84" s="654"/>
    </row>
    <row r="85" spans="1:47" s="139" customFormat="1">
      <c r="A85" s="1821" t="s">
        <v>21</v>
      </c>
      <c r="B85" s="1870"/>
      <c r="C85" s="1866" t="s">
        <v>24</v>
      </c>
      <c r="D85" s="1850" t="s">
        <v>22</v>
      </c>
      <c r="E85" s="1201">
        <v>10565</v>
      </c>
      <c r="F85" s="705">
        <v>19</v>
      </c>
      <c r="G85" s="766" t="s">
        <v>751</v>
      </c>
      <c r="H85" s="704">
        <v>104</v>
      </c>
      <c r="I85" s="704">
        <v>2559</v>
      </c>
      <c r="J85" s="1328">
        <f t="shared" si="7"/>
        <v>2663</v>
      </c>
      <c r="K85" s="705"/>
      <c r="L85" s="604"/>
      <c r="M85" s="705"/>
      <c r="N85" s="604"/>
      <c r="O85" s="604"/>
      <c r="P85" s="604"/>
      <c r="R85" s="653"/>
      <c r="S85" s="654"/>
      <c r="T85" s="662"/>
      <c r="U85" s="654"/>
      <c r="V85" s="654"/>
      <c r="W85" s="654"/>
      <c r="X85" s="654"/>
      <c r="Y85" s="654"/>
      <c r="Z85" s="654"/>
      <c r="AA85" s="654"/>
      <c r="AB85" s="654"/>
      <c r="AC85" s="654"/>
      <c r="AD85" s="654"/>
      <c r="AE85" s="654"/>
      <c r="AF85" s="654"/>
      <c r="AG85" s="654"/>
      <c r="AH85" s="654"/>
      <c r="AI85" s="654"/>
      <c r="AJ85" s="654"/>
      <c r="AK85" s="654"/>
      <c r="AL85" s="654"/>
      <c r="AM85" s="654"/>
      <c r="AN85" s="654"/>
      <c r="AO85" s="654"/>
      <c r="AP85" s="654"/>
      <c r="AQ85" s="654"/>
      <c r="AR85" s="654"/>
      <c r="AS85" s="654"/>
      <c r="AT85" s="654"/>
      <c r="AU85" s="654"/>
    </row>
    <row r="86" spans="1:47" s="140" customFormat="1">
      <c r="A86" s="1821" t="s">
        <v>21</v>
      </c>
      <c r="B86" s="1870"/>
      <c r="C86" s="1866" t="s">
        <v>31</v>
      </c>
      <c r="D86" s="1850" t="s">
        <v>22</v>
      </c>
      <c r="E86" s="1201">
        <v>10641</v>
      </c>
      <c r="F86" s="705"/>
      <c r="G86" s="766" t="s">
        <v>751</v>
      </c>
      <c r="H86" s="704">
        <v>1316</v>
      </c>
      <c r="I86" s="704">
        <v>12</v>
      </c>
      <c r="J86" s="1328">
        <f t="shared" si="7"/>
        <v>1328</v>
      </c>
      <c r="K86" s="498"/>
      <c r="L86" s="604"/>
      <c r="M86" s="498"/>
      <c r="N86" s="604"/>
      <c r="O86" s="604"/>
      <c r="P86" s="604"/>
      <c r="R86" s="655"/>
      <c r="S86" s="656"/>
      <c r="T86" s="663"/>
      <c r="U86" s="656"/>
      <c r="V86" s="656"/>
      <c r="W86" s="656"/>
      <c r="X86" s="656"/>
      <c r="Y86" s="656"/>
      <c r="Z86" s="656"/>
      <c r="AA86" s="656"/>
      <c r="AB86" s="656"/>
      <c r="AC86" s="656"/>
      <c r="AD86" s="656"/>
      <c r="AE86" s="656"/>
      <c r="AF86" s="656"/>
      <c r="AG86" s="656"/>
      <c r="AH86" s="656"/>
      <c r="AI86" s="656"/>
      <c r="AJ86" s="656"/>
      <c r="AK86" s="656"/>
      <c r="AL86" s="656"/>
      <c r="AM86" s="656"/>
      <c r="AN86" s="656"/>
      <c r="AO86" s="656"/>
      <c r="AP86" s="656"/>
      <c r="AQ86" s="656"/>
      <c r="AR86" s="656"/>
      <c r="AS86" s="656"/>
      <c r="AT86" s="656"/>
      <c r="AU86" s="656"/>
    </row>
    <row r="87" spans="1:47" s="140" customFormat="1">
      <c r="A87" s="1821" t="s">
        <v>21</v>
      </c>
      <c r="B87" s="1870"/>
      <c r="C87" s="1866" t="s">
        <v>32</v>
      </c>
      <c r="D87" s="1850" t="s">
        <v>22</v>
      </c>
      <c r="E87" s="1201">
        <v>10781</v>
      </c>
      <c r="F87" s="705">
        <v>28.5</v>
      </c>
      <c r="G87" s="766" t="s">
        <v>751</v>
      </c>
      <c r="H87" s="704">
        <v>6</v>
      </c>
      <c r="I87" s="704">
        <v>14</v>
      </c>
      <c r="J87" s="1328">
        <f t="shared" si="7"/>
        <v>20</v>
      </c>
      <c r="K87" s="498"/>
      <c r="L87" s="604"/>
      <c r="M87" s="498"/>
      <c r="N87" s="604"/>
      <c r="O87" s="604"/>
      <c r="P87" s="604"/>
      <c r="R87" s="655"/>
      <c r="S87" s="656"/>
      <c r="T87" s="663"/>
      <c r="U87" s="656"/>
      <c r="V87" s="656"/>
      <c r="W87" s="656"/>
      <c r="X87" s="656"/>
      <c r="Y87" s="656"/>
      <c r="Z87" s="656"/>
      <c r="AA87" s="656"/>
      <c r="AB87" s="656"/>
      <c r="AC87" s="656"/>
      <c r="AD87" s="656"/>
      <c r="AE87" s="656"/>
      <c r="AF87" s="656"/>
      <c r="AG87" s="656"/>
      <c r="AH87" s="656"/>
      <c r="AI87" s="656"/>
      <c r="AJ87" s="656"/>
      <c r="AK87" s="656"/>
      <c r="AL87" s="656"/>
      <c r="AM87" s="656"/>
      <c r="AN87" s="656"/>
      <c r="AO87" s="656"/>
      <c r="AP87" s="656"/>
      <c r="AQ87" s="656"/>
      <c r="AR87" s="656"/>
      <c r="AS87" s="656"/>
      <c r="AT87" s="656"/>
      <c r="AU87" s="656"/>
    </row>
    <row r="88" spans="1:47" s="5" customFormat="1">
      <c r="A88" s="1814" t="s">
        <v>21</v>
      </c>
      <c r="B88" s="1868" t="s">
        <v>773</v>
      </c>
      <c r="C88" s="1873">
        <f>COUNTA(C90:C100)</f>
        <v>11</v>
      </c>
      <c r="D88" s="836"/>
      <c r="E88" s="1323">
        <v>10808</v>
      </c>
      <c r="F88" s="1694"/>
      <c r="G88" s="1682" t="s">
        <v>766</v>
      </c>
      <c r="H88" s="1694">
        <v>51</v>
      </c>
      <c r="I88" s="1694">
        <v>98</v>
      </c>
      <c r="J88" s="1318">
        <f>SUM(H88:I89)</f>
        <v>149</v>
      </c>
      <c r="K88" s="737" t="s">
        <v>2429</v>
      </c>
      <c r="L88" s="619"/>
      <c r="M88" s="737" t="s">
        <v>1504</v>
      </c>
      <c r="N88" s="619"/>
      <c r="O88" s="737" t="s">
        <v>2272</v>
      </c>
      <c r="P88" s="619"/>
      <c r="R88" s="650"/>
      <c r="S88" s="652"/>
      <c r="T88" s="661"/>
      <c r="U88" s="652"/>
      <c r="V88" s="652"/>
      <c r="W88" s="652"/>
      <c r="X88" s="652"/>
      <c r="Y88" s="652"/>
      <c r="Z88" s="652"/>
      <c r="AA88" s="652"/>
      <c r="AB88" s="652"/>
      <c r="AC88" s="652"/>
      <c r="AD88" s="652"/>
      <c r="AE88" s="652"/>
      <c r="AF88" s="652"/>
      <c r="AG88" s="652"/>
      <c r="AH88" s="652"/>
      <c r="AI88" s="652"/>
      <c r="AJ88" s="652"/>
      <c r="AK88" s="652"/>
      <c r="AL88" s="652"/>
      <c r="AM88" s="652"/>
      <c r="AN88" s="652"/>
      <c r="AO88" s="652"/>
      <c r="AP88" s="652"/>
      <c r="AQ88" s="652"/>
      <c r="AR88" s="652"/>
      <c r="AS88" s="652"/>
      <c r="AT88" s="652"/>
      <c r="AU88" s="652"/>
    </row>
    <row r="89" spans="1:47" s="5" customFormat="1">
      <c r="A89" s="1815"/>
      <c r="B89" s="1868"/>
      <c r="C89" s="1873"/>
      <c r="D89" s="836"/>
      <c r="F89" s="1695"/>
      <c r="G89" s="1685"/>
      <c r="H89" s="1695"/>
      <c r="I89" s="1695"/>
      <c r="J89" s="1693"/>
      <c r="K89" s="666"/>
      <c r="L89" s="619"/>
      <c r="M89" s="666"/>
      <c r="N89" s="619"/>
      <c r="O89" s="619"/>
      <c r="P89" s="619"/>
      <c r="R89" s="650"/>
      <c r="S89" s="652"/>
      <c r="T89" s="661"/>
      <c r="U89" s="652"/>
      <c r="V89" s="652"/>
      <c r="W89" s="652"/>
      <c r="X89" s="652"/>
      <c r="Y89" s="652"/>
      <c r="Z89" s="652"/>
      <c r="AA89" s="652"/>
      <c r="AB89" s="652"/>
      <c r="AC89" s="652"/>
      <c r="AD89" s="652"/>
      <c r="AE89" s="652"/>
      <c r="AF89" s="652"/>
      <c r="AG89" s="652"/>
      <c r="AH89" s="652"/>
      <c r="AI89" s="652"/>
      <c r="AJ89" s="652"/>
      <c r="AK89" s="652"/>
      <c r="AL89" s="652"/>
      <c r="AM89" s="652"/>
      <c r="AN89" s="652"/>
      <c r="AO89" s="652"/>
      <c r="AP89" s="652"/>
      <c r="AQ89" s="652"/>
      <c r="AR89" s="652"/>
      <c r="AS89" s="652"/>
      <c r="AT89" s="652"/>
      <c r="AU89" s="652"/>
    </row>
    <row r="90" spans="1:47" s="139" customFormat="1">
      <c r="A90" s="1821" t="s">
        <v>21</v>
      </c>
      <c r="B90" s="1869"/>
      <c r="C90" s="1865" t="s">
        <v>779</v>
      </c>
      <c r="D90" s="1850" t="s">
        <v>773</v>
      </c>
      <c r="E90" s="1200">
        <v>10738</v>
      </c>
      <c r="F90" s="759"/>
      <c r="G90" s="787" t="s">
        <v>766</v>
      </c>
      <c r="H90" s="758">
        <v>154</v>
      </c>
      <c r="I90" s="521">
        <v>316</v>
      </c>
      <c r="J90" s="1329">
        <f>SUM(H90:I90)</f>
        <v>470</v>
      </c>
      <c r="K90" s="522"/>
      <c r="L90" s="760"/>
      <c r="M90" s="757" t="s">
        <v>2642</v>
      </c>
      <c r="N90" s="760"/>
      <c r="O90" s="760"/>
      <c r="P90" s="760"/>
      <c r="R90" s="653"/>
      <c r="S90" s="654"/>
      <c r="T90" s="662"/>
      <c r="U90" s="654"/>
      <c r="V90" s="654"/>
      <c r="W90" s="654"/>
      <c r="X90" s="654"/>
      <c r="Y90" s="654"/>
      <c r="Z90" s="654"/>
      <c r="AA90" s="654"/>
      <c r="AB90" s="654"/>
      <c r="AC90" s="654"/>
      <c r="AD90" s="654"/>
      <c r="AE90" s="654"/>
      <c r="AF90" s="654"/>
      <c r="AG90" s="654"/>
      <c r="AH90" s="654"/>
      <c r="AI90" s="654"/>
      <c r="AJ90" s="654"/>
      <c r="AK90" s="654"/>
      <c r="AL90" s="654"/>
      <c r="AM90" s="654"/>
      <c r="AN90" s="654"/>
      <c r="AO90" s="654"/>
      <c r="AP90" s="654"/>
      <c r="AQ90" s="654"/>
      <c r="AR90" s="654"/>
      <c r="AS90" s="654"/>
      <c r="AT90" s="654"/>
      <c r="AU90" s="654"/>
    </row>
    <row r="91" spans="1:47" s="5" customFormat="1">
      <c r="A91" s="1821" t="s">
        <v>21</v>
      </c>
      <c r="B91" s="1872"/>
      <c r="C91" s="1866" t="s">
        <v>774</v>
      </c>
      <c r="D91" s="1850" t="s">
        <v>773</v>
      </c>
      <c r="E91" s="1201">
        <v>10092</v>
      </c>
      <c r="F91" s="705"/>
      <c r="G91" s="766" t="s">
        <v>766</v>
      </c>
      <c r="H91" s="704"/>
      <c r="I91" s="1347"/>
      <c r="J91" s="1329">
        <f t="shared" ref="J91:J100" si="8">SUM(H91:I91)</f>
        <v>0</v>
      </c>
      <c r="K91" s="1324"/>
      <c r="L91" s="603"/>
      <c r="M91" s="496"/>
      <c r="N91" s="603"/>
      <c r="O91" s="603"/>
      <c r="P91" s="603"/>
      <c r="R91" s="650"/>
      <c r="S91" s="652"/>
      <c r="T91" s="661"/>
      <c r="U91" s="652"/>
      <c r="V91" s="652"/>
      <c r="W91" s="652"/>
      <c r="X91" s="652"/>
      <c r="Y91" s="652"/>
      <c r="Z91" s="652"/>
      <c r="AA91" s="652"/>
      <c r="AB91" s="652"/>
      <c r="AC91" s="652"/>
      <c r="AD91" s="652"/>
      <c r="AE91" s="652"/>
      <c r="AF91" s="652"/>
      <c r="AG91" s="652"/>
      <c r="AH91" s="652"/>
      <c r="AI91" s="652"/>
      <c r="AJ91" s="652"/>
      <c r="AK91" s="652"/>
      <c r="AL91" s="652"/>
      <c r="AM91" s="652"/>
      <c r="AN91" s="652"/>
      <c r="AO91" s="652"/>
      <c r="AP91" s="652"/>
      <c r="AQ91" s="652"/>
      <c r="AR91" s="652"/>
      <c r="AS91" s="652"/>
      <c r="AT91" s="652"/>
      <c r="AU91" s="652"/>
    </row>
    <row r="92" spans="1:47" s="5" customFormat="1">
      <c r="A92" s="1821" t="s">
        <v>21</v>
      </c>
      <c r="B92" s="1872"/>
      <c r="C92" s="1866" t="s">
        <v>775</v>
      </c>
      <c r="D92" s="1850" t="s">
        <v>773</v>
      </c>
      <c r="E92" s="1201">
        <v>10232</v>
      </c>
      <c r="F92" s="705"/>
      <c r="G92" s="766" t="s">
        <v>766</v>
      </c>
      <c r="H92" s="495"/>
      <c r="I92" s="1347"/>
      <c r="J92" s="1329">
        <f t="shared" si="8"/>
        <v>0</v>
      </c>
      <c r="K92" s="1324"/>
      <c r="L92" s="603"/>
      <c r="M92" s="496"/>
      <c r="N92" s="603"/>
      <c r="O92" s="603"/>
      <c r="P92" s="603"/>
      <c r="R92" s="650"/>
      <c r="S92" s="652"/>
      <c r="T92" s="661"/>
      <c r="U92" s="652"/>
      <c r="V92" s="652"/>
      <c r="W92" s="652"/>
      <c r="X92" s="652"/>
      <c r="Y92" s="652"/>
      <c r="Z92" s="652"/>
      <c r="AA92" s="652"/>
      <c r="AB92" s="652"/>
      <c r="AC92" s="652"/>
      <c r="AD92" s="652"/>
      <c r="AE92" s="652"/>
      <c r="AF92" s="652"/>
      <c r="AG92" s="652"/>
      <c r="AH92" s="652"/>
      <c r="AI92" s="652"/>
      <c r="AJ92" s="652"/>
      <c r="AK92" s="652"/>
      <c r="AL92" s="652"/>
      <c r="AM92" s="652"/>
      <c r="AN92" s="652"/>
      <c r="AO92" s="652"/>
      <c r="AP92" s="652"/>
      <c r="AQ92" s="652"/>
      <c r="AR92" s="652"/>
      <c r="AS92" s="652"/>
      <c r="AT92" s="652"/>
      <c r="AU92" s="652"/>
    </row>
    <row r="93" spans="1:47" s="5" customFormat="1">
      <c r="A93" s="1821" t="s">
        <v>21</v>
      </c>
      <c r="B93" s="1872"/>
      <c r="C93" s="1866" t="s">
        <v>158</v>
      </c>
      <c r="D93" s="1850" t="s">
        <v>773</v>
      </c>
      <c r="E93" s="1201">
        <v>10398</v>
      </c>
      <c r="F93" s="705"/>
      <c r="G93" s="766" t="s">
        <v>766</v>
      </c>
      <c r="H93" s="704">
        <v>30</v>
      </c>
      <c r="I93" s="1347"/>
      <c r="J93" s="1329">
        <f t="shared" si="8"/>
        <v>30</v>
      </c>
      <c r="K93" s="1324"/>
      <c r="L93" s="603"/>
      <c r="M93" s="496"/>
      <c r="N93" s="603"/>
      <c r="O93" s="603"/>
      <c r="P93" s="603"/>
      <c r="R93" s="650"/>
      <c r="S93" s="652"/>
      <c r="T93" s="661"/>
      <c r="U93" s="652"/>
      <c r="V93" s="652"/>
      <c r="W93" s="652"/>
      <c r="X93" s="652"/>
      <c r="Y93" s="652"/>
      <c r="Z93" s="652"/>
      <c r="AA93" s="652"/>
      <c r="AB93" s="652"/>
      <c r="AC93" s="652"/>
      <c r="AD93" s="652"/>
      <c r="AE93" s="652"/>
      <c r="AF93" s="652"/>
      <c r="AG93" s="652"/>
      <c r="AH93" s="652"/>
      <c r="AI93" s="652"/>
      <c r="AJ93" s="652"/>
      <c r="AK93" s="652"/>
      <c r="AL93" s="652"/>
      <c r="AM93" s="652"/>
      <c r="AN93" s="652"/>
      <c r="AO93" s="652"/>
      <c r="AP93" s="652"/>
      <c r="AQ93" s="652"/>
      <c r="AR93" s="652"/>
      <c r="AS93" s="652"/>
      <c r="AT93" s="652"/>
      <c r="AU93" s="652"/>
    </row>
    <row r="94" spans="1:47" s="5" customFormat="1">
      <c r="A94" s="1821" t="s">
        <v>21</v>
      </c>
      <c r="B94" s="1872"/>
      <c r="C94" s="1866" t="s">
        <v>155</v>
      </c>
      <c r="D94" s="1850" t="s">
        <v>773</v>
      </c>
      <c r="E94" s="1201"/>
      <c r="F94" s="533"/>
      <c r="G94" s="766" t="s">
        <v>766</v>
      </c>
      <c r="H94" s="532">
        <v>162</v>
      </c>
      <c r="I94" s="1325"/>
      <c r="J94" s="1329">
        <f t="shared" si="8"/>
        <v>162</v>
      </c>
      <c r="K94" s="516"/>
      <c r="L94" s="608"/>
      <c r="M94" s="506"/>
      <c r="N94" s="608"/>
      <c r="O94" s="608"/>
      <c r="P94" s="608"/>
      <c r="R94" s="650"/>
      <c r="S94" s="652"/>
      <c r="T94" s="661"/>
      <c r="U94" s="652"/>
      <c r="V94" s="652"/>
      <c r="W94" s="652"/>
      <c r="X94" s="652"/>
      <c r="Y94" s="652"/>
      <c r="Z94" s="652"/>
      <c r="AA94" s="652"/>
      <c r="AB94" s="652"/>
      <c r="AC94" s="652"/>
      <c r="AD94" s="652"/>
      <c r="AE94" s="652"/>
      <c r="AF94" s="652"/>
      <c r="AG94" s="652"/>
      <c r="AH94" s="652"/>
      <c r="AI94" s="652"/>
      <c r="AJ94" s="652"/>
      <c r="AK94" s="652"/>
      <c r="AL94" s="652"/>
      <c r="AM94" s="652"/>
      <c r="AN94" s="652"/>
      <c r="AO94" s="652"/>
      <c r="AP94" s="652"/>
      <c r="AQ94" s="652"/>
      <c r="AR94" s="652"/>
      <c r="AS94" s="652"/>
      <c r="AT94" s="652"/>
      <c r="AU94" s="652"/>
    </row>
    <row r="95" spans="1:47" s="5" customFormat="1">
      <c r="A95" s="1821" t="s">
        <v>21</v>
      </c>
      <c r="B95" s="1872"/>
      <c r="C95" s="1866" t="s">
        <v>157</v>
      </c>
      <c r="D95" s="1850" t="s">
        <v>773</v>
      </c>
      <c r="E95" s="1201"/>
      <c r="F95" s="533"/>
      <c r="G95" s="766" t="s">
        <v>766</v>
      </c>
      <c r="H95" s="532">
        <v>87</v>
      </c>
      <c r="I95" s="515"/>
      <c r="J95" s="1329">
        <f t="shared" si="8"/>
        <v>87</v>
      </c>
      <c r="K95" s="516"/>
      <c r="L95" s="608"/>
      <c r="M95" s="506"/>
      <c r="N95" s="608"/>
      <c r="O95" s="608"/>
      <c r="P95" s="608"/>
      <c r="R95" s="650"/>
      <c r="S95" s="652"/>
      <c r="T95" s="661"/>
      <c r="U95" s="652"/>
      <c r="V95" s="652"/>
      <c r="W95" s="652"/>
      <c r="X95" s="652"/>
      <c r="Y95" s="652"/>
      <c r="Z95" s="652"/>
      <c r="AA95" s="652"/>
      <c r="AB95" s="652"/>
      <c r="AC95" s="652"/>
      <c r="AD95" s="652"/>
      <c r="AE95" s="652"/>
      <c r="AF95" s="652"/>
      <c r="AG95" s="652"/>
      <c r="AH95" s="652"/>
      <c r="AI95" s="652"/>
      <c r="AJ95" s="652"/>
      <c r="AK95" s="652"/>
      <c r="AL95" s="652"/>
      <c r="AM95" s="652"/>
      <c r="AN95" s="652"/>
      <c r="AO95" s="652"/>
      <c r="AP95" s="652"/>
      <c r="AQ95" s="652"/>
      <c r="AR95" s="652"/>
      <c r="AS95" s="652"/>
      <c r="AT95" s="652"/>
      <c r="AU95" s="652"/>
    </row>
    <row r="96" spans="1:47" s="5" customFormat="1">
      <c r="A96" s="1821" t="s">
        <v>21</v>
      </c>
      <c r="B96" s="1872"/>
      <c r="C96" s="1866" t="s">
        <v>156</v>
      </c>
      <c r="D96" s="1850" t="s">
        <v>773</v>
      </c>
      <c r="E96" s="1201"/>
      <c r="F96" s="533"/>
      <c r="G96" s="766" t="s">
        <v>766</v>
      </c>
      <c r="H96" s="532">
        <v>148</v>
      </c>
      <c r="I96" s="1325"/>
      <c r="J96" s="1329">
        <f t="shared" si="8"/>
        <v>148</v>
      </c>
      <c r="K96" s="516"/>
      <c r="L96" s="608"/>
      <c r="M96" s="506"/>
      <c r="N96" s="608"/>
      <c r="O96" s="608"/>
      <c r="P96" s="608"/>
      <c r="R96" s="650"/>
      <c r="S96" s="652"/>
      <c r="T96" s="661"/>
      <c r="U96" s="652"/>
      <c r="V96" s="652"/>
      <c r="W96" s="652"/>
      <c r="X96" s="652"/>
      <c r="Y96" s="652"/>
      <c r="Z96" s="652"/>
      <c r="AA96" s="652"/>
      <c r="AB96" s="652"/>
      <c r="AC96" s="652"/>
      <c r="AD96" s="652"/>
      <c r="AE96" s="652"/>
      <c r="AF96" s="652"/>
      <c r="AG96" s="652"/>
      <c r="AH96" s="652"/>
      <c r="AI96" s="652"/>
      <c r="AJ96" s="652"/>
      <c r="AK96" s="652"/>
      <c r="AL96" s="652"/>
      <c r="AM96" s="652"/>
      <c r="AN96" s="652"/>
      <c r="AO96" s="652"/>
      <c r="AP96" s="652"/>
      <c r="AQ96" s="652"/>
      <c r="AR96" s="652"/>
      <c r="AS96" s="652"/>
      <c r="AT96" s="652"/>
      <c r="AU96" s="652"/>
    </row>
    <row r="97" spans="1:47" s="141" customFormat="1">
      <c r="A97" s="1821" t="s">
        <v>21</v>
      </c>
      <c r="B97" s="1872"/>
      <c r="C97" s="1866" t="s">
        <v>776</v>
      </c>
      <c r="D97" s="1850" t="s">
        <v>773</v>
      </c>
      <c r="E97" s="1201">
        <v>10478</v>
      </c>
      <c r="F97" s="508"/>
      <c r="G97" s="769" t="s">
        <v>766</v>
      </c>
      <c r="H97" s="497"/>
      <c r="I97" s="517"/>
      <c r="J97" s="1329">
        <f t="shared" si="8"/>
        <v>0</v>
      </c>
      <c r="K97" s="562"/>
      <c r="L97" s="610"/>
      <c r="M97" s="509"/>
      <c r="N97" s="610"/>
      <c r="O97" s="610"/>
      <c r="P97" s="610"/>
      <c r="R97" s="657"/>
      <c r="S97" s="658"/>
      <c r="T97" s="664"/>
      <c r="U97" s="658"/>
      <c r="V97" s="658"/>
      <c r="W97" s="658"/>
      <c r="X97" s="658"/>
      <c r="Y97" s="658"/>
      <c r="Z97" s="658"/>
      <c r="AA97" s="658"/>
      <c r="AB97" s="658"/>
      <c r="AC97" s="658"/>
      <c r="AD97" s="658"/>
      <c r="AE97" s="658"/>
      <c r="AF97" s="658"/>
      <c r="AG97" s="658"/>
      <c r="AH97" s="658"/>
      <c r="AI97" s="658"/>
      <c r="AJ97" s="658"/>
      <c r="AK97" s="658"/>
      <c r="AL97" s="658"/>
      <c r="AM97" s="658"/>
      <c r="AN97" s="658"/>
      <c r="AO97" s="658"/>
      <c r="AP97" s="658"/>
      <c r="AQ97" s="658"/>
      <c r="AR97" s="658"/>
      <c r="AS97" s="658"/>
      <c r="AT97" s="658"/>
      <c r="AU97" s="658"/>
    </row>
    <row r="98" spans="1:47" s="141" customFormat="1">
      <c r="A98" s="1821" t="s">
        <v>21</v>
      </c>
      <c r="B98" s="1872"/>
      <c r="C98" s="1866" t="s">
        <v>777</v>
      </c>
      <c r="D98" s="1850" t="s">
        <v>773</v>
      </c>
      <c r="E98" s="1201">
        <v>10519</v>
      </c>
      <c r="F98" s="508"/>
      <c r="G98" s="769" t="s">
        <v>766</v>
      </c>
      <c r="H98" s="497"/>
      <c r="I98" s="1326"/>
      <c r="J98" s="1329">
        <f t="shared" si="8"/>
        <v>0</v>
      </c>
      <c r="K98" s="562"/>
      <c r="L98" s="610"/>
      <c r="M98" s="509"/>
      <c r="N98" s="610"/>
      <c r="O98" s="610"/>
      <c r="P98" s="610"/>
      <c r="R98" s="657"/>
      <c r="S98" s="658"/>
      <c r="T98" s="664"/>
      <c r="U98" s="658"/>
      <c r="V98" s="658"/>
      <c r="W98" s="658"/>
      <c r="X98" s="658"/>
      <c r="Y98" s="658"/>
      <c r="Z98" s="658"/>
      <c r="AA98" s="658"/>
      <c r="AB98" s="658"/>
      <c r="AC98" s="658"/>
      <c r="AD98" s="658"/>
      <c r="AE98" s="658"/>
      <c r="AF98" s="658"/>
      <c r="AG98" s="658"/>
      <c r="AH98" s="658"/>
      <c r="AI98" s="658"/>
      <c r="AJ98" s="658"/>
      <c r="AK98" s="658"/>
      <c r="AL98" s="658"/>
      <c r="AM98" s="658"/>
      <c r="AN98" s="658"/>
      <c r="AO98" s="658"/>
      <c r="AP98" s="658"/>
      <c r="AQ98" s="658"/>
      <c r="AR98" s="658"/>
      <c r="AS98" s="658"/>
      <c r="AT98" s="658"/>
      <c r="AU98" s="658"/>
    </row>
    <row r="99" spans="1:47" s="141" customFormat="1">
      <c r="A99" s="1821" t="s">
        <v>21</v>
      </c>
      <c r="B99" s="1881"/>
      <c r="C99" s="1866" t="s">
        <v>778</v>
      </c>
      <c r="D99" s="1850" t="s">
        <v>773</v>
      </c>
      <c r="E99" s="1201">
        <v>10646</v>
      </c>
      <c r="F99" s="508"/>
      <c r="G99" s="769" t="s">
        <v>766</v>
      </c>
      <c r="H99" s="497"/>
      <c r="I99" s="517"/>
      <c r="J99" s="1329">
        <f t="shared" si="8"/>
        <v>0</v>
      </c>
      <c r="K99" s="562"/>
      <c r="L99" s="610"/>
      <c r="M99" s="509"/>
      <c r="N99" s="610"/>
      <c r="O99" s="610"/>
      <c r="P99" s="610"/>
      <c r="R99" s="657"/>
      <c r="S99" s="658"/>
      <c r="T99" s="664"/>
      <c r="U99" s="658"/>
      <c r="V99" s="658"/>
      <c r="W99" s="658"/>
      <c r="X99" s="658"/>
      <c r="Y99" s="658"/>
      <c r="Z99" s="658"/>
      <c r="AA99" s="658"/>
      <c r="AB99" s="658"/>
      <c r="AC99" s="658"/>
      <c r="AD99" s="658"/>
      <c r="AE99" s="658"/>
      <c r="AF99" s="658"/>
      <c r="AG99" s="658"/>
      <c r="AH99" s="658"/>
      <c r="AI99" s="658"/>
      <c r="AJ99" s="658"/>
      <c r="AK99" s="658"/>
      <c r="AL99" s="658"/>
      <c r="AM99" s="658"/>
      <c r="AN99" s="658"/>
      <c r="AO99" s="658"/>
      <c r="AP99" s="658"/>
      <c r="AQ99" s="658"/>
      <c r="AR99" s="658"/>
      <c r="AS99" s="658"/>
      <c r="AT99" s="658"/>
      <c r="AU99" s="658"/>
    </row>
    <row r="100" spans="1:47" s="141" customFormat="1">
      <c r="A100" s="1821" t="s">
        <v>21</v>
      </c>
      <c r="B100" s="1881"/>
      <c r="C100" s="1866" t="s">
        <v>780</v>
      </c>
      <c r="D100" s="1850" t="s">
        <v>773</v>
      </c>
      <c r="E100" s="1201">
        <v>10989</v>
      </c>
      <c r="F100" s="508"/>
      <c r="G100" s="769" t="s">
        <v>766</v>
      </c>
      <c r="H100" s="507"/>
      <c r="I100" s="1327"/>
      <c r="J100" s="1329">
        <f t="shared" si="8"/>
        <v>0</v>
      </c>
      <c r="K100" s="562"/>
      <c r="L100" s="610"/>
      <c r="M100" s="509"/>
      <c r="N100" s="610"/>
      <c r="O100" s="610"/>
      <c r="P100" s="610"/>
      <c r="R100" s="657"/>
      <c r="S100" s="658"/>
      <c r="T100" s="664"/>
      <c r="U100" s="658"/>
      <c r="V100" s="658"/>
      <c r="W100" s="658"/>
      <c r="X100" s="658"/>
      <c r="Y100" s="658"/>
      <c r="Z100" s="658"/>
      <c r="AA100" s="658"/>
      <c r="AB100" s="658"/>
      <c r="AC100" s="658"/>
      <c r="AD100" s="658"/>
      <c r="AE100" s="658"/>
      <c r="AF100" s="658"/>
      <c r="AG100" s="658"/>
      <c r="AH100" s="658"/>
      <c r="AI100" s="658"/>
      <c r="AJ100" s="658"/>
      <c r="AK100" s="658"/>
      <c r="AL100" s="658"/>
      <c r="AM100" s="658"/>
      <c r="AN100" s="658"/>
      <c r="AO100" s="658"/>
      <c r="AP100" s="658"/>
      <c r="AQ100" s="658"/>
      <c r="AR100" s="658"/>
      <c r="AS100" s="658"/>
      <c r="AT100" s="658"/>
      <c r="AU100" s="658"/>
    </row>
    <row r="101" spans="1:47" s="5" customFormat="1" ht="15" customHeight="1">
      <c r="A101" s="1814" t="s">
        <v>2649</v>
      </c>
      <c r="B101" s="1868" t="s">
        <v>33</v>
      </c>
      <c r="C101" s="1868">
        <f>COUNTA(C103:C114)</f>
        <v>12</v>
      </c>
      <c r="D101" s="1852"/>
      <c r="E101" s="1836">
        <v>10777</v>
      </c>
      <c r="F101" s="1683"/>
      <c r="G101" s="1682" t="s">
        <v>751</v>
      </c>
      <c r="H101" s="1694">
        <v>2470</v>
      </c>
      <c r="I101" s="1694">
        <v>3808</v>
      </c>
      <c r="J101" s="1318">
        <f>SUM(H101:I102)</f>
        <v>6278</v>
      </c>
      <c r="K101" s="737" t="s">
        <v>692</v>
      </c>
      <c r="L101" s="619"/>
      <c r="M101" s="737" t="s">
        <v>2642</v>
      </c>
      <c r="N101" s="619"/>
      <c r="O101" s="737"/>
      <c r="P101" s="619"/>
      <c r="R101" s="650"/>
      <c r="S101" s="652"/>
      <c r="T101" s="661"/>
      <c r="U101" s="652"/>
      <c r="V101" s="652"/>
      <c r="W101" s="652"/>
      <c r="X101" s="652"/>
      <c r="Y101" s="652"/>
      <c r="Z101" s="652"/>
      <c r="AA101" s="652"/>
      <c r="AB101" s="652"/>
      <c r="AC101" s="652"/>
      <c r="AD101" s="652"/>
      <c r="AE101" s="652"/>
      <c r="AF101" s="652"/>
      <c r="AG101" s="652"/>
      <c r="AH101" s="652"/>
      <c r="AI101" s="652"/>
      <c r="AJ101" s="652"/>
      <c r="AK101" s="652"/>
      <c r="AL101" s="652"/>
      <c r="AM101" s="652"/>
      <c r="AN101" s="652"/>
      <c r="AO101" s="652"/>
      <c r="AP101" s="652"/>
      <c r="AQ101" s="652"/>
      <c r="AR101" s="652"/>
      <c r="AS101" s="652"/>
      <c r="AT101" s="652"/>
      <c r="AU101" s="652"/>
    </row>
    <row r="102" spans="1:47" s="5" customFormat="1">
      <c r="A102" s="1815"/>
      <c r="B102" s="1868"/>
      <c r="C102" s="1868"/>
      <c r="D102" s="1852"/>
      <c r="F102" s="1686"/>
      <c r="G102" s="1685"/>
      <c r="H102" s="1695"/>
      <c r="I102" s="1695"/>
      <c r="J102" s="1693"/>
      <c r="K102" s="666"/>
      <c r="L102" s="619"/>
      <c r="M102" s="666"/>
      <c r="N102" s="619"/>
      <c r="O102" s="619"/>
      <c r="P102" s="619"/>
      <c r="R102" s="650"/>
      <c r="S102" s="652"/>
      <c r="T102" s="661"/>
      <c r="U102" s="652"/>
      <c r="V102" s="652"/>
      <c r="W102" s="652"/>
      <c r="X102" s="652"/>
      <c r="Y102" s="652"/>
      <c r="Z102" s="652"/>
      <c r="AA102" s="652"/>
      <c r="AB102" s="652"/>
      <c r="AC102" s="652"/>
      <c r="AD102" s="652"/>
      <c r="AE102" s="652"/>
      <c r="AF102" s="652"/>
      <c r="AG102" s="652"/>
      <c r="AH102" s="652"/>
      <c r="AI102" s="652"/>
      <c r="AJ102" s="652"/>
      <c r="AK102" s="652"/>
      <c r="AL102" s="652"/>
      <c r="AM102" s="652"/>
      <c r="AN102" s="652"/>
      <c r="AO102" s="652"/>
      <c r="AP102" s="652"/>
      <c r="AQ102" s="652"/>
      <c r="AR102" s="652"/>
      <c r="AS102" s="652"/>
      <c r="AT102" s="652"/>
      <c r="AU102" s="652"/>
    </row>
    <row r="103" spans="1:47" s="139" customFormat="1">
      <c r="A103" s="1820" t="s">
        <v>2649</v>
      </c>
      <c r="B103" s="1869"/>
      <c r="C103" s="1865" t="s">
        <v>35</v>
      </c>
      <c r="D103" s="1850" t="s">
        <v>33</v>
      </c>
      <c r="E103" s="1200">
        <v>10470</v>
      </c>
      <c r="F103" s="759">
        <v>24.7</v>
      </c>
      <c r="G103" s="787" t="s">
        <v>751</v>
      </c>
      <c r="H103" s="758">
        <v>830</v>
      </c>
      <c r="I103" s="758"/>
      <c r="J103" s="758">
        <f>SUM(H103:I103)</f>
        <v>830</v>
      </c>
      <c r="K103" s="757" t="s">
        <v>1504</v>
      </c>
      <c r="L103" s="780"/>
      <c r="M103" s="757" t="s">
        <v>2642</v>
      </c>
      <c r="N103" s="780"/>
      <c r="O103" s="757" t="s">
        <v>686</v>
      </c>
      <c r="P103" s="780"/>
      <c r="R103" s="653"/>
      <c r="S103" s="654"/>
      <c r="T103" s="662"/>
      <c r="U103" s="654"/>
      <c r="V103" s="654"/>
      <c r="W103" s="654"/>
      <c r="X103" s="654"/>
      <c r="Y103" s="654"/>
      <c r="Z103" s="654"/>
      <c r="AA103" s="654"/>
      <c r="AB103" s="654"/>
      <c r="AC103" s="654"/>
      <c r="AD103" s="654"/>
      <c r="AE103" s="654"/>
      <c r="AF103" s="654"/>
      <c r="AG103" s="654"/>
      <c r="AH103" s="654"/>
      <c r="AI103" s="654"/>
      <c r="AJ103" s="654"/>
      <c r="AK103" s="654"/>
      <c r="AL103" s="654"/>
      <c r="AM103" s="654"/>
      <c r="AN103" s="654"/>
      <c r="AO103" s="654"/>
      <c r="AP103" s="654"/>
      <c r="AQ103" s="654"/>
      <c r="AR103" s="654"/>
      <c r="AS103" s="654"/>
      <c r="AT103" s="654"/>
      <c r="AU103" s="654"/>
    </row>
    <row r="104" spans="1:47" s="139" customFormat="1">
      <c r="A104" s="1820" t="s">
        <v>2649</v>
      </c>
      <c r="B104" s="1869"/>
      <c r="C104" s="1865" t="s">
        <v>36</v>
      </c>
      <c r="D104" s="1850" t="s">
        <v>33</v>
      </c>
      <c r="E104" s="1200">
        <v>10782</v>
      </c>
      <c r="F104" s="759">
        <v>23.7</v>
      </c>
      <c r="G104" s="787" t="s">
        <v>751</v>
      </c>
      <c r="H104" s="758">
        <v>247</v>
      </c>
      <c r="I104" s="794"/>
      <c r="J104" s="758">
        <f t="shared" ref="J104:J107" si="9">SUM(H104:I104)</f>
        <v>247</v>
      </c>
      <c r="K104" s="759"/>
      <c r="L104" s="760"/>
      <c r="M104" s="757" t="s">
        <v>2642</v>
      </c>
      <c r="N104" s="760"/>
      <c r="O104" s="760"/>
      <c r="P104" s="760"/>
      <c r="R104" s="653"/>
      <c r="S104" s="654"/>
      <c r="T104" s="662"/>
      <c r="U104" s="654"/>
      <c r="V104" s="654"/>
      <c r="W104" s="654"/>
      <c r="X104" s="654"/>
      <c r="Y104" s="654"/>
      <c r="Z104" s="654"/>
      <c r="AA104" s="654"/>
      <c r="AB104" s="654"/>
      <c r="AC104" s="654"/>
      <c r="AD104" s="654"/>
      <c r="AE104" s="654"/>
      <c r="AF104" s="654"/>
      <c r="AG104" s="654"/>
      <c r="AH104" s="654"/>
      <c r="AI104" s="654"/>
      <c r="AJ104" s="654"/>
      <c r="AK104" s="654"/>
      <c r="AL104" s="654"/>
      <c r="AM104" s="654"/>
      <c r="AN104" s="654"/>
      <c r="AO104" s="654"/>
      <c r="AP104" s="654"/>
      <c r="AQ104" s="654"/>
      <c r="AR104" s="654"/>
      <c r="AS104" s="654"/>
      <c r="AT104" s="654"/>
      <c r="AU104" s="654"/>
    </row>
    <row r="105" spans="1:47" s="139" customFormat="1">
      <c r="A105" s="1813" t="s">
        <v>2649</v>
      </c>
      <c r="B105" s="1870"/>
      <c r="C105" s="1866" t="s">
        <v>34</v>
      </c>
      <c r="D105" s="1850" t="s">
        <v>33</v>
      </c>
      <c r="E105" s="1201"/>
      <c r="F105" s="533"/>
      <c r="G105" s="766" t="s">
        <v>751</v>
      </c>
      <c r="H105" s="532">
        <v>312</v>
      </c>
      <c r="I105" s="532"/>
      <c r="J105" s="758">
        <f t="shared" si="9"/>
        <v>312</v>
      </c>
      <c r="K105" s="533"/>
      <c r="L105" s="618"/>
      <c r="M105" s="533"/>
      <c r="N105" s="618"/>
      <c r="O105" s="618"/>
      <c r="P105" s="618"/>
      <c r="R105" s="653"/>
      <c r="S105" s="654"/>
      <c r="T105" s="662"/>
      <c r="U105" s="654"/>
      <c r="V105" s="654"/>
      <c r="W105" s="654"/>
      <c r="X105" s="654"/>
      <c r="Y105" s="654"/>
      <c r="Z105" s="654"/>
      <c r="AA105" s="654"/>
      <c r="AB105" s="654"/>
      <c r="AC105" s="654"/>
      <c r="AD105" s="654"/>
      <c r="AE105" s="654"/>
      <c r="AF105" s="654"/>
      <c r="AG105" s="654"/>
      <c r="AH105" s="654"/>
      <c r="AI105" s="654"/>
      <c r="AJ105" s="654"/>
      <c r="AK105" s="654"/>
      <c r="AL105" s="654"/>
      <c r="AM105" s="654"/>
      <c r="AN105" s="654"/>
      <c r="AO105" s="654"/>
      <c r="AP105" s="654"/>
      <c r="AQ105" s="654"/>
      <c r="AR105" s="654"/>
      <c r="AS105" s="654"/>
      <c r="AT105" s="654"/>
      <c r="AU105" s="654"/>
    </row>
    <row r="106" spans="1:47" s="139" customFormat="1">
      <c r="A106" s="1813" t="s">
        <v>2649</v>
      </c>
      <c r="B106" s="1870"/>
      <c r="C106" s="1866" t="s">
        <v>759</v>
      </c>
      <c r="D106" s="1850" t="s">
        <v>33</v>
      </c>
      <c r="E106" s="1201">
        <v>10287</v>
      </c>
      <c r="F106" s="533"/>
      <c r="G106" s="766" t="s">
        <v>751</v>
      </c>
      <c r="H106" s="532"/>
      <c r="I106" s="532"/>
      <c r="J106" s="758">
        <f t="shared" si="9"/>
        <v>0</v>
      </c>
      <c r="K106" s="533"/>
      <c r="L106" s="618"/>
      <c r="M106" s="533"/>
      <c r="N106" s="618"/>
      <c r="O106" s="618"/>
      <c r="P106" s="618"/>
      <c r="R106" s="653"/>
      <c r="S106" s="654"/>
      <c r="T106" s="662"/>
      <c r="U106" s="654"/>
      <c r="V106" s="654"/>
      <c r="W106" s="654"/>
      <c r="X106" s="654"/>
      <c r="Y106" s="654"/>
      <c r="Z106" s="654"/>
      <c r="AA106" s="654"/>
      <c r="AB106" s="654"/>
      <c r="AC106" s="654"/>
      <c r="AD106" s="654"/>
      <c r="AE106" s="654"/>
      <c r="AF106" s="654"/>
      <c r="AG106" s="654"/>
      <c r="AH106" s="654"/>
      <c r="AI106" s="654"/>
      <c r="AJ106" s="654"/>
      <c r="AK106" s="654"/>
      <c r="AL106" s="654"/>
      <c r="AM106" s="654"/>
      <c r="AN106" s="654"/>
      <c r="AO106" s="654"/>
      <c r="AP106" s="654"/>
      <c r="AQ106" s="654"/>
      <c r="AR106" s="654"/>
      <c r="AS106" s="654"/>
      <c r="AT106" s="654"/>
      <c r="AU106" s="654"/>
    </row>
    <row r="107" spans="1:47" s="139" customFormat="1">
      <c r="A107" s="1813" t="s">
        <v>2649</v>
      </c>
      <c r="B107" s="1870"/>
      <c r="C107" s="1866" t="s">
        <v>42</v>
      </c>
      <c r="D107" s="1850" t="s">
        <v>33</v>
      </c>
      <c r="E107" s="1201">
        <v>10595</v>
      </c>
      <c r="F107" s="533">
        <v>41.4</v>
      </c>
      <c r="G107" s="769" t="s">
        <v>766</v>
      </c>
      <c r="H107" s="532">
        <v>21</v>
      </c>
      <c r="I107" s="532"/>
      <c r="J107" s="758">
        <f t="shared" si="9"/>
        <v>21</v>
      </c>
      <c r="K107" s="533"/>
      <c r="L107" s="618"/>
      <c r="M107" s="533"/>
      <c r="N107" s="618"/>
      <c r="O107" s="618"/>
      <c r="P107" s="618"/>
      <c r="R107" s="653"/>
      <c r="S107" s="654"/>
      <c r="T107" s="662"/>
      <c r="U107" s="654"/>
      <c r="V107" s="654"/>
      <c r="W107" s="654"/>
      <c r="X107" s="654"/>
      <c r="Y107" s="654"/>
      <c r="Z107" s="654"/>
      <c r="AA107" s="654"/>
      <c r="AB107" s="654"/>
      <c r="AC107" s="654"/>
      <c r="AD107" s="654"/>
      <c r="AE107" s="654"/>
      <c r="AF107" s="654"/>
      <c r="AG107" s="654"/>
      <c r="AH107" s="654"/>
      <c r="AI107" s="654"/>
      <c r="AJ107" s="654"/>
      <c r="AK107" s="654"/>
      <c r="AL107" s="654"/>
      <c r="AM107" s="654"/>
      <c r="AN107" s="654"/>
      <c r="AO107" s="654"/>
      <c r="AP107" s="654"/>
      <c r="AQ107" s="654"/>
      <c r="AR107" s="654"/>
      <c r="AS107" s="654"/>
      <c r="AT107" s="654"/>
      <c r="AU107" s="654"/>
    </row>
    <row r="108" spans="1:47" s="139" customFormat="1">
      <c r="A108" s="1813" t="s">
        <v>2649</v>
      </c>
      <c r="B108" s="1870"/>
      <c r="C108" s="1866" t="s">
        <v>43</v>
      </c>
      <c r="D108" s="1850" t="s">
        <v>33</v>
      </c>
      <c r="E108" s="1201">
        <v>10624</v>
      </c>
      <c r="F108" s="533">
        <v>13.5</v>
      </c>
      <c r="G108" s="769" t="s">
        <v>751</v>
      </c>
      <c r="H108" s="532">
        <v>12</v>
      </c>
      <c r="I108" s="532">
        <v>112</v>
      </c>
      <c r="J108" s="532">
        <f>SUM(H108:I108)</f>
        <v>124</v>
      </c>
      <c r="K108" s="533"/>
      <c r="L108" s="618"/>
      <c r="M108" s="533"/>
      <c r="N108" s="618"/>
      <c r="O108" s="618"/>
      <c r="P108" s="618"/>
      <c r="R108" s="653"/>
      <c r="S108" s="654"/>
      <c r="T108" s="662"/>
      <c r="U108" s="654"/>
      <c r="V108" s="654"/>
      <c r="W108" s="654"/>
      <c r="X108" s="654"/>
      <c r="Y108" s="654"/>
      <c r="Z108" s="654"/>
      <c r="AA108" s="654"/>
      <c r="AB108" s="654"/>
      <c r="AC108" s="654"/>
      <c r="AD108" s="654"/>
      <c r="AE108" s="654"/>
      <c r="AF108" s="654"/>
      <c r="AG108" s="654"/>
      <c r="AH108" s="654"/>
      <c r="AI108" s="654"/>
      <c r="AJ108" s="654"/>
      <c r="AK108" s="654"/>
      <c r="AL108" s="654"/>
      <c r="AM108" s="654"/>
      <c r="AN108" s="654"/>
      <c r="AO108" s="654"/>
      <c r="AP108" s="654"/>
      <c r="AQ108" s="654"/>
      <c r="AR108" s="654"/>
      <c r="AS108" s="654"/>
      <c r="AT108" s="654"/>
      <c r="AU108" s="654"/>
    </row>
    <row r="109" spans="1:47" s="139" customFormat="1">
      <c r="A109" s="1813" t="s">
        <v>2649</v>
      </c>
      <c r="B109" s="1870"/>
      <c r="C109" s="1866" t="s">
        <v>40</v>
      </c>
      <c r="D109" s="1850" t="s">
        <v>33</v>
      </c>
      <c r="E109" s="1201">
        <v>10627</v>
      </c>
      <c r="F109" s="533">
        <v>32.700000000000003</v>
      </c>
      <c r="G109" s="766" t="s">
        <v>751</v>
      </c>
      <c r="H109" s="532">
        <v>211</v>
      </c>
      <c r="I109" s="532">
        <v>649</v>
      </c>
      <c r="J109" s="532">
        <f t="shared" ref="J109:J114" si="10">SUM(H109:I109)</f>
        <v>860</v>
      </c>
      <c r="K109" s="533"/>
      <c r="L109" s="618"/>
      <c r="M109" s="533"/>
      <c r="N109" s="618"/>
      <c r="O109" s="618"/>
      <c r="P109" s="618"/>
      <c r="R109" s="653"/>
      <c r="S109" s="654"/>
      <c r="T109" s="662"/>
      <c r="U109" s="654"/>
      <c r="V109" s="654"/>
      <c r="W109" s="654"/>
      <c r="X109" s="654"/>
      <c r="Y109" s="654"/>
      <c r="Z109" s="654"/>
      <c r="AA109" s="654"/>
      <c r="AB109" s="654"/>
      <c r="AC109" s="654"/>
      <c r="AD109" s="654"/>
      <c r="AE109" s="654"/>
      <c r="AF109" s="654"/>
      <c r="AG109" s="654"/>
      <c r="AH109" s="654"/>
      <c r="AI109" s="654"/>
      <c r="AJ109" s="654"/>
      <c r="AK109" s="654"/>
      <c r="AL109" s="654"/>
      <c r="AM109" s="654"/>
      <c r="AN109" s="654"/>
      <c r="AO109" s="654"/>
      <c r="AP109" s="654"/>
      <c r="AQ109" s="654"/>
      <c r="AR109" s="654"/>
      <c r="AS109" s="654"/>
      <c r="AT109" s="654"/>
      <c r="AU109" s="654"/>
    </row>
    <row r="110" spans="1:47" s="139" customFormat="1">
      <c r="A110" s="1813" t="s">
        <v>2649</v>
      </c>
      <c r="B110" s="1870"/>
      <c r="C110" s="1866" t="s">
        <v>38</v>
      </c>
      <c r="D110" s="1850" t="s">
        <v>33</v>
      </c>
      <c r="E110" s="1201">
        <v>10635</v>
      </c>
      <c r="F110" s="533">
        <v>16.600000000000001</v>
      </c>
      <c r="G110" s="769" t="s">
        <v>751</v>
      </c>
      <c r="H110" s="532">
        <v>133</v>
      </c>
      <c r="I110" s="532">
        <v>234</v>
      </c>
      <c r="J110" s="532">
        <f t="shared" si="10"/>
        <v>367</v>
      </c>
      <c r="K110" s="705"/>
      <c r="L110" s="604"/>
      <c r="M110" s="705"/>
      <c r="N110" s="604"/>
      <c r="O110" s="604"/>
      <c r="P110" s="604"/>
      <c r="R110" s="653"/>
      <c r="S110" s="654"/>
      <c r="T110" s="662"/>
      <c r="U110" s="654"/>
      <c r="V110" s="654"/>
      <c r="W110" s="654"/>
      <c r="X110" s="654"/>
      <c r="Y110" s="654"/>
      <c r="Z110" s="654"/>
      <c r="AA110" s="654"/>
      <c r="AB110" s="654"/>
      <c r="AC110" s="654"/>
      <c r="AD110" s="654"/>
      <c r="AE110" s="654"/>
      <c r="AF110" s="654"/>
      <c r="AG110" s="654"/>
      <c r="AH110" s="654"/>
      <c r="AI110" s="654"/>
      <c r="AJ110" s="654"/>
      <c r="AK110" s="654"/>
      <c r="AL110" s="654"/>
      <c r="AM110" s="654"/>
      <c r="AN110" s="654"/>
      <c r="AO110" s="654"/>
      <c r="AP110" s="654"/>
      <c r="AQ110" s="654"/>
      <c r="AR110" s="654"/>
      <c r="AS110" s="654"/>
      <c r="AT110" s="654"/>
      <c r="AU110" s="654"/>
    </row>
    <row r="111" spans="1:47" s="139" customFormat="1">
      <c r="A111" s="1813" t="s">
        <v>2649</v>
      </c>
      <c r="B111" s="1870"/>
      <c r="C111" s="1866" t="s">
        <v>41</v>
      </c>
      <c r="D111" s="1850" t="s">
        <v>33</v>
      </c>
      <c r="E111" s="1201">
        <v>10706</v>
      </c>
      <c r="F111" s="533">
        <v>31.3</v>
      </c>
      <c r="G111" s="766" t="s">
        <v>751</v>
      </c>
      <c r="H111" s="532">
        <v>28</v>
      </c>
      <c r="I111" s="532"/>
      <c r="J111" s="532">
        <f t="shared" si="10"/>
        <v>28</v>
      </c>
      <c r="K111" s="533"/>
      <c r="L111" s="618"/>
      <c r="M111" s="533"/>
      <c r="N111" s="618"/>
      <c r="O111" s="618"/>
      <c r="P111" s="618"/>
      <c r="R111" s="653"/>
      <c r="S111" s="654"/>
      <c r="T111" s="662"/>
      <c r="U111" s="654"/>
      <c r="V111" s="654"/>
      <c r="W111" s="654"/>
      <c r="X111" s="654"/>
      <c r="Y111" s="654"/>
      <c r="Z111" s="654"/>
      <c r="AA111" s="654"/>
      <c r="AB111" s="654"/>
      <c r="AC111" s="654"/>
      <c r="AD111" s="654"/>
      <c r="AE111" s="654"/>
      <c r="AF111" s="654"/>
      <c r="AG111" s="654"/>
      <c r="AH111" s="654"/>
      <c r="AI111" s="654"/>
      <c r="AJ111" s="654"/>
      <c r="AK111" s="654"/>
      <c r="AL111" s="654"/>
      <c r="AM111" s="654"/>
      <c r="AN111" s="654"/>
      <c r="AO111" s="654"/>
      <c r="AP111" s="654"/>
      <c r="AQ111" s="654"/>
      <c r="AR111" s="654"/>
      <c r="AS111" s="654"/>
      <c r="AT111" s="654"/>
      <c r="AU111" s="654"/>
    </row>
    <row r="112" spans="1:47" s="756" customFormat="1">
      <c r="A112" s="1813" t="s">
        <v>2649</v>
      </c>
      <c r="B112" s="1870"/>
      <c r="C112" s="1866" t="s">
        <v>39</v>
      </c>
      <c r="D112" s="1850" t="s">
        <v>33</v>
      </c>
      <c r="E112" s="1201">
        <v>10744</v>
      </c>
      <c r="F112" s="533">
        <v>13.2</v>
      </c>
      <c r="G112" s="766" t="s">
        <v>751</v>
      </c>
      <c r="H112" s="532">
        <v>151</v>
      </c>
      <c r="I112" s="532">
        <v>210</v>
      </c>
      <c r="J112" s="532">
        <f t="shared" si="10"/>
        <v>361</v>
      </c>
      <c r="K112" s="533"/>
      <c r="L112" s="618"/>
      <c r="M112" s="533"/>
      <c r="N112" s="618"/>
      <c r="O112" s="618"/>
      <c r="P112" s="618"/>
      <c r="R112" s="653"/>
      <c r="S112" s="654"/>
      <c r="T112" s="662"/>
      <c r="U112" s="654"/>
      <c r="V112" s="654"/>
      <c r="W112" s="654"/>
      <c r="X112" s="654"/>
      <c r="Y112" s="654"/>
      <c r="Z112" s="654"/>
      <c r="AA112" s="654"/>
      <c r="AB112" s="654"/>
      <c r="AC112" s="654"/>
      <c r="AD112" s="654"/>
      <c r="AE112" s="654"/>
      <c r="AF112" s="654"/>
      <c r="AG112" s="654"/>
      <c r="AH112" s="654"/>
      <c r="AI112" s="654"/>
      <c r="AJ112" s="654"/>
      <c r="AK112" s="654"/>
      <c r="AL112" s="654"/>
      <c r="AM112" s="654"/>
      <c r="AN112" s="654"/>
      <c r="AO112" s="654"/>
      <c r="AP112" s="654"/>
      <c r="AQ112" s="654"/>
      <c r="AR112" s="654"/>
      <c r="AS112" s="654"/>
      <c r="AT112" s="654"/>
      <c r="AU112" s="654"/>
    </row>
    <row r="113" spans="1:47" s="140" customFormat="1">
      <c r="A113" s="1813" t="s">
        <v>2649</v>
      </c>
      <c r="B113" s="1879"/>
      <c r="C113" s="1866" t="s">
        <v>44</v>
      </c>
      <c r="D113" s="1850" t="s">
        <v>33</v>
      </c>
      <c r="E113" s="1201">
        <v>10798</v>
      </c>
      <c r="F113" s="705">
        <v>32.1</v>
      </c>
      <c r="G113" s="766" t="s">
        <v>751</v>
      </c>
      <c r="H113" s="704">
        <v>22</v>
      </c>
      <c r="I113" s="704">
        <v>53</v>
      </c>
      <c r="J113" s="532">
        <f t="shared" si="10"/>
        <v>75</v>
      </c>
      <c r="K113" s="533"/>
      <c r="L113" s="618"/>
      <c r="M113" s="533"/>
      <c r="N113" s="618"/>
      <c r="O113" s="618"/>
      <c r="P113" s="618"/>
      <c r="R113" s="655"/>
      <c r="S113" s="656"/>
      <c r="T113" s="663"/>
      <c r="U113" s="656"/>
      <c r="V113" s="656"/>
      <c r="W113" s="656"/>
      <c r="X113" s="656"/>
      <c r="Y113" s="656"/>
      <c r="Z113" s="656"/>
      <c r="AA113" s="656"/>
      <c r="AB113" s="656"/>
      <c r="AC113" s="656"/>
      <c r="AD113" s="656"/>
      <c r="AE113" s="656"/>
      <c r="AF113" s="656"/>
      <c r="AG113" s="656"/>
      <c r="AH113" s="656"/>
      <c r="AI113" s="656"/>
      <c r="AJ113" s="656"/>
      <c r="AK113" s="656"/>
      <c r="AL113" s="656"/>
      <c r="AM113" s="656"/>
      <c r="AN113" s="656"/>
      <c r="AO113" s="656"/>
      <c r="AP113" s="656"/>
      <c r="AQ113" s="656"/>
      <c r="AR113" s="656"/>
      <c r="AS113" s="656"/>
      <c r="AT113" s="656"/>
      <c r="AU113" s="656"/>
    </row>
    <row r="114" spans="1:47" s="140" customFormat="1">
      <c r="A114" s="1813" t="s">
        <v>2649</v>
      </c>
      <c r="B114" s="1870"/>
      <c r="C114" s="1866" t="s">
        <v>37</v>
      </c>
      <c r="D114" s="1850" t="s">
        <v>33</v>
      </c>
      <c r="E114" s="1201">
        <v>10893</v>
      </c>
      <c r="F114" s="533">
        <v>32.200000000000003</v>
      </c>
      <c r="G114" s="766" t="s">
        <v>751</v>
      </c>
      <c r="H114" s="532">
        <v>190</v>
      </c>
      <c r="I114" s="532">
        <v>282</v>
      </c>
      <c r="J114" s="532">
        <f t="shared" si="10"/>
        <v>472</v>
      </c>
      <c r="K114" s="533"/>
      <c r="L114" s="618"/>
      <c r="M114" s="533"/>
      <c r="N114" s="618"/>
      <c r="O114" s="618"/>
      <c r="P114" s="618"/>
      <c r="R114" s="655"/>
      <c r="S114" s="656"/>
      <c r="T114" s="663"/>
      <c r="U114" s="656"/>
      <c r="V114" s="656"/>
      <c r="W114" s="656"/>
      <c r="X114" s="656"/>
      <c r="Y114" s="656"/>
      <c r="Z114" s="656"/>
      <c r="AA114" s="656"/>
      <c r="AB114" s="656"/>
      <c r="AC114" s="656"/>
      <c r="AD114" s="656"/>
      <c r="AE114" s="656"/>
      <c r="AF114" s="656"/>
      <c r="AG114" s="656"/>
      <c r="AH114" s="656"/>
      <c r="AI114" s="656"/>
      <c r="AJ114" s="656"/>
      <c r="AK114" s="656"/>
      <c r="AL114" s="656"/>
      <c r="AM114" s="656"/>
      <c r="AN114" s="656"/>
      <c r="AO114" s="656"/>
      <c r="AP114" s="656"/>
      <c r="AQ114" s="656"/>
      <c r="AR114" s="656"/>
      <c r="AS114" s="656"/>
      <c r="AT114" s="656"/>
      <c r="AU114" s="656"/>
    </row>
    <row r="115" spans="1:47" s="22" customFormat="1">
      <c r="A115" s="1812" t="s">
        <v>75</v>
      </c>
      <c r="B115" s="1873" t="s">
        <v>76</v>
      </c>
      <c r="C115" s="1873">
        <f>COUNTA(C118:C123)</f>
        <v>6</v>
      </c>
      <c r="D115" s="836"/>
      <c r="E115" s="1323">
        <v>10686</v>
      </c>
      <c r="F115" s="1690"/>
      <c r="G115" s="1689" t="s">
        <v>751</v>
      </c>
      <c r="H115" s="1691">
        <v>3348</v>
      </c>
      <c r="I115" s="1691">
        <v>6860</v>
      </c>
      <c r="J115" s="1318">
        <f>SUM(H115:I116)</f>
        <v>10208</v>
      </c>
      <c r="K115" s="737" t="s">
        <v>692</v>
      </c>
      <c r="L115" s="619"/>
      <c r="M115" s="737" t="s">
        <v>2642</v>
      </c>
      <c r="N115" s="619"/>
      <c r="O115" s="737" t="s">
        <v>709</v>
      </c>
      <c r="P115" s="619"/>
      <c r="R115" s="649"/>
      <c r="S115" s="761"/>
      <c r="T115" s="649"/>
      <c r="U115" s="761"/>
      <c r="V115" s="761"/>
      <c r="W115" s="761"/>
      <c r="X115" s="761"/>
      <c r="Y115" s="761"/>
      <c r="Z115" s="761"/>
      <c r="AA115" s="761"/>
      <c r="AB115" s="761"/>
      <c r="AC115" s="761"/>
      <c r="AD115" s="761"/>
      <c r="AE115" s="761"/>
      <c r="AF115" s="761"/>
      <c r="AG115" s="761"/>
      <c r="AH115" s="761"/>
      <c r="AI115" s="761"/>
      <c r="AJ115" s="761"/>
      <c r="AK115" s="761"/>
      <c r="AL115" s="761"/>
      <c r="AM115" s="761"/>
      <c r="AN115" s="761"/>
      <c r="AO115" s="761"/>
      <c r="AP115" s="761"/>
      <c r="AQ115" s="761"/>
      <c r="AR115" s="761"/>
      <c r="AS115" s="761"/>
      <c r="AT115" s="761"/>
      <c r="AU115" s="761"/>
    </row>
    <row r="116" spans="1:47" s="22" customFormat="1">
      <c r="A116" s="1716"/>
      <c r="B116" s="1873"/>
      <c r="C116" s="1873"/>
      <c r="D116" s="836"/>
      <c r="F116" s="1681"/>
      <c r="G116" s="1435"/>
      <c r="H116" s="1692"/>
      <c r="I116" s="1692"/>
      <c r="J116" s="1693"/>
      <c r="K116" s="535"/>
      <c r="L116" s="535"/>
      <c r="M116" s="535"/>
      <c r="N116" s="535"/>
      <c r="O116" s="535"/>
      <c r="P116" s="535"/>
      <c r="R116" s="649"/>
      <c r="S116" s="761"/>
      <c r="T116" s="649"/>
      <c r="U116" s="761"/>
      <c r="V116" s="761"/>
      <c r="W116" s="761"/>
      <c r="X116" s="761"/>
      <c r="Y116" s="761"/>
      <c r="Z116" s="761"/>
      <c r="AA116" s="761"/>
      <c r="AB116" s="761"/>
      <c r="AC116" s="761"/>
      <c r="AD116" s="761"/>
      <c r="AE116" s="761"/>
      <c r="AF116" s="761"/>
      <c r="AG116" s="761"/>
      <c r="AH116" s="761"/>
      <c r="AI116" s="761"/>
      <c r="AJ116" s="761"/>
      <c r="AK116" s="761"/>
      <c r="AL116" s="761"/>
      <c r="AM116" s="761"/>
      <c r="AN116" s="761"/>
      <c r="AO116" s="761"/>
      <c r="AP116" s="761"/>
      <c r="AQ116" s="761"/>
      <c r="AR116" s="761"/>
      <c r="AS116" s="761"/>
      <c r="AT116" s="761"/>
      <c r="AU116" s="761"/>
    </row>
    <row r="117" spans="1:47" s="146" customFormat="1">
      <c r="A117" s="1820" t="s">
        <v>75</v>
      </c>
      <c r="B117" s="1869"/>
      <c r="C117" s="1865" t="s">
        <v>77</v>
      </c>
      <c r="D117" s="1850" t="s">
        <v>76</v>
      </c>
      <c r="E117" s="1842">
        <v>10674</v>
      </c>
      <c r="F117" s="759">
        <v>18</v>
      </c>
      <c r="G117" s="771" t="s">
        <v>751</v>
      </c>
      <c r="H117" s="758">
        <v>228</v>
      </c>
      <c r="I117" s="758">
        <v>357</v>
      </c>
      <c r="J117" s="758">
        <f>SUM(H117:I117)</f>
        <v>585</v>
      </c>
      <c r="K117" s="759"/>
      <c r="L117" s="760"/>
      <c r="M117" s="759"/>
      <c r="N117" s="760"/>
      <c r="O117" s="757" t="s">
        <v>709</v>
      </c>
      <c r="P117" s="760"/>
      <c r="R117" s="772"/>
      <c r="S117" s="773"/>
      <c r="T117" s="772"/>
      <c r="U117" s="773"/>
      <c r="V117" s="773"/>
      <c r="W117" s="773"/>
      <c r="X117" s="773"/>
      <c r="Y117" s="773"/>
      <c r="Z117" s="773"/>
      <c r="AA117" s="773"/>
      <c r="AB117" s="773"/>
      <c r="AC117" s="773"/>
      <c r="AD117" s="773"/>
      <c r="AE117" s="773"/>
      <c r="AF117" s="773"/>
      <c r="AG117" s="773"/>
      <c r="AH117" s="773"/>
      <c r="AI117" s="773"/>
      <c r="AJ117" s="773"/>
      <c r="AK117" s="773"/>
      <c r="AL117" s="773"/>
      <c r="AM117" s="773"/>
      <c r="AN117" s="773"/>
      <c r="AO117" s="773"/>
      <c r="AP117" s="773"/>
      <c r="AQ117" s="773"/>
      <c r="AR117" s="773"/>
      <c r="AS117" s="773"/>
      <c r="AT117" s="773"/>
      <c r="AU117" s="773"/>
    </row>
    <row r="118" spans="1:47" s="139" customFormat="1">
      <c r="A118" s="1813" t="s">
        <v>75</v>
      </c>
      <c r="B118" s="1882"/>
      <c r="C118" s="1883" t="s">
        <v>762</v>
      </c>
      <c r="D118" s="1850" t="s">
        <v>76</v>
      </c>
      <c r="E118" s="243">
        <v>10199</v>
      </c>
      <c r="F118" s="743"/>
      <c r="G118" s="774" t="s">
        <v>751</v>
      </c>
      <c r="H118" s="775">
        <v>147</v>
      </c>
      <c r="I118" s="775">
        <v>191</v>
      </c>
      <c r="J118" s="758">
        <f t="shared" ref="J118:J123" si="11">SUM(H118:I118)</f>
        <v>338</v>
      </c>
      <c r="K118" s="743"/>
      <c r="L118" s="614"/>
      <c r="M118" s="743"/>
      <c r="N118" s="614"/>
      <c r="O118" s="614"/>
      <c r="P118" s="614"/>
      <c r="R118" s="653"/>
      <c r="S118" s="654"/>
      <c r="T118" s="662"/>
      <c r="U118" s="654"/>
      <c r="V118" s="654"/>
      <c r="W118" s="654"/>
      <c r="X118" s="654"/>
      <c r="Y118" s="654"/>
      <c r="Z118" s="654"/>
      <c r="AA118" s="654"/>
      <c r="AB118" s="654"/>
      <c r="AC118" s="654"/>
      <c r="AD118" s="654"/>
      <c r="AE118" s="654"/>
      <c r="AF118" s="654"/>
      <c r="AG118" s="654"/>
      <c r="AH118" s="654"/>
      <c r="AI118" s="654"/>
      <c r="AJ118" s="654"/>
      <c r="AK118" s="654"/>
      <c r="AL118" s="654"/>
      <c r="AM118" s="654"/>
      <c r="AN118" s="654"/>
      <c r="AO118" s="654"/>
      <c r="AP118" s="654"/>
      <c r="AQ118" s="654"/>
      <c r="AR118" s="654"/>
      <c r="AS118" s="654"/>
      <c r="AT118" s="654"/>
      <c r="AU118" s="654"/>
    </row>
    <row r="119" spans="1:47" s="139" customFormat="1">
      <c r="A119" s="1813" t="s">
        <v>75</v>
      </c>
      <c r="B119" s="1870"/>
      <c r="C119" s="1866" t="s">
        <v>79</v>
      </c>
      <c r="D119" s="1850" t="s">
        <v>76</v>
      </c>
      <c r="E119" s="1502">
        <v>10459</v>
      </c>
      <c r="F119" s="533">
        <v>28.6</v>
      </c>
      <c r="G119" s="774" t="s">
        <v>751</v>
      </c>
      <c r="H119" s="532"/>
      <c r="I119" s="532"/>
      <c r="J119" s="758">
        <f t="shared" si="11"/>
        <v>0</v>
      </c>
      <c r="K119" s="533"/>
      <c r="L119" s="618"/>
      <c r="M119" s="533"/>
      <c r="N119" s="618"/>
      <c r="O119" s="618"/>
      <c r="P119" s="618"/>
      <c r="R119" s="653"/>
      <c r="S119" s="654"/>
      <c r="T119" s="662"/>
      <c r="U119" s="654"/>
      <c r="V119" s="654"/>
      <c r="W119" s="654"/>
      <c r="X119" s="654"/>
      <c r="Y119" s="654"/>
      <c r="Z119" s="654"/>
      <c r="AA119" s="654"/>
      <c r="AB119" s="654"/>
      <c r="AC119" s="654"/>
      <c r="AD119" s="654"/>
      <c r="AE119" s="654"/>
      <c r="AF119" s="654"/>
      <c r="AG119" s="654"/>
      <c r="AH119" s="654"/>
      <c r="AI119" s="654"/>
      <c r="AJ119" s="654"/>
      <c r="AK119" s="654"/>
      <c r="AL119" s="654"/>
      <c r="AM119" s="654"/>
      <c r="AN119" s="654"/>
      <c r="AO119" s="654"/>
      <c r="AP119" s="654"/>
      <c r="AQ119" s="654"/>
      <c r="AR119" s="654"/>
      <c r="AS119" s="654"/>
      <c r="AT119" s="654"/>
      <c r="AU119" s="654"/>
    </row>
    <row r="120" spans="1:47" s="139" customFormat="1">
      <c r="A120" s="1813" t="s">
        <v>75</v>
      </c>
      <c r="B120" s="1870"/>
      <c r="C120" s="1866" t="s">
        <v>81</v>
      </c>
      <c r="D120" s="1850" t="s">
        <v>76</v>
      </c>
      <c r="E120" s="1502">
        <v>10687</v>
      </c>
      <c r="F120" s="533">
        <v>11.5</v>
      </c>
      <c r="G120" s="774" t="s">
        <v>751</v>
      </c>
      <c r="H120" s="532"/>
      <c r="I120" s="532"/>
      <c r="J120" s="758">
        <f t="shared" si="11"/>
        <v>0</v>
      </c>
      <c r="K120" s="533"/>
      <c r="L120" s="618"/>
      <c r="M120" s="533"/>
      <c r="N120" s="618"/>
      <c r="O120" s="618"/>
      <c r="P120" s="618"/>
      <c r="R120" s="653"/>
      <c r="S120" s="654"/>
      <c r="T120" s="662"/>
      <c r="U120" s="654"/>
      <c r="V120" s="654"/>
      <c r="W120" s="654"/>
      <c r="X120" s="654"/>
      <c r="Y120" s="654"/>
      <c r="Z120" s="654"/>
      <c r="AA120" s="654"/>
      <c r="AB120" s="654"/>
      <c r="AC120" s="654"/>
      <c r="AD120" s="654"/>
      <c r="AE120" s="654"/>
      <c r="AF120" s="654"/>
      <c r="AG120" s="654"/>
      <c r="AH120" s="654"/>
      <c r="AI120" s="654"/>
      <c r="AJ120" s="654"/>
      <c r="AK120" s="654"/>
      <c r="AL120" s="654"/>
      <c r="AM120" s="654"/>
      <c r="AN120" s="654"/>
      <c r="AO120" s="654"/>
      <c r="AP120" s="654"/>
      <c r="AQ120" s="654"/>
      <c r="AR120" s="654"/>
      <c r="AS120" s="654"/>
      <c r="AT120" s="654"/>
      <c r="AU120" s="654"/>
    </row>
    <row r="121" spans="1:47" s="139" customFormat="1">
      <c r="A121" s="1813" t="s">
        <v>75</v>
      </c>
      <c r="B121" s="1870"/>
      <c r="C121" s="1866" t="s">
        <v>82</v>
      </c>
      <c r="D121" s="1850" t="s">
        <v>76</v>
      </c>
      <c r="E121" s="1502">
        <v>10987</v>
      </c>
      <c r="F121" s="533">
        <v>11.4</v>
      </c>
      <c r="G121" s="774" t="s">
        <v>751</v>
      </c>
      <c r="H121" s="532">
        <v>111</v>
      </c>
      <c r="I121" s="532">
        <v>173</v>
      </c>
      <c r="J121" s="758">
        <f t="shared" si="11"/>
        <v>284</v>
      </c>
      <c r="K121" s="533"/>
      <c r="L121" s="618"/>
      <c r="M121" s="533"/>
      <c r="N121" s="618"/>
      <c r="O121" s="618"/>
      <c r="P121" s="618"/>
      <c r="R121" s="653"/>
      <c r="S121" s="654"/>
      <c r="T121" s="662"/>
      <c r="U121" s="654"/>
      <c r="V121" s="654"/>
      <c r="W121" s="654"/>
      <c r="X121" s="654"/>
      <c r="Y121" s="654"/>
      <c r="Z121" s="654"/>
      <c r="AA121" s="654"/>
      <c r="AB121" s="654"/>
      <c r="AC121" s="654"/>
      <c r="AD121" s="654"/>
      <c r="AE121" s="654"/>
      <c r="AF121" s="654"/>
      <c r="AG121" s="654"/>
      <c r="AH121" s="654"/>
      <c r="AI121" s="654"/>
      <c r="AJ121" s="654"/>
      <c r="AK121" s="654"/>
      <c r="AL121" s="654"/>
      <c r="AM121" s="654"/>
      <c r="AN121" s="654"/>
      <c r="AO121" s="654"/>
      <c r="AP121" s="654"/>
      <c r="AQ121" s="654"/>
      <c r="AR121" s="654"/>
      <c r="AS121" s="654"/>
      <c r="AT121" s="654"/>
      <c r="AU121" s="654"/>
    </row>
    <row r="122" spans="1:47" s="139" customFormat="1">
      <c r="A122" s="1813" t="s">
        <v>75</v>
      </c>
      <c r="B122" s="1870"/>
      <c r="C122" s="1866" t="s">
        <v>78</v>
      </c>
      <c r="D122" s="1850" t="s">
        <v>76</v>
      </c>
      <c r="E122" s="1502">
        <v>10332</v>
      </c>
      <c r="F122" s="533">
        <v>9.3000000000000007</v>
      </c>
      <c r="G122" s="774" t="s">
        <v>751</v>
      </c>
      <c r="H122" s="532"/>
      <c r="I122" s="532"/>
      <c r="J122" s="758">
        <f t="shared" si="11"/>
        <v>0</v>
      </c>
      <c r="K122" s="533"/>
      <c r="L122" s="618"/>
      <c r="M122" s="533"/>
      <c r="N122" s="618"/>
      <c r="O122" s="618"/>
      <c r="P122" s="618"/>
      <c r="R122" s="653"/>
      <c r="S122" s="654"/>
      <c r="T122" s="662"/>
      <c r="U122" s="654"/>
      <c r="V122" s="654"/>
      <c r="W122" s="654"/>
      <c r="X122" s="654"/>
      <c r="Y122" s="654"/>
      <c r="Z122" s="654"/>
      <c r="AA122" s="654"/>
      <c r="AB122" s="654"/>
      <c r="AC122" s="654"/>
      <c r="AD122" s="654"/>
      <c r="AE122" s="654"/>
      <c r="AF122" s="654"/>
      <c r="AG122" s="654"/>
      <c r="AH122" s="654"/>
      <c r="AI122" s="654"/>
      <c r="AJ122" s="654"/>
      <c r="AK122" s="654"/>
      <c r="AL122" s="654"/>
      <c r="AM122" s="654"/>
      <c r="AN122" s="654"/>
      <c r="AO122" s="654"/>
      <c r="AP122" s="654"/>
      <c r="AQ122" s="654"/>
      <c r="AR122" s="654"/>
      <c r="AS122" s="654"/>
      <c r="AT122" s="654"/>
      <c r="AU122" s="654"/>
    </row>
    <row r="123" spans="1:47" s="756" customFormat="1">
      <c r="A123" s="1813" t="s">
        <v>75</v>
      </c>
      <c r="B123" s="1870"/>
      <c r="C123" s="1866" t="s">
        <v>80</v>
      </c>
      <c r="D123" s="1850" t="s">
        <v>76</v>
      </c>
      <c r="E123" s="1502">
        <v>10588</v>
      </c>
      <c r="F123" s="533">
        <v>20.3</v>
      </c>
      <c r="G123" s="774" t="s">
        <v>751</v>
      </c>
      <c r="H123" s="532">
        <v>144</v>
      </c>
      <c r="I123" s="532">
        <v>64</v>
      </c>
      <c r="J123" s="758">
        <f t="shared" si="11"/>
        <v>208</v>
      </c>
      <c r="K123" s="533"/>
      <c r="L123" s="618"/>
      <c r="M123" s="533"/>
      <c r="N123" s="618"/>
      <c r="O123" s="618"/>
      <c r="P123" s="618"/>
      <c r="R123" s="653"/>
      <c r="S123" s="654"/>
      <c r="T123" s="662"/>
      <c r="U123" s="654"/>
      <c r="V123" s="654"/>
      <c r="W123" s="654"/>
      <c r="X123" s="654"/>
      <c r="Y123" s="654"/>
      <c r="Z123" s="654"/>
      <c r="AA123" s="654"/>
      <c r="AB123" s="654"/>
      <c r="AC123" s="654"/>
      <c r="AD123" s="654"/>
      <c r="AE123" s="654"/>
      <c r="AF123" s="654"/>
      <c r="AG123" s="654"/>
      <c r="AH123" s="654"/>
      <c r="AI123" s="654"/>
      <c r="AJ123" s="654"/>
      <c r="AK123" s="654"/>
      <c r="AL123" s="654"/>
      <c r="AM123" s="654"/>
      <c r="AN123" s="654"/>
      <c r="AO123" s="654"/>
      <c r="AP123" s="654"/>
      <c r="AQ123" s="654"/>
      <c r="AR123" s="654"/>
      <c r="AS123" s="654"/>
      <c r="AT123" s="654"/>
      <c r="AU123" s="654"/>
    </row>
    <row r="124" spans="1:47" s="5" customFormat="1" ht="15" customHeight="1">
      <c r="A124" s="1822" t="s">
        <v>45</v>
      </c>
      <c r="B124" s="1868" t="s">
        <v>46</v>
      </c>
      <c r="C124" s="1884"/>
      <c r="D124" s="1855"/>
      <c r="E124" s="1322">
        <v>10890</v>
      </c>
      <c r="F124" s="1683"/>
      <c r="G124" s="1682" t="s">
        <v>751</v>
      </c>
      <c r="H124" s="1694">
        <v>53</v>
      </c>
      <c r="I124" s="1359"/>
      <c r="J124" s="1318">
        <f>SUM(H124:I125)</f>
        <v>53</v>
      </c>
      <c r="K124" s="737" t="s">
        <v>692</v>
      </c>
      <c r="L124" s="619"/>
      <c r="M124" s="737" t="s">
        <v>2642</v>
      </c>
      <c r="N124" s="619"/>
      <c r="O124" s="737" t="s">
        <v>709</v>
      </c>
      <c r="P124" s="619"/>
      <c r="R124" s="650"/>
      <c r="S124" s="652"/>
      <c r="T124" s="661"/>
      <c r="U124" s="652"/>
      <c r="V124" s="652"/>
      <c r="W124" s="652"/>
      <c r="X124" s="652"/>
      <c r="Y124" s="652"/>
      <c r="Z124" s="652"/>
      <c r="AA124" s="652"/>
      <c r="AB124" s="652"/>
      <c r="AC124" s="652"/>
      <c r="AD124" s="652"/>
      <c r="AE124" s="652"/>
      <c r="AF124" s="652"/>
      <c r="AG124" s="652"/>
      <c r="AH124" s="652"/>
      <c r="AI124" s="652"/>
      <c r="AJ124" s="652"/>
      <c r="AK124" s="652"/>
      <c r="AL124" s="652"/>
      <c r="AM124" s="652"/>
      <c r="AN124" s="652"/>
      <c r="AO124" s="652"/>
      <c r="AP124" s="652"/>
      <c r="AQ124" s="652"/>
      <c r="AR124" s="652"/>
      <c r="AS124" s="652"/>
      <c r="AT124" s="652"/>
      <c r="AU124" s="652"/>
    </row>
    <row r="125" spans="1:47" s="5" customFormat="1">
      <c r="A125" s="1823"/>
      <c r="B125" s="1868"/>
      <c r="C125" s="1884"/>
      <c r="D125" s="1855"/>
      <c r="F125" s="1686"/>
      <c r="G125" s="1685"/>
      <c r="H125" s="1695"/>
      <c r="I125" s="1360"/>
      <c r="J125" s="1693"/>
      <c r="K125" s="666"/>
      <c r="L125" s="619"/>
      <c r="M125" s="737" t="s">
        <v>2644</v>
      </c>
      <c r="N125" s="619"/>
      <c r="O125" s="619"/>
      <c r="P125" s="619"/>
      <c r="R125" s="650"/>
      <c r="S125" s="652"/>
      <c r="T125" s="661"/>
      <c r="U125" s="652"/>
      <c r="V125" s="652"/>
      <c r="W125" s="652"/>
      <c r="X125" s="652"/>
      <c r="Y125" s="652"/>
      <c r="Z125" s="652"/>
      <c r="AA125" s="652"/>
      <c r="AB125" s="652"/>
      <c r="AC125" s="652"/>
      <c r="AD125" s="652"/>
      <c r="AE125" s="652"/>
      <c r="AF125" s="652"/>
      <c r="AG125" s="652"/>
      <c r="AH125" s="652"/>
      <c r="AI125" s="652"/>
      <c r="AJ125" s="652"/>
      <c r="AK125" s="652"/>
      <c r="AL125" s="652"/>
      <c r="AM125" s="652"/>
      <c r="AN125" s="652"/>
      <c r="AO125" s="652"/>
      <c r="AP125" s="652"/>
      <c r="AQ125" s="652"/>
      <c r="AR125" s="652"/>
      <c r="AS125" s="652"/>
      <c r="AT125" s="652"/>
      <c r="AU125" s="652"/>
    </row>
    <row r="126" spans="1:47" s="143" customFormat="1">
      <c r="A126" s="1824" t="s">
        <v>45</v>
      </c>
      <c r="B126" s="1885"/>
      <c r="C126" s="1865" t="s">
        <v>99</v>
      </c>
      <c r="D126" s="1850" t="s">
        <v>46</v>
      </c>
      <c r="E126" s="1200">
        <v>10916</v>
      </c>
      <c r="F126" s="790"/>
      <c r="G126" s="787" t="s">
        <v>751</v>
      </c>
      <c r="H126" s="788">
        <v>898</v>
      </c>
      <c r="I126" s="788"/>
      <c r="J126" s="788">
        <f>SUM(H126:I126)</f>
        <v>898</v>
      </c>
      <c r="K126" s="757" t="s">
        <v>1504</v>
      </c>
      <c r="L126" s="777" t="s">
        <v>692</v>
      </c>
      <c r="M126" s="757" t="s">
        <v>2642</v>
      </c>
      <c r="N126" s="780"/>
      <c r="O126" s="757"/>
      <c r="P126" s="790"/>
      <c r="R126" s="655"/>
      <c r="S126" s="656"/>
      <c r="T126" s="663"/>
      <c r="U126" s="656"/>
      <c r="V126" s="656"/>
      <c r="W126" s="656"/>
      <c r="X126" s="656"/>
      <c r="Y126" s="656"/>
      <c r="Z126" s="656"/>
      <c r="AA126" s="656"/>
      <c r="AB126" s="656"/>
      <c r="AC126" s="656"/>
      <c r="AD126" s="656"/>
      <c r="AE126" s="656"/>
      <c r="AF126" s="656"/>
      <c r="AG126" s="656"/>
      <c r="AH126" s="656"/>
      <c r="AI126" s="656"/>
      <c r="AJ126" s="656"/>
      <c r="AK126" s="656"/>
      <c r="AL126" s="656"/>
      <c r="AM126" s="656"/>
      <c r="AN126" s="656"/>
      <c r="AO126" s="656"/>
      <c r="AP126" s="656"/>
      <c r="AQ126" s="656"/>
      <c r="AR126" s="656"/>
      <c r="AS126" s="656"/>
      <c r="AT126" s="656"/>
      <c r="AU126" s="656"/>
    </row>
    <row r="127" spans="1:47" s="143" customFormat="1">
      <c r="A127" s="1824" t="s">
        <v>159</v>
      </c>
      <c r="B127" s="1869"/>
      <c r="C127" s="1865" t="s">
        <v>767</v>
      </c>
      <c r="D127" s="1850" t="s">
        <v>46</v>
      </c>
      <c r="E127" s="1200">
        <v>10171</v>
      </c>
      <c r="F127" s="790"/>
      <c r="G127" s="787" t="s">
        <v>751</v>
      </c>
      <c r="H127" s="788">
        <v>521</v>
      </c>
      <c r="I127" s="788"/>
      <c r="J127" s="788">
        <f t="shared" ref="J127:J150" si="12">SUM(H127:I127)</f>
        <v>521</v>
      </c>
      <c r="K127" s="757" t="s">
        <v>1504</v>
      </c>
      <c r="L127" s="780"/>
      <c r="M127" s="757" t="s">
        <v>2642</v>
      </c>
      <c r="N127" s="780"/>
      <c r="O127" s="757" t="s">
        <v>686</v>
      </c>
      <c r="P127" s="780"/>
      <c r="R127" s="655"/>
      <c r="S127" s="656"/>
      <c r="T127" s="663"/>
      <c r="U127" s="656"/>
      <c r="V127" s="656"/>
      <c r="W127" s="656"/>
      <c r="X127" s="656"/>
      <c r="Y127" s="656"/>
      <c r="Z127" s="656"/>
      <c r="AA127" s="656"/>
      <c r="AB127" s="656"/>
      <c r="AC127" s="656"/>
      <c r="AD127" s="656"/>
      <c r="AE127" s="656"/>
      <c r="AF127" s="656"/>
      <c r="AG127" s="656"/>
      <c r="AH127" s="656"/>
      <c r="AI127" s="656"/>
      <c r="AJ127" s="656"/>
      <c r="AK127" s="656"/>
      <c r="AL127" s="656"/>
      <c r="AM127" s="656"/>
      <c r="AN127" s="656"/>
      <c r="AO127" s="656"/>
      <c r="AP127" s="656"/>
      <c r="AQ127" s="656"/>
      <c r="AR127" s="656"/>
      <c r="AS127" s="656"/>
      <c r="AT127" s="656"/>
      <c r="AU127" s="656"/>
    </row>
    <row r="128" spans="1:47" s="22" customFormat="1" ht="15" customHeight="1">
      <c r="A128" s="1824" t="s">
        <v>159</v>
      </c>
      <c r="B128" s="1869"/>
      <c r="C128" s="1865" t="s">
        <v>49</v>
      </c>
      <c r="D128" s="1850" t="s">
        <v>46</v>
      </c>
      <c r="E128" s="1843">
        <v>10878</v>
      </c>
      <c r="F128" s="790"/>
      <c r="G128" s="776" t="s">
        <v>751</v>
      </c>
      <c r="H128" s="788">
        <v>42</v>
      </c>
      <c r="I128" s="788"/>
      <c r="J128" s="788">
        <f t="shared" si="12"/>
        <v>42</v>
      </c>
      <c r="K128" s="757" t="s">
        <v>1504</v>
      </c>
      <c r="L128" s="780"/>
      <c r="M128" s="757" t="s">
        <v>2642</v>
      </c>
      <c r="N128" s="780"/>
      <c r="O128" s="757"/>
      <c r="P128" s="780"/>
      <c r="R128" s="649"/>
      <c r="S128" s="761"/>
      <c r="T128" s="649"/>
      <c r="U128" s="761"/>
      <c r="V128" s="761"/>
      <c r="W128" s="761"/>
      <c r="X128" s="761"/>
      <c r="Y128" s="761"/>
      <c r="Z128" s="761"/>
      <c r="AA128" s="761"/>
      <c r="AB128" s="761"/>
      <c r="AC128" s="761"/>
      <c r="AD128" s="761"/>
      <c r="AE128" s="761"/>
      <c r="AF128" s="761"/>
      <c r="AG128" s="761"/>
      <c r="AH128" s="761"/>
      <c r="AI128" s="761"/>
      <c r="AJ128" s="761"/>
      <c r="AK128" s="761"/>
      <c r="AL128" s="761"/>
      <c r="AM128" s="761"/>
      <c r="AN128" s="761"/>
      <c r="AO128" s="761"/>
      <c r="AP128" s="761"/>
      <c r="AQ128" s="761"/>
      <c r="AR128" s="761"/>
      <c r="AS128" s="761"/>
      <c r="AT128" s="761"/>
      <c r="AU128" s="761"/>
    </row>
    <row r="129" spans="1:47" s="5" customFormat="1">
      <c r="A129" s="1813" t="s">
        <v>45</v>
      </c>
      <c r="B129" s="1870"/>
      <c r="C129" s="1866" t="s">
        <v>2685</v>
      </c>
      <c r="D129" s="1850" t="s">
        <v>46</v>
      </c>
      <c r="E129" s="1201">
        <v>10509</v>
      </c>
      <c r="F129" s="705">
        <v>15.9</v>
      </c>
      <c r="G129" s="766" t="s">
        <v>751</v>
      </c>
      <c r="H129" s="704">
        <v>159</v>
      </c>
      <c r="I129" s="704"/>
      <c r="J129" s="788">
        <f t="shared" si="12"/>
        <v>159</v>
      </c>
      <c r="K129" s="705"/>
      <c r="L129" s="604"/>
      <c r="M129" s="705"/>
      <c r="N129" s="604"/>
      <c r="O129" s="604"/>
      <c r="P129" s="604"/>
      <c r="R129" s="650"/>
      <c r="S129" s="652"/>
      <c r="T129" s="661"/>
      <c r="U129" s="652"/>
      <c r="V129" s="652"/>
      <c r="W129" s="652"/>
      <c r="X129" s="652"/>
      <c r="Y129" s="652"/>
      <c r="Z129" s="652"/>
      <c r="AA129" s="652"/>
      <c r="AB129" s="652"/>
      <c r="AC129" s="652"/>
      <c r="AD129" s="652"/>
      <c r="AE129" s="652"/>
      <c r="AF129" s="652"/>
      <c r="AG129" s="652"/>
      <c r="AH129" s="652"/>
      <c r="AI129" s="652"/>
      <c r="AJ129" s="652"/>
      <c r="AK129" s="652"/>
      <c r="AL129" s="652"/>
      <c r="AM129" s="652"/>
      <c r="AN129" s="652"/>
      <c r="AO129" s="652"/>
      <c r="AP129" s="652"/>
      <c r="AQ129" s="652"/>
      <c r="AR129" s="652"/>
      <c r="AS129" s="652"/>
      <c r="AT129" s="652"/>
      <c r="AU129" s="652"/>
    </row>
    <row r="130" spans="1:47" s="5" customFormat="1">
      <c r="A130" s="1824" t="s">
        <v>45</v>
      </c>
      <c r="B130" s="1870"/>
      <c r="C130" s="1866" t="s">
        <v>104</v>
      </c>
      <c r="D130" s="1850" t="s">
        <v>46</v>
      </c>
      <c r="E130" s="1201">
        <v>10732</v>
      </c>
      <c r="F130" s="705">
        <v>33.200000000000003</v>
      </c>
      <c r="G130" s="766" t="s">
        <v>751</v>
      </c>
      <c r="H130" s="704">
        <v>114</v>
      </c>
      <c r="I130" s="704">
        <v>379</v>
      </c>
      <c r="J130" s="788">
        <f t="shared" si="12"/>
        <v>493</v>
      </c>
      <c r="K130" s="705"/>
      <c r="L130" s="604"/>
      <c r="M130" s="705"/>
      <c r="N130" s="604"/>
      <c r="O130" s="604"/>
      <c r="P130" s="604"/>
      <c r="R130" s="650"/>
      <c r="S130" s="652"/>
      <c r="T130" s="661"/>
      <c r="U130" s="652"/>
      <c r="V130" s="652"/>
      <c r="W130" s="652"/>
      <c r="X130" s="652"/>
      <c r="Y130" s="652"/>
      <c r="Z130" s="652"/>
      <c r="AA130" s="652"/>
      <c r="AB130" s="652"/>
      <c r="AC130" s="652"/>
      <c r="AD130" s="652"/>
      <c r="AE130" s="652"/>
      <c r="AF130" s="652"/>
      <c r="AG130" s="652"/>
      <c r="AH130" s="652"/>
      <c r="AI130" s="652"/>
      <c r="AJ130" s="652"/>
      <c r="AK130" s="652"/>
      <c r="AL130" s="652"/>
      <c r="AM130" s="652"/>
      <c r="AN130" s="652"/>
      <c r="AO130" s="652"/>
      <c r="AP130" s="652"/>
      <c r="AQ130" s="652"/>
      <c r="AR130" s="652"/>
      <c r="AS130" s="652"/>
      <c r="AT130" s="652"/>
      <c r="AU130" s="652"/>
    </row>
    <row r="131" spans="1:47" s="5" customFormat="1">
      <c r="A131" s="1813" t="s">
        <v>45</v>
      </c>
      <c r="B131" s="1870"/>
      <c r="C131" s="1866" t="s">
        <v>100</v>
      </c>
      <c r="D131" s="1850" t="s">
        <v>46</v>
      </c>
      <c r="E131" s="1201">
        <v>11009</v>
      </c>
      <c r="F131" s="705">
        <v>50.6</v>
      </c>
      <c r="G131" s="766" t="s">
        <v>751</v>
      </c>
      <c r="H131" s="704">
        <v>95</v>
      </c>
      <c r="I131" s="704">
        <v>154</v>
      </c>
      <c r="J131" s="788">
        <f t="shared" si="12"/>
        <v>249</v>
      </c>
      <c r="K131" s="705"/>
      <c r="L131" s="604"/>
      <c r="M131" s="705"/>
      <c r="N131" s="604"/>
      <c r="O131" s="604"/>
      <c r="P131" s="604"/>
      <c r="R131" s="650"/>
      <c r="S131" s="652"/>
      <c r="T131" s="661"/>
      <c r="U131" s="652"/>
      <c r="V131" s="652"/>
      <c r="W131" s="652"/>
      <c r="X131" s="652"/>
      <c r="Y131" s="652"/>
      <c r="Z131" s="652"/>
      <c r="AA131" s="652"/>
      <c r="AB131" s="652"/>
      <c r="AC131" s="652"/>
      <c r="AD131" s="652"/>
      <c r="AE131" s="652"/>
      <c r="AF131" s="652"/>
      <c r="AG131" s="652"/>
      <c r="AH131" s="652"/>
      <c r="AI131" s="652"/>
      <c r="AJ131" s="652"/>
      <c r="AK131" s="652"/>
      <c r="AL131" s="652"/>
      <c r="AM131" s="652"/>
      <c r="AN131" s="652"/>
      <c r="AO131" s="652"/>
      <c r="AP131" s="652"/>
      <c r="AQ131" s="652"/>
      <c r="AR131" s="652"/>
      <c r="AS131" s="652"/>
      <c r="AT131" s="652"/>
      <c r="AU131" s="652"/>
    </row>
    <row r="132" spans="1:47" s="5" customFormat="1">
      <c r="A132" s="1813" t="s">
        <v>45</v>
      </c>
      <c r="B132" s="1870"/>
      <c r="C132" s="1866" t="s">
        <v>103</v>
      </c>
      <c r="D132" s="1850" t="s">
        <v>46</v>
      </c>
      <c r="E132" s="1201">
        <v>10671</v>
      </c>
      <c r="F132" s="705" t="s">
        <v>47</v>
      </c>
      <c r="G132" s="766" t="s">
        <v>751</v>
      </c>
      <c r="H132" s="704"/>
      <c r="I132" s="704"/>
      <c r="J132" s="788">
        <f t="shared" si="12"/>
        <v>0</v>
      </c>
      <c r="K132" s="705"/>
      <c r="L132" s="604"/>
      <c r="M132" s="705"/>
      <c r="N132" s="604"/>
      <c r="O132" s="604"/>
      <c r="P132" s="604"/>
      <c r="R132" s="650"/>
      <c r="S132" s="652"/>
      <c r="T132" s="661"/>
      <c r="U132" s="652"/>
      <c r="V132" s="652"/>
      <c r="W132" s="652"/>
      <c r="X132" s="652"/>
      <c r="Y132" s="652"/>
      <c r="Z132" s="652"/>
      <c r="AA132" s="652"/>
      <c r="AB132" s="652"/>
      <c r="AC132" s="652"/>
      <c r="AD132" s="652"/>
      <c r="AE132" s="652"/>
      <c r="AF132" s="652"/>
      <c r="AG132" s="652"/>
      <c r="AH132" s="652"/>
      <c r="AI132" s="652"/>
      <c r="AJ132" s="652"/>
      <c r="AK132" s="652"/>
      <c r="AL132" s="652"/>
      <c r="AM132" s="652"/>
      <c r="AN132" s="652"/>
      <c r="AO132" s="652"/>
      <c r="AP132" s="652"/>
      <c r="AQ132" s="652"/>
      <c r="AR132" s="652"/>
      <c r="AS132" s="652"/>
      <c r="AT132" s="652"/>
      <c r="AU132" s="652"/>
    </row>
    <row r="133" spans="1:47" s="5" customFormat="1">
      <c r="A133" s="1813" t="s">
        <v>45</v>
      </c>
      <c r="B133" s="1870"/>
      <c r="C133" s="1866" t="s">
        <v>765</v>
      </c>
      <c r="D133" s="1850" t="s">
        <v>46</v>
      </c>
      <c r="E133" s="1201">
        <v>10756</v>
      </c>
      <c r="F133" s="705" t="s">
        <v>47</v>
      </c>
      <c r="G133" s="766" t="s">
        <v>751</v>
      </c>
      <c r="H133" s="704">
        <v>60</v>
      </c>
      <c r="I133" s="704"/>
      <c r="J133" s="788">
        <f t="shared" si="12"/>
        <v>60</v>
      </c>
      <c r="K133" s="705"/>
      <c r="L133" s="604"/>
      <c r="M133" s="705"/>
      <c r="N133" s="604"/>
      <c r="O133" s="604"/>
      <c r="P133" s="604"/>
      <c r="R133" s="650"/>
      <c r="S133" s="652"/>
      <c r="T133" s="661"/>
      <c r="U133" s="652"/>
      <c r="V133" s="652"/>
      <c r="W133" s="652"/>
      <c r="X133" s="652"/>
      <c r="Y133" s="652"/>
      <c r="Z133" s="652"/>
      <c r="AA133" s="652"/>
      <c r="AB133" s="652"/>
      <c r="AC133" s="652"/>
      <c r="AD133" s="652"/>
      <c r="AE133" s="652"/>
      <c r="AF133" s="652"/>
      <c r="AG133" s="652"/>
      <c r="AH133" s="652"/>
      <c r="AI133" s="652"/>
      <c r="AJ133" s="652"/>
      <c r="AK133" s="652"/>
      <c r="AL133" s="652"/>
      <c r="AM133" s="652"/>
      <c r="AN133" s="652"/>
      <c r="AO133" s="652"/>
      <c r="AP133" s="652"/>
      <c r="AQ133" s="652"/>
      <c r="AR133" s="652"/>
      <c r="AS133" s="652"/>
      <c r="AT133" s="652"/>
      <c r="AU133" s="652"/>
    </row>
    <row r="134" spans="1:47" s="5" customFormat="1">
      <c r="A134" s="1813" t="s">
        <v>45</v>
      </c>
      <c r="B134" s="1870"/>
      <c r="C134" s="1866" t="s">
        <v>105</v>
      </c>
      <c r="D134" s="1850" t="s">
        <v>46</v>
      </c>
      <c r="E134" s="1201">
        <v>10851</v>
      </c>
      <c r="F134" s="705" t="s">
        <v>47</v>
      </c>
      <c r="G134" s="766" t="s">
        <v>751</v>
      </c>
      <c r="H134" s="704">
        <v>20</v>
      </c>
      <c r="I134" s="704">
        <v>23</v>
      </c>
      <c r="J134" s="788">
        <f t="shared" si="12"/>
        <v>43</v>
      </c>
      <c r="K134" s="705"/>
      <c r="L134" s="604"/>
      <c r="M134" s="705"/>
      <c r="N134" s="604"/>
      <c r="O134" s="604"/>
      <c r="P134" s="604"/>
      <c r="R134" s="650"/>
      <c r="S134" s="652"/>
      <c r="T134" s="661"/>
      <c r="U134" s="652"/>
      <c r="V134" s="652"/>
      <c r="W134" s="652"/>
      <c r="X134" s="652"/>
      <c r="Y134" s="652"/>
      <c r="Z134" s="652"/>
      <c r="AA134" s="652"/>
      <c r="AB134" s="652"/>
      <c r="AC134" s="652"/>
      <c r="AD134" s="652"/>
      <c r="AE134" s="652"/>
      <c r="AF134" s="652"/>
      <c r="AG134" s="652"/>
      <c r="AH134" s="652"/>
      <c r="AI134" s="652"/>
      <c r="AJ134" s="652"/>
      <c r="AK134" s="652"/>
      <c r="AL134" s="652"/>
      <c r="AM134" s="652"/>
      <c r="AN134" s="652"/>
      <c r="AO134" s="652"/>
      <c r="AP134" s="652"/>
      <c r="AQ134" s="652"/>
      <c r="AR134" s="652"/>
      <c r="AS134" s="652"/>
      <c r="AT134" s="652"/>
      <c r="AU134" s="652"/>
    </row>
    <row r="135" spans="1:47" s="5" customFormat="1">
      <c r="A135" s="1813" t="s">
        <v>45</v>
      </c>
      <c r="B135" s="1870"/>
      <c r="C135" s="1866" t="s">
        <v>101</v>
      </c>
      <c r="D135" s="1850" t="s">
        <v>46</v>
      </c>
      <c r="E135" s="1201">
        <v>10852</v>
      </c>
      <c r="F135" s="705" t="s">
        <v>47</v>
      </c>
      <c r="G135" s="766" t="s">
        <v>751</v>
      </c>
      <c r="H135" s="704">
        <v>62</v>
      </c>
      <c r="I135" s="704"/>
      <c r="J135" s="788">
        <f t="shared" si="12"/>
        <v>62</v>
      </c>
      <c r="K135" s="705"/>
      <c r="L135" s="604"/>
      <c r="M135" s="705"/>
      <c r="N135" s="604"/>
      <c r="O135" s="604"/>
      <c r="P135" s="604"/>
      <c r="R135" s="650"/>
      <c r="S135" s="652"/>
      <c r="T135" s="661"/>
      <c r="U135" s="652"/>
      <c r="V135" s="652"/>
      <c r="W135" s="652"/>
      <c r="X135" s="652"/>
      <c r="Y135" s="652"/>
      <c r="Z135" s="652"/>
      <c r="AA135" s="652"/>
      <c r="AB135" s="652"/>
      <c r="AC135" s="652"/>
      <c r="AD135" s="652"/>
      <c r="AE135" s="652"/>
      <c r="AF135" s="652"/>
      <c r="AG135" s="652"/>
      <c r="AH135" s="652"/>
      <c r="AI135" s="652"/>
      <c r="AJ135" s="652"/>
      <c r="AK135" s="652"/>
      <c r="AL135" s="652"/>
      <c r="AM135" s="652"/>
      <c r="AN135" s="652"/>
      <c r="AO135" s="652"/>
      <c r="AP135" s="652"/>
      <c r="AQ135" s="652"/>
      <c r="AR135" s="652"/>
      <c r="AS135" s="652"/>
      <c r="AT135" s="652"/>
      <c r="AU135" s="652"/>
    </row>
    <row r="136" spans="1:47" s="5" customFormat="1">
      <c r="A136" s="1813" t="s">
        <v>45</v>
      </c>
      <c r="B136" s="1870"/>
      <c r="C136" s="1866" t="s">
        <v>106</v>
      </c>
      <c r="D136" s="1850" t="s">
        <v>46</v>
      </c>
      <c r="E136" s="1201">
        <v>10856</v>
      </c>
      <c r="F136" s="705" t="s">
        <v>47</v>
      </c>
      <c r="G136" s="766" t="s">
        <v>751</v>
      </c>
      <c r="H136" s="704"/>
      <c r="I136" s="704"/>
      <c r="J136" s="788">
        <f t="shared" si="12"/>
        <v>0</v>
      </c>
      <c r="K136" s="705"/>
      <c r="L136" s="604"/>
      <c r="M136" s="705"/>
      <c r="N136" s="604"/>
      <c r="O136" s="604"/>
      <c r="P136" s="604"/>
      <c r="R136" s="650"/>
      <c r="S136" s="652"/>
      <c r="T136" s="661"/>
      <c r="U136" s="652"/>
      <c r="V136" s="652"/>
      <c r="W136" s="652"/>
      <c r="X136" s="652"/>
      <c r="Y136" s="652"/>
      <c r="Z136" s="652"/>
      <c r="AA136" s="652"/>
      <c r="AB136" s="652"/>
      <c r="AC136" s="652"/>
      <c r="AD136" s="652"/>
      <c r="AE136" s="652"/>
      <c r="AF136" s="652"/>
      <c r="AG136" s="652"/>
      <c r="AH136" s="652"/>
      <c r="AI136" s="652"/>
      <c r="AJ136" s="652"/>
      <c r="AK136" s="652"/>
      <c r="AL136" s="652"/>
      <c r="AM136" s="652"/>
      <c r="AN136" s="652"/>
      <c r="AO136" s="652"/>
      <c r="AP136" s="652"/>
      <c r="AQ136" s="652"/>
      <c r="AR136" s="652"/>
      <c r="AS136" s="652"/>
      <c r="AT136" s="652"/>
      <c r="AU136" s="652"/>
    </row>
    <row r="137" spans="1:47" s="146" customFormat="1">
      <c r="A137" s="1813" t="s">
        <v>45</v>
      </c>
      <c r="B137" s="1870"/>
      <c r="C137" s="1866" t="s">
        <v>102</v>
      </c>
      <c r="D137" s="1850" t="s">
        <v>46</v>
      </c>
      <c r="E137" s="1201">
        <v>10915</v>
      </c>
      <c r="F137" s="705" t="s">
        <v>47</v>
      </c>
      <c r="G137" s="766" t="s">
        <v>766</v>
      </c>
      <c r="H137" s="704">
        <v>9</v>
      </c>
      <c r="I137" s="704"/>
      <c r="J137" s="788">
        <f t="shared" si="12"/>
        <v>9</v>
      </c>
      <c r="K137" s="705"/>
      <c r="L137" s="604"/>
      <c r="M137" s="705"/>
      <c r="N137" s="604"/>
      <c r="O137" s="604"/>
      <c r="P137" s="604"/>
      <c r="R137" s="653"/>
      <c r="S137" s="654"/>
      <c r="T137" s="662"/>
      <c r="U137" s="654"/>
      <c r="V137" s="654"/>
      <c r="W137" s="654"/>
      <c r="X137" s="654"/>
      <c r="Y137" s="654"/>
      <c r="Z137" s="654"/>
      <c r="AA137" s="654"/>
      <c r="AB137" s="654"/>
      <c r="AC137" s="654"/>
      <c r="AD137" s="654"/>
      <c r="AE137" s="654"/>
      <c r="AF137" s="654"/>
      <c r="AG137" s="654"/>
      <c r="AH137" s="654"/>
      <c r="AI137" s="654"/>
      <c r="AJ137" s="654"/>
      <c r="AK137" s="654"/>
      <c r="AL137" s="654"/>
      <c r="AM137" s="654"/>
      <c r="AN137" s="654"/>
      <c r="AO137" s="654"/>
      <c r="AP137" s="654"/>
      <c r="AQ137" s="654"/>
      <c r="AR137" s="654"/>
      <c r="AS137" s="654"/>
      <c r="AT137" s="654"/>
      <c r="AU137" s="654"/>
    </row>
    <row r="138" spans="1:47" s="146" customFormat="1">
      <c r="A138" s="1813" t="s">
        <v>45</v>
      </c>
      <c r="B138" s="1870"/>
      <c r="C138" s="1866" t="s">
        <v>759</v>
      </c>
      <c r="D138" s="1850" t="s">
        <v>46</v>
      </c>
      <c r="E138" s="1201">
        <v>10189</v>
      </c>
      <c r="F138" s="705"/>
      <c r="G138" s="766" t="s">
        <v>751</v>
      </c>
      <c r="H138" s="704"/>
      <c r="I138" s="704"/>
      <c r="J138" s="788">
        <f t="shared" si="12"/>
        <v>0</v>
      </c>
      <c r="K138" s="705"/>
      <c r="L138" s="604"/>
      <c r="M138" s="705"/>
      <c r="N138" s="604"/>
      <c r="O138" s="604"/>
      <c r="P138" s="604"/>
      <c r="R138" s="653"/>
      <c r="S138" s="654"/>
      <c r="T138" s="662"/>
      <c r="U138" s="654"/>
      <c r="V138" s="654"/>
      <c r="W138" s="654"/>
      <c r="X138" s="654"/>
      <c r="Y138" s="654"/>
      <c r="Z138" s="654"/>
      <c r="AA138" s="654"/>
      <c r="AB138" s="654"/>
      <c r="AC138" s="654"/>
      <c r="AD138" s="654"/>
      <c r="AE138" s="654"/>
      <c r="AF138" s="654"/>
      <c r="AG138" s="654"/>
      <c r="AH138" s="654"/>
      <c r="AI138" s="654"/>
      <c r="AJ138" s="654"/>
      <c r="AK138" s="654"/>
      <c r="AL138" s="654"/>
      <c r="AM138" s="654"/>
      <c r="AN138" s="654"/>
      <c r="AO138" s="654"/>
      <c r="AP138" s="654"/>
      <c r="AQ138" s="654"/>
      <c r="AR138" s="654"/>
      <c r="AS138" s="654"/>
      <c r="AT138" s="654"/>
      <c r="AU138" s="654"/>
    </row>
    <row r="139" spans="1:47" s="146" customFormat="1">
      <c r="A139" s="1813" t="s">
        <v>45</v>
      </c>
      <c r="B139" s="1870"/>
      <c r="C139" s="1866" t="s">
        <v>48</v>
      </c>
      <c r="D139" s="1850" t="s">
        <v>46</v>
      </c>
      <c r="E139" s="1201">
        <v>10513</v>
      </c>
      <c r="F139" s="705"/>
      <c r="G139" s="766" t="s">
        <v>751</v>
      </c>
      <c r="H139" s="704">
        <v>61</v>
      </c>
      <c r="I139" s="704"/>
      <c r="J139" s="788">
        <f t="shared" si="12"/>
        <v>61</v>
      </c>
      <c r="K139" s="705"/>
      <c r="L139" s="604"/>
      <c r="M139" s="705"/>
      <c r="N139" s="604"/>
      <c r="O139" s="604"/>
      <c r="P139" s="604"/>
      <c r="R139" s="653"/>
      <c r="S139" s="654"/>
      <c r="T139" s="662"/>
      <c r="U139" s="654"/>
      <c r="V139" s="654"/>
      <c r="W139" s="654"/>
      <c r="X139" s="654"/>
      <c r="Y139" s="654"/>
      <c r="Z139" s="654"/>
      <c r="AA139" s="654"/>
      <c r="AB139" s="654"/>
      <c r="AC139" s="654"/>
      <c r="AD139" s="654"/>
      <c r="AE139" s="654"/>
      <c r="AF139" s="654"/>
      <c r="AG139" s="654"/>
      <c r="AH139" s="654"/>
      <c r="AI139" s="654"/>
      <c r="AJ139" s="654"/>
      <c r="AK139" s="654"/>
      <c r="AL139" s="654"/>
      <c r="AM139" s="654"/>
      <c r="AN139" s="654"/>
      <c r="AO139" s="654"/>
      <c r="AP139" s="654"/>
      <c r="AQ139" s="654"/>
      <c r="AR139" s="654"/>
      <c r="AS139" s="654"/>
      <c r="AT139" s="654"/>
      <c r="AU139" s="654"/>
    </row>
    <row r="140" spans="1:47" s="146" customFormat="1">
      <c r="A140" s="1813" t="s">
        <v>45</v>
      </c>
      <c r="B140" s="1870"/>
      <c r="C140" s="1866" t="s">
        <v>50</v>
      </c>
      <c r="D140" s="1850" t="s">
        <v>46</v>
      </c>
      <c r="E140" s="1201">
        <v>10630</v>
      </c>
      <c r="F140" s="705"/>
      <c r="G140" s="766" t="s">
        <v>751</v>
      </c>
      <c r="H140" s="704"/>
      <c r="I140" s="704"/>
      <c r="J140" s="788">
        <f>SUM(H140:I140)</f>
        <v>0</v>
      </c>
      <c r="K140" s="705"/>
      <c r="L140" s="604"/>
      <c r="M140" s="705"/>
      <c r="N140" s="604"/>
      <c r="O140" s="604"/>
      <c r="P140" s="604"/>
      <c r="R140" s="653"/>
      <c r="S140" s="654"/>
      <c r="T140" s="662"/>
      <c r="U140" s="654"/>
      <c r="V140" s="654"/>
      <c r="W140" s="654"/>
      <c r="X140" s="654"/>
      <c r="Y140" s="654"/>
      <c r="Z140" s="654"/>
      <c r="AA140" s="654"/>
      <c r="AB140" s="654"/>
      <c r="AC140" s="654"/>
      <c r="AD140" s="654"/>
      <c r="AE140" s="654"/>
      <c r="AF140" s="654"/>
      <c r="AG140" s="654"/>
      <c r="AH140" s="654"/>
      <c r="AI140" s="654"/>
      <c r="AJ140" s="654"/>
      <c r="AK140" s="654"/>
      <c r="AL140" s="654"/>
      <c r="AM140" s="654"/>
      <c r="AN140" s="654"/>
      <c r="AO140" s="654"/>
      <c r="AP140" s="654"/>
      <c r="AQ140" s="654"/>
      <c r="AR140" s="654"/>
      <c r="AS140" s="654"/>
      <c r="AT140" s="654"/>
      <c r="AU140" s="654"/>
    </row>
    <row r="141" spans="1:47" s="146" customFormat="1">
      <c r="A141" s="1813" t="s">
        <v>45</v>
      </c>
      <c r="B141" s="1870"/>
      <c r="C141" s="1866" t="s">
        <v>51</v>
      </c>
      <c r="D141" s="1850" t="s">
        <v>46</v>
      </c>
      <c r="E141" s="1201">
        <v>10635</v>
      </c>
      <c r="F141" s="705"/>
      <c r="G141" s="766" t="s">
        <v>751</v>
      </c>
      <c r="H141" s="704">
        <v>133</v>
      </c>
      <c r="I141" s="704">
        <v>234</v>
      </c>
      <c r="J141" s="788">
        <f t="shared" si="12"/>
        <v>367</v>
      </c>
      <c r="K141" s="705"/>
      <c r="L141" s="604"/>
      <c r="M141" s="705"/>
      <c r="N141" s="604"/>
      <c r="O141" s="604"/>
      <c r="P141" s="604"/>
      <c r="R141" s="653"/>
      <c r="S141" s="654"/>
      <c r="T141" s="662"/>
      <c r="U141" s="654"/>
      <c r="V141" s="654"/>
      <c r="W141" s="654"/>
      <c r="X141" s="654"/>
      <c r="Y141" s="654"/>
      <c r="Z141" s="654"/>
      <c r="AA141" s="654"/>
      <c r="AB141" s="654"/>
      <c r="AC141" s="654"/>
      <c r="AD141" s="654"/>
      <c r="AE141" s="654"/>
      <c r="AF141" s="654"/>
      <c r="AG141" s="654"/>
      <c r="AH141" s="654"/>
      <c r="AI141" s="654"/>
      <c r="AJ141" s="654"/>
      <c r="AK141" s="654"/>
      <c r="AL141" s="654"/>
      <c r="AM141" s="654"/>
      <c r="AN141" s="654"/>
      <c r="AO141" s="654"/>
      <c r="AP141" s="654"/>
      <c r="AQ141" s="654"/>
      <c r="AR141" s="654"/>
      <c r="AS141" s="654"/>
      <c r="AT141" s="654"/>
      <c r="AU141" s="654"/>
    </row>
    <row r="142" spans="1:47" s="5" customFormat="1">
      <c r="A142" s="1813" t="s">
        <v>45</v>
      </c>
      <c r="B142" s="1870"/>
      <c r="C142" s="1866" t="s">
        <v>52</v>
      </c>
      <c r="D142" s="1850" t="s">
        <v>46</v>
      </c>
      <c r="E142" s="1201">
        <v>10657</v>
      </c>
      <c r="F142" s="705"/>
      <c r="G142" s="766" t="s">
        <v>751</v>
      </c>
      <c r="H142" s="704"/>
      <c r="I142" s="704"/>
      <c r="J142" s="788">
        <f t="shared" si="12"/>
        <v>0</v>
      </c>
      <c r="K142" s="705"/>
      <c r="L142" s="604"/>
      <c r="M142" s="705"/>
      <c r="N142" s="604"/>
      <c r="O142" s="604"/>
      <c r="P142" s="604"/>
      <c r="R142" s="650"/>
      <c r="S142" s="652"/>
      <c r="T142" s="661"/>
      <c r="U142" s="652"/>
      <c r="V142" s="652"/>
      <c r="W142" s="652"/>
      <c r="X142" s="652"/>
      <c r="Y142" s="652"/>
      <c r="Z142" s="652"/>
      <c r="AA142" s="652"/>
      <c r="AB142" s="652"/>
      <c r="AC142" s="652"/>
      <c r="AD142" s="652"/>
      <c r="AE142" s="652"/>
      <c r="AF142" s="652"/>
      <c r="AG142" s="652"/>
      <c r="AH142" s="652"/>
      <c r="AI142" s="652"/>
      <c r="AJ142" s="652"/>
      <c r="AK142" s="652"/>
      <c r="AL142" s="652"/>
      <c r="AM142" s="652"/>
      <c r="AN142" s="652"/>
      <c r="AO142" s="652"/>
      <c r="AP142" s="652"/>
      <c r="AQ142" s="652"/>
      <c r="AR142" s="652"/>
      <c r="AS142" s="652"/>
      <c r="AT142" s="652"/>
      <c r="AU142" s="652"/>
    </row>
    <row r="143" spans="1:47" s="5" customFormat="1">
      <c r="A143" s="1813" t="s">
        <v>45</v>
      </c>
      <c r="B143" s="1870"/>
      <c r="C143" s="1866" t="s">
        <v>763</v>
      </c>
      <c r="D143" s="1850" t="s">
        <v>46</v>
      </c>
      <c r="E143" s="1201">
        <v>10672</v>
      </c>
      <c r="F143" s="705"/>
      <c r="G143" s="766" t="s">
        <v>751</v>
      </c>
      <c r="H143" s="704"/>
      <c r="I143" s="704"/>
      <c r="J143" s="788">
        <f t="shared" si="12"/>
        <v>0</v>
      </c>
      <c r="K143" s="705"/>
      <c r="L143" s="604"/>
      <c r="M143" s="705"/>
      <c r="N143" s="604"/>
      <c r="O143" s="604"/>
      <c r="P143" s="604"/>
      <c r="R143" s="650"/>
      <c r="S143" s="652"/>
      <c r="T143" s="661"/>
      <c r="U143" s="652"/>
      <c r="V143" s="652"/>
      <c r="W143" s="652"/>
      <c r="X143" s="652"/>
      <c r="Y143" s="652"/>
      <c r="Z143" s="652"/>
      <c r="AA143" s="652"/>
      <c r="AB143" s="652"/>
      <c r="AC143" s="652"/>
      <c r="AD143" s="652"/>
      <c r="AE143" s="652"/>
      <c r="AF143" s="652"/>
      <c r="AG143" s="652"/>
      <c r="AH143" s="652"/>
      <c r="AI143" s="652"/>
      <c r="AJ143" s="652"/>
      <c r="AK143" s="652"/>
      <c r="AL143" s="652"/>
      <c r="AM143" s="652"/>
      <c r="AN143" s="652"/>
      <c r="AO143" s="652"/>
      <c r="AP143" s="652"/>
      <c r="AQ143" s="652"/>
      <c r="AR143" s="652"/>
      <c r="AS143" s="652"/>
      <c r="AT143" s="652"/>
      <c r="AU143" s="652"/>
    </row>
    <row r="144" spans="1:47" s="5" customFormat="1">
      <c r="A144" s="1813" t="s">
        <v>45</v>
      </c>
      <c r="B144" s="1870"/>
      <c r="C144" s="1866" t="s">
        <v>53</v>
      </c>
      <c r="D144" s="1850" t="s">
        <v>46</v>
      </c>
      <c r="E144" s="1201">
        <v>10829</v>
      </c>
      <c r="F144" s="705"/>
      <c r="G144" s="766" t="s">
        <v>751</v>
      </c>
      <c r="H144" s="704">
        <v>222</v>
      </c>
      <c r="I144" s="704">
        <v>481</v>
      </c>
      <c r="J144" s="788">
        <f t="shared" si="12"/>
        <v>703</v>
      </c>
      <c r="K144" s="705"/>
      <c r="L144" s="604"/>
      <c r="M144" s="705"/>
      <c r="N144" s="604"/>
      <c r="O144" s="604"/>
      <c r="P144" s="604"/>
      <c r="R144" s="650"/>
      <c r="S144" s="652"/>
      <c r="T144" s="661"/>
      <c r="U144" s="652"/>
      <c r="V144" s="652"/>
      <c r="W144" s="652"/>
      <c r="X144" s="652"/>
      <c r="Y144" s="652"/>
      <c r="Z144" s="652"/>
      <c r="AA144" s="652"/>
      <c r="AB144" s="652"/>
      <c r="AC144" s="652"/>
      <c r="AD144" s="652"/>
      <c r="AE144" s="652"/>
      <c r="AF144" s="652"/>
      <c r="AG144" s="652"/>
      <c r="AH144" s="652"/>
      <c r="AI144" s="652"/>
      <c r="AJ144" s="652"/>
      <c r="AK144" s="652"/>
      <c r="AL144" s="652"/>
      <c r="AM144" s="652"/>
      <c r="AN144" s="652"/>
      <c r="AO144" s="652"/>
      <c r="AP144" s="652"/>
      <c r="AQ144" s="652"/>
      <c r="AR144" s="652"/>
      <c r="AS144" s="652"/>
      <c r="AT144" s="652"/>
      <c r="AU144" s="652"/>
    </row>
    <row r="145" spans="1:47" s="5" customFormat="1">
      <c r="A145" s="1813" t="s">
        <v>45</v>
      </c>
      <c r="B145" s="1870"/>
      <c r="C145" s="1866" t="s">
        <v>764</v>
      </c>
      <c r="D145" s="1850" t="s">
        <v>46</v>
      </c>
      <c r="E145" s="1201">
        <v>11076</v>
      </c>
      <c r="F145" s="705"/>
      <c r="G145" s="766" t="s">
        <v>751</v>
      </c>
      <c r="H145" s="704"/>
      <c r="I145" s="704"/>
      <c r="J145" s="788">
        <f t="shared" si="12"/>
        <v>0</v>
      </c>
      <c r="K145" s="705"/>
      <c r="L145" s="604"/>
      <c r="M145" s="705"/>
      <c r="N145" s="604"/>
      <c r="O145" s="604"/>
      <c r="P145" s="604"/>
      <c r="R145" s="650"/>
      <c r="S145" s="652"/>
      <c r="T145" s="661"/>
      <c r="U145" s="652"/>
      <c r="V145" s="652"/>
      <c r="W145" s="652"/>
      <c r="X145" s="652"/>
      <c r="Y145" s="652"/>
      <c r="Z145" s="652"/>
      <c r="AA145" s="652"/>
      <c r="AB145" s="652"/>
      <c r="AC145" s="652"/>
      <c r="AD145" s="652"/>
      <c r="AE145" s="652"/>
      <c r="AF145" s="652"/>
      <c r="AG145" s="652"/>
      <c r="AH145" s="652"/>
      <c r="AI145" s="652"/>
      <c r="AJ145" s="652"/>
      <c r="AK145" s="652"/>
      <c r="AL145" s="652"/>
      <c r="AM145" s="652"/>
      <c r="AN145" s="652"/>
      <c r="AO145" s="652"/>
      <c r="AP145" s="652"/>
      <c r="AQ145" s="652"/>
      <c r="AR145" s="652"/>
      <c r="AS145" s="652"/>
      <c r="AT145" s="652"/>
      <c r="AU145" s="652"/>
    </row>
    <row r="146" spans="1:47" s="5" customFormat="1">
      <c r="A146" s="1825" t="s">
        <v>159</v>
      </c>
      <c r="B146" s="1870"/>
      <c r="C146" s="1866" t="s">
        <v>769</v>
      </c>
      <c r="D146" s="1850" t="s">
        <v>46</v>
      </c>
      <c r="E146" s="1201"/>
      <c r="F146" s="498"/>
      <c r="G146" s="769" t="s">
        <v>751</v>
      </c>
      <c r="H146" s="497"/>
      <c r="I146" s="497"/>
      <c r="J146" s="788">
        <f t="shared" si="12"/>
        <v>0</v>
      </c>
      <c r="K146" s="498"/>
      <c r="L146" s="604"/>
      <c r="M146" s="498"/>
      <c r="N146" s="604"/>
      <c r="O146" s="604"/>
      <c r="P146" s="604"/>
      <c r="R146" s="650"/>
      <c r="S146" s="652"/>
      <c r="T146" s="661"/>
      <c r="U146" s="652"/>
      <c r="V146" s="652"/>
      <c r="W146" s="652"/>
      <c r="X146" s="652"/>
      <c r="Y146" s="652"/>
      <c r="Z146" s="652"/>
      <c r="AA146" s="652"/>
      <c r="AB146" s="652"/>
      <c r="AC146" s="652"/>
      <c r="AD146" s="652"/>
      <c r="AE146" s="652"/>
      <c r="AF146" s="652"/>
      <c r="AG146" s="652"/>
      <c r="AH146" s="652"/>
      <c r="AI146" s="652"/>
      <c r="AJ146" s="652"/>
      <c r="AK146" s="652"/>
      <c r="AL146" s="652"/>
      <c r="AM146" s="652"/>
      <c r="AN146" s="652"/>
      <c r="AO146" s="652"/>
      <c r="AP146" s="652"/>
      <c r="AQ146" s="652"/>
      <c r="AR146" s="652"/>
      <c r="AS146" s="652"/>
      <c r="AT146" s="652"/>
      <c r="AU146" s="652"/>
    </row>
    <row r="147" spans="1:47" s="5" customFormat="1">
      <c r="A147" s="1825" t="s">
        <v>159</v>
      </c>
      <c r="B147" s="1870"/>
      <c r="C147" s="1866" t="s">
        <v>770</v>
      </c>
      <c r="D147" s="1850" t="s">
        <v>46</v>
      </c>
      <c r="E147" s="1201">
        <v>10681</v>
      </c>
      <c r="F147" s="498"/>
      <c r="G147" s="769" t="s">
        <v>751</v>
      </c>
      <c r="H147" s="497">
        <v>79</v>
      </c>
      <c r="I147" s="497">
        <v>121</v>
      </c>
      <c r="J147" s="788">
        <f t="shared" si="12"/>
        <v>200</v>
      </c>
      <c r="K147" s="498"/>
      <c r="L147" s="604"/>
      <c r="M147" s="498"/>
      <c r="N147" s="604"/>
      <c r="O147" s="604"/>
      <c r="P147" s="604"/>
      <c r="R147" s="650"/>
      <c r="S147" s="652"/>
      <c r="T147" s="661"/>
      <c r="U147" s="652"/>
      <c r="V147" s="652"/>
      <c r="W147" s="652"/>
      <c r="X147" s="652"/>
      <c r="Y147" s="652"/>
      <c r="Z147" s="652"/>
      <c r="AA147" s="652"/>
      <c r="AB147" s="652"/>
      <c r="AC147" s="652"/>
      <c r="AD147" s="652"/>
      <c r="AE147" s="652"/>
      <c r="AF147" s="652"/>
      <c r="AG147" s="652"/>
      <c r="AH147" s="652"/>
      <c r="AI147" s="652"/>
      <c r="AJ147" s="652"/>
      <c r="AK147" s="652"/>
      <c r="AL147" s="652"/>
      <c r="AM147" s="652"/>
      <c r="AN147" s="652"/>
      <c r="AO147" s="652"/>
      <c r="AP147" s="652"/>
      <c r="AQ147" s="652"/>
      <c r="AR147" s="652"/>
      <c r="AS147" s="652"/>
      <c r="AT147" s="652"/>
      <c r="AU147" s="652"/>
    </row>
    <row r="148" spans="1:47" s="5" customFormat="1">
      <c r="A148" s="1825" t="s">
        <v>159</v>
      </c>
      <c r="B148" s="1870"/>
      <c r="C148" s="1866" t="s">
        <v>54</v>
      </c>
      <c r="D148" s="1850" t="s">
        <v>46</v>
      </c>
      <c r="E148" s="1201">
        <v>11173</v>
      </c>
      <c r="F148" s="498"/>
      <c r="G148" s="769" t="s">
        <v>751</v>
      </c>
      <c r="H148" s="497">
        <v>114</v>
      </c>
      <c r="I148" s="497">
        <v>187</v>
      </c>
      <c r="J148" s="788">
        <f t="shared" si="12"/>
        <v>301</v>
      </c>
      <c r="K148" s="498"/>
      <c r="L148" s="604"/>
      <c r="M148" s="498"/>
      <c r="N148" s="604"/>
      <c r="O148" s="604"/>
      <c r="P148" s="604"/>
      <c r="R148" s="650"/>
      <c r="S148" s="652"/>
      <c r="T148" s="661"/>
      <c r="U148" s="652"/>
      <c r="V148" s="652"/>
      <c r="W148" s="652"/>
      <c r="X148" s="652"/>
      <c r="Y148" s="652"/>
      <c r="Z148" s="652"/>
      <c r="AA148" s="652"/>
      <c r="AB148" s="652"/>
      <c r="AC148" s="652"/>
      <c r="AD148" s="652"/>
      <c r="AE148" s="652"/>
      <c r="AF148" s="652"/>
      <c r="AG148" s="652"/>
      <c r="AH148" s="652"/>
      <c r="AI148" s="652"/>
      <c r="AJ148" s="652"/>
      <c r="AK148" s="652"/>
      <c r="AL148" s="652"/>
      <c r="AM148" s="652"/>
      <c r="AN148" s="652"/>
      <c r="AO148" s="652"/>
      <c r="AP148" s="652"/>
      <c r="AQ148" s="652"/>
      <c r="AR148" s="652"/>
      <c r="AS148" s="652"/>
      <c r="AT148" s="652"/>
      <c r="AU148" s="652"/>
    </row>
    <row r="149" spans="1:47" s="5" customFormat="1">
      <c r="A149" s="1825" t="s">
        <v>159</v>
      </c>
      <c r="B149" s="1870"/>
      <c r="C149" s="1866" t="s">
        <v>771</v>
      </c>
      <c r="D149" s="1850" t="s">
        <v>46</v>
      </c>
      <c r="E149" s="1201">
        <v>10044</v>
      </c>
      <c r="F149" s="498"/>
      <c r="G149" s="769" t="s">
        <v>751</v>
      </c>
      <c r="H149" s="497">
        <v>74</v>
      </c>
      <c r="I149" s="497">
        <v>201</v>
      </c>
      <c r="J149" s="788">
        <f t="shared" si="12"/>
        <v>275</v>
      </c>
      <c r="K149" s="498"/>
      <c r="L149" s="604"/>
      <c r="M149" s="498"/>
      <c r="N149" s="604"/>
      <c r="O149" s="604"/>
      <c r="P149" s="604"/>
      <c r="R149" s="650"/>
      <c r="S149" s="652"/>
      <c r="T149" s="661"/>
      <c r="U149" s="652"/>
      <c r="V149" s="652"/>
      <c r="W149" s="652"/>
      <c r="X149" s="652"/>
      <c r="Y149" s="652"/>
      <c r="Z149" s="652"/>
      <c r="AA149" s="652"/>
      <c r="AB149" s="652"/>
      <c r="AC149" s="652"/>
      <c r="AD149" s="652"/>
      <c r="AE149" s="652"/>
      <c r="AF149" s="652"/>
      <c r="AG149" s="652"/>
      <c r="AH149" s="652"/>
      <c r="AI149" s="652"/>
      <c r="AJ149" s="652"/>
      <c r="AK149" s="652"/>
      <c r="AL149" s="652"/>
      <c r="AM149" s="652"/>
      <c r="AN149" s="652"/>
      <c r="AO149" s="652"/>
      <c r="AP149" s="652"/>
      <c r="AQ149" s="652"/>
      <c r="AR149" s="652"/>
      <c r="AS149" s="652"/>
      <c r="AT149" s="652"/>
      <c r="AU149" s="652"/>
    </row>
    <row r="150" spans="1:47" s="5" customFormat="1">
      <c r="A150" s="1825" t="s">
        <v>159</v>
      </c>
      <c r="B150" s="1870"/>
      <c r="C150" s="1866" t="s">
        <v>772</v>
      </c>
      <c r="D150" s="1850" t="s">
        <v>46</v>
      </c>
      <c r="E150" s="1201">
        <v>10841</v>
      </c>
      <c r="F150" s="498"/>
      <c r="G150" s="769" t="s">
        <v>751</v>
      </c>
      <c r="H150" s="497">
        <v>34</v>
      </c>
      <c r="I150" s="497">
        <v>53</v>
      </c>
      <c r="J150" s="788">
        <f t="shared" si="12"/>
        <v>87</v>
      </c>
      <c r="K150" s="498"/>
      <c r="L150" s="604"/>
      <c r="M150" s="498"/>
      <c r="N150" s="604"/>
      <c r="O150" s="604"/>
      <c r="P150" s="604"/>
      <c r="R150" s="650"/>
      <c r="S150" s="652"/>
      <c r="T150" s="661"/>
      <c r="U150" s="652"/>
      <c r="V150" s="652"/>
      <c r="W150" s="652"/>
      <c r="X150" s="652"/>
      <c r="Y150" s="652"/>
      <c r="Z150" s="652"/>
      <c r="AA150" s="652"/>
      <c r="AB150" s="652"/>
      <c r="AC150" s="652"/>
      <c r="AD150" s="652"/>
      <c r="AE150" s="652"/>
      <c r="AF150" s="652"/>
      <c r="AG150" s="652"/>
      <c r="AH150" s="652"/>
      <c r="AI150" s="652"/>
      <c r="AJ150" s="652"/>
      <c r="AK150" s="652"/>
      <c r="AL150" s="652"/>
      <c r="AM150" s="652"/>
      <c r="AN150" s="652"/>
      <c r="AO150" s="652"/>
      <c r="AP150" s="652"/>
      <c r="AQ150" s="652"/>
      <c r="AR150" s="652"/>
      <c r="AS150" s="652"/>
      <c r="AT150" s="652"/>
      <c r="AU150" s="652"/>
    </row>
    <row r="151" spans="1:47" s="5" customFormat="1">
      <c r="A151" s="1812" t="s">
        <v>159</v>
      </c>
      <c r="B151" s="1873" t="s">
        <v>160</v>
      </c>
      <c r="C151" s="1873">
        <f>COUNTA(C153:C154)</f>
        <v>2</v>
      </c>
      <c r="D151" s="836"/>
      <c r="E151" s="1323">
        <v>10887</v>
      </c>
      <c r="F151" s="1690"/>
      <c r="G151" s="1689" t="s">
        <v>766</v>
      </c>
      <c r="H151" s="1691">
        <v>868</v>
      </c>
      <c r="I151" s="1691">
        <v>1619</v>
      </c>
      <c r="J151" s="1318">
        <f>SUM(H151:I152)</f>
        <v>2487</v>
      </c>
      <c r="K151" s="737" t="s">
        <v>2429</v>
      </c>
      <c r="L151" s="619"/>
      <c r="M151" s="737" t="s">
        <v>1504</v>
      </c>
      <c r="N151" s="619"/>
      <c r="O151" s="737"/>
      <c r="P151" s="619"/>
      <c r="R151" s="650"/>
      <c r="S151" s="652"/>
      <c r="T151" s="661"/>
      <c r="U151" s="652"/>
      <c r="V151" s="652"/>
      <c r="W151" s="652"/>
      <c r="X151" s="652"/>
      <c r="Y151" s="652"/>
      <c r="Z151" s="652"/>
      <c r="AA151" s="652"/>
      <c r="AB151" s="652"/>
      <c r="AC151" s="652"/>
      <c r="AD151" s="652"/>
      <c r="AE151" s="652"/>
      <c r="AF151" s="652"/>
      <c r="AG151" s="652"/>
      <c r="AH151" s="652"/>
      <c r="AI151" s="652"/>
      <c r="AJ151" s="652"/>
      <c r="AK151" s="652"/>
      <c r="AL151" s="652"/>
      <c r="AM151" s="652"/>
      <c r="AN151" s="652"/>
      <c r="AO151" s="652"/>
      <c r="AP151" s="652"/>
      <c r="AQ151" s="652"/>
      <c r="AR151" s="652"/>
      <c r="AS151" s="652"/>
      <c r="AT151" s="652"/>
      <c r="AU151" s="652"/>
    </row>
    <row r="152" spans="1:47" s="5" customFormat="1">
      <c r="A152" s="1716"/>
      <c r="B152" s="1873"/>
      <c r="C152" s="1873"/>
      <c r="D152" s="836"/>
      <c r="F152" s="1681"/>
      <c r="G152" s="1435"/>
      <c r="H152" s="1692"/>
      <c r="I152" s="1692"/>
      <c r="J152" s="1693"/>
      <c r="K152" s="535"/>
      <c r="L152" s="619"/>
      <c r="M152" s="535"/>
      <c r="N152" s="619"/>
      <c r="O152" s="619"/>
      <c r="P152" s="619"/>
      <c r="R152" s="650"/>
      <c r="S152" s="652"/>
      <c r="T152" s="661"/>
      <c r="U152" s="652"/>
      <c r="V152" s="652"/>
      <c r="W152" s="652"/>
      <c r="X152" s="652"/>
      <c r="Y152" s="652"/>
      <c r="Z152" s="652"/>
      <c r="AA152" s="652"/>
      <c r="AB152" s="652"/>
      <c r="AC152" s="652"/>
      <c r="AD152" s="652"/>
      <c r="AE152" s="652"/>
      <c r="AF152" s="652"/>
      <c r="AG152" s="652"/>
      <c r="AH152" s="652"/>
      <c r="AI152" s="652"/>
      <c r="AJ152" s="652"/>
      <c r="AK152" s="652"/>
      <c r="AL152" s="652"/>
      <c r="AM152" s="652"/>
      <c r="AN152" s="652"/>
      <c r="AO152" s="652"/>
      <c r="AP152" s="652"/>
      <c r="AQ152" s="652"/>
      <c r="AR152" s="652"/>
      <c r="AS152" s="652"/>
      <c r="AT152" s="652"/>
      <c r="AU152" s="652"/>
    </row>
    <row r="153" spans="1:47" s="5" customFormat="1">
      <c r="A153" s="1825" t="s">
        <v>159</v>
      </c>
      <c r="B153" s="1872"/>
      <c r="C153" s="1886" t="s">
        <v>768</v>
      </c>
      <c r="D153" s="1873" t="s">
        <v>160</v>
      </c>
      <c r="E153" s="1201"/>
      <c r="F153" s="705"/>
      <c r="G153" s="767" t="s">
        <v>766</v>
      </c>
      <c r="H153" s="495"/>
      <c r="I153" s="495"/>
      <c r="J153" s="495"/>
      <c r="K153" s="496"/>
      <c r="L153" s="603"/>
      <c r="M153" s="496"/>
      <c r="N153" s="603"/>
      <c r="O153" s="603"/>
      <c r="P153" s="603"/>
      <c r="R153" s="650"/>
      <c r="S153" s="652"/>
      <c r="T153" s="661"/>
      <c r="U153" s="652"/>
      <c r="V153" s="652"/>
      <c r="W153" s="652"/>
      <c r="X153" s="652"/>
      <c r="Y153" s="652"/>
      <c r="Z153" s="652"/>
      <c r="AA153" s="652"/>
      <c r="AB153" s="652"/>
      <c r="AC153" s="652"/>
      <c r="AD153" s="652"/>
      <c r="AE153" s="652"/>
      <c r="AF153" s="652"/>
      <c r="AG153" s="652"/>
      <c r="AH153" s="652"/>
      <c r="AI153" s="652"/>
      <c r="AJ153" s="652"/>
      <c r="AK153" s="652"/>
      <c r="AL153" s="652"/>
      <c r="AM153" s="652"/>
      <c r="AN153" s="652"/>
      <c r="AO153" s="652"/>
      <c r="AP153" s="652"/>
      <c r="AQ153" s="652"/>
      <c r="AR153" s="652"/>
      <c r="AS153" s="652"/>
      <c r="AT153" s="652"/>
      <c r="AU153" s="652"/>
    </row>
    <row r="154" spans="1:47" s="5" customFormat="1">
      <c r="A154" s="1825" t="s">
        <v>159</v>
      </c>
      <c r="B154" s="1872"/>
      <c r="C154" s="1886" t="s">
        <v>161</v>
      </c>
      <c r="D154" s="1873" t="s">
        <v>160</v>
      </c>
      <c r="E154" s="1201"/>
      <c r="F154" s="705"/>
      <c r="G154" s="767" t="s">
        <v>766</v>
      </c>
      <c r="H154" s="495"/>
      <c r="I154" s="495"/>
      <c r="J154" s="706"/>
      <c r="K154" s="496"/>
      <c r="L154" s="603"/>
      <c r="M154" s="496"/>
      <c r="N154" s="603"/>
      <c r="O154" s="603"/>
      <c r="P154" s="603"/>
      <c r="R154" s="650"/>
      <c r="S154" s="652"/>
      <c r="T154" s="661"/>
      <c r="U154" s="652"/>
      <c r="V154" s="652"/>
      <c r="W154" s="652"/>
      <c r="X154" s="652"/>
      <c r="Y154" s="652"/>
      <c r="Z154" s="652"/>
      <c r="AA154" s="652"/>
      <c r="AB154" s="652"/>
      <c r="AC154" s="652"/>
      <c r="AD154" s="652"/>
      <c r="AE154" s="652"/>
      <c r="AF154" s="652"/>
      <c r="AG154" s="652"/>
      <c r="AH154" s="652"/>
      <c r="AI154" s="652"/>
      <c r="AJ154" s="652"/>
      <c r="AK154" s="652"/>
      <c r="AL154" s="652"/>
      <c r="AM154" s="652"/>
      <c r="AN154" s="652"/>
      <c r="AO154" s="652"/>
      <c r="AP154" s="652"/>
      <c r="AQ154" s="652"/>
      <c r="AR154" s="652"/>
      <c r="AS154" s="652"/>
      <c r="AT154" s="652"/>
      <c r="AU154" s="652"/>
    </row>
    <row r="155" spans="1:47" s="5" customFormat="1" ht="15" customHeight="1">
      <c r="A155" s="1826" t="s">
        <v>781</v>
      </c>
      <c r="B155" s="1873" t="s">
        <v>55</v>
      </c>
      <c r="C155" s="1873">
        <f>COUNTA(C157:C165)</f>
        <v>9</v>
      </c>
      <c r="D155" s="836"/>
      <c r="E155" s="1323">
        <v>10485</v>
      </c>
      <c r="F155" s="1683"/>
      <c r="G155" s="1682" t="s">
        <v>751</v>
      </c>
      <c r="H155" s="1694">
        <v>1727</v>
      </c>
      <c r="I155" s="1359"/>
      <c r="J155" s="1318">
        <f>SUM(H155:I156)</f>
        <v>1727</v>
      </c>
      <c r="K155" s="737" t="s">
        <v>692</v>
      </c>
      <c r="L155" s="619"/>
      <c r="M155" s="737" t="s">
        <v>2642</v>
      </c>
      <c r="N155" s="619"/>
      <c r="O155" s="737" t="s">
        <v>686</v>
      </c>
      <c r="P155" s="619"/>
      <c r="R155" s="650"/>
      <c r="S155" s="652"/>
      <c r="T155" s="661"/>
      <c r="U155" s="652"/>
      <c r="V155" s="652"/>
      <c r="W155" s="652"/>
      <c r="X155" s="652"/>
      <c r="Y155" s="652"/>
      <c r="Z155" s="652"/>
      <c r="AA155" s="652"/>
      <c r="AB155" s="652"/>
      <c r="AC155" s="652"/>
      <c r="AD155" s="652"/>
      <c r="AE155" s="652"/>
      <c r="AF155" s="652"/>
      <c r="AG155" s="652"/>
      <c r="AH155" s="652"/>
      <c r="AI155" s="652"/>
      <c r="AJ155" s="652"/>
      <c r="AK155" s="652"/>
      <c r="AL155" s="652"/>
      <c r="AM155" s="652"/>
      <c r="AN155" s="652"/>
      <c r="AO155" s="652"/>
      <c r="AP155" s="652"/>
      <c r="AQ155" s="652"/>
      <c r="AR155" s="652"/>
      <c r="AS155" s="652"/>
      <c r="AT155" s="652"/>
      <c r="AU155" s="652"/>
    </row>
    <row r="156" spans="1:47" s="5" customFormat="1">
      <c r="A156" s="1827"/>
      <c r="B156" s="1873"/>
      <c r="C156" s="1873"/>
      <c r="D156" s="836"/>
      <c r="F156" s="1686"/>
      <c r="G156" s="1685"/>
      <c r="H156" s="1695"/>
      <c r="I156" s="1360"/>
      <c r="J156" s="1693"/>
      <c r="K156" s="666"/>
      <c r="L156" s="619"/>
      <c r="M156" s="666"/>
      <c r="N156" s="619"/>
      <c r="O156" s="619"/>
      <c r="P156" s="619"/>
      <c r="R156" s="650"/>
      <c r="S156" s="652"/>
      <c r="T156" s="661"/>
      <c r="U156" s="652"/>
      <c r="V156" s="652"/>
      <c r="W156" s="652"/>
      <c r="X156" s="652"/>
      <c r="Y156" s="652"/>
      <c r="Z156" s="652"/>
      <c r="AA156" s="652"/>
      <c r="AB156" s="652"/>
      <c r="AC156" s="652"/>
      <c r="AD156" s="652"/>
      <c r="AE156" s="652"/>
      <c r="AF156" s="652"/>
      <c r="AG156" s="652"/>
      <c r="AH156" s="652"/>
      <c r="AI156" s="652"/>
      <c r="AJ156" s="652"/>
      <c r="AK156" s="652"/>
      <c r="AL156" s="652"/>
      <c r="AM156" s="652"/>
      <c r="AN156" s="652"/>
      <c r="AO156" s="652"/>
      <c r="AP156" s="652"/>
      <c r="AQ156" s="652"/>
      <c r="AR156" s="652"/>
      <c r="AS156" s="652"/>
      <c r="AT156" s="652"/>
      <c r="AU156" s="652"/>
    </row>
    <row r="157" spans="1:47" s="139" customFormat="1">
      <c r="A157" s="1813" t="s">
        <v>781</v>
      </c>
      <c r="B157" s="1870"/>
      <c r="C157" s="1866" t="s">
        <v>58</v>
      </c>
      <c r="D157" s="1873" t="s">
        <v>55</v>
      </c>
      <c r="E157" s="1201">
        <v>10210</v>
      </c>
      <c r="F157" s="705">
        <v>10.3</v>
      </c>
      <c r="G157" s="781" t="s">
        <v>751</v>
      </c>
      <c r="H157" s="704"/>
      <c r="I157" s="704"/>
      <c r="J157" s="782"/>
      <c r="K157" s="705"/>
      <c r="L157" s="604"/>
      <c r="M157" s="705"/>
      <c r="N157" s="604"/>
      <c r="O157" s="604"/>
      <c r="P157" s="604"/>
      <c r="R157" s="653"/>
      <c r="S157" s="654"/>
      <c r="T157" s="662"/>
      <c r="U157" s="654"/>
      <c r="V157" s="654"/>
      <c r="W157" s="654"/>
      <c r="X157" s="654"/>
      <c r="Y157" s="654"/>
      <c r="Z157" s="654"/>
      <c r="AA157" s="654"/>
      <c r="AB157" s="654"/>
      <c r="AC157" s="654"/>
      <c r="AD157" s="654"/>
      <c r="AE157" s="654"/>
      <c r="AF157" s="654"/>
      <c r="AG157" s="654"/>
      <c r="AH157" s="654"/>
      <c r="AI157" s="654"/>
      <c r="AJ157" s="654"/>
      <c r="AK157" s="654"/>
      <c r="AL157" s="654"/>
      <c r="AM157" s="654"/>
      <c r="AN157" s="654"/>
      <c r="AO157" s="654"/>
      <c r="AP157" s="654"/>
      <c r="AQ157" s="654"/>
      <c r="AR157" s="654"/>
      <c r="AS157" s="654"/>
      <c r="AT157" s="654"/>
      <c r="AU157" s="654"/>
    </row>
    <row r="158" spans="1:47" s="139" customFormat="1">
      <c r="A158" s="1813" t="s">
        <v>781</v>
      </c>
      <c r="B158" s="1870"/>
      <c r="C158" s="1866" t="s">
        <v>59</v>
      </c>
      <c r="D158" s="1873" t="s">
        <v>55</v>
      </c>
      <c r="E158" s="1201">
        <v>10224</v>
      </c>
      <c r="F158" s="705">
        <v>6.8</v>
      </c>
      <c r="G158" s="781" t="s">
        <v>751</v>
      </c>
      <c r="H158" s="704"/>
      <c r="I158" s="704"/>
      <c r="J158" s="782"/>
      <c r="K158" s="705"/>
      <c r="L158" s="604"/>
      <c r="M158" s="705"/>
      <c r="N158" s="604"/>
      <c r="O158" s="604"/>
      <c r="P158" s="604"/>
      <c r="R158" s="653"/>
      <c r="S158" s="654"/>
      <c r="T158" s="662"/>
      <c r="U158" s="654"/>
      <c r="V158" s="654"/>
      <c r="W158" s="654"/>
      <c r="X158" s="654"/>
      <c r="Y158" s="654"/>
      <c r="Z158" s="654"/>
      <c r="AA158" s="654"/>
      <c r="AB158" s="654"/>
      <c r="AC158" s="654"/>
      <c r="AD158" s="654"/>
      <c r="AE158" s="654"/>
      <c r="AF158" s="654"/>
      <c r="AG158" s="654"/>
      <c r="AH158" s="654"/>
      <c r="AI158" s="654"/>
      <c r="AJ158" s="654"/>
      <c r="AK158" s="654"/>
      <c r="AL158" s="654"/>
      <c r="AM158" s="654"/>
      <c r="AN158" s="654"/>
      <c r="AO158" s="654"/>
      <c r="AP158" s="654"/>
      <c r="AQ158" s="654"/>
      <c r="AR158" s="654"/>
      <c r="AS158" s="654"/>
      <c r="AT158" s="654"/>
      <c r="AU158" s="654"/>
    </row>
    <row r="159" spans="1:47" s="139" customFormat="1">
      <c r="A159" s="1813" t="s">
        <v>781</v>
      </c>
      <c r="B159" s="1870"/>
      <c r="C159" s="1866" t="s">
        <v>60</v>
      </c>
      <c r="D159" s="1873" t="s">
        <v>55</v>
      </c>
      <c r="E159" s="1201">
        <v>10360</v>
      </c>
      <c r="F159" s="705">
        <v>9.1</v>
      </c>
      <c r="G159" s="781" t="s">
        <v>751</v>
      </c>
      <c r="H159" s="704"/>
      <c r="I159" s="704"/>
      <c r="J159" s="782"/>
      <c r="K159" s="705"/>
      <c r="L159" s="604"/>
      <c r="M159" s="705"/>
      <c r="N159" s="604"/>
      <c r="O159" s="604"/>
      <c r="P159" s="604"/>
      <c r="R159" s="653"/>
      <c r="S159" s="654"/>
      <c r="T159" s="662"/>
      <c r="U159" s="654"/>
      <c r="V159" s="654"/>
      <c r="W159" s="654"/>
      <c r="X159" s="654"/>
      <c r="Y159" s="654"/>
      <c r="Z159" s="654"/>
      <c r="AA159" s="654"/>
      <c r="AB159" s="654"/>
      <c r="AC159" s="654"/>
      <c r="AD159" s="654"/>
      <c r="AE159" s="654"/>
      <c r="AF159" s="654"/>
      <c r="AG159" s="654"/>
      <c r="AH159" s="654"/>
      <c r="AI159" s="654"/>
      <c r="AJ159" s="654"/>
      <c r="AK159" s="654"/>
      <c r="AL159" s="654"/>
      <c r="AM159" s="654"/>
      <c r="AN159" s="654"/>
      <c r="AO159" s="654"/>
      <c r="AP159" s="654"/>
      <c r="AQ159" s="654"/>
      <c r="AR159" s="654"/>
      <c r="AS159" s="654"/>
      <c r="AT159" s="654"/>
      <c r="AU159" s="654"/>
    </row>
    <row r="160" spans="1:47" s="139" customFormat="1">
      <c r="A160" s="1813" t="s">
        <v>781</v>
      </c>
      <c r="B160" s="1870"/>
      <c r="C160" s="1866" t="s">
        <v>61</v>
      </c>
      <c r="D160" s="1873" t="s">
        <v>55</v>
      </c>
      <c r="E160" s="1201">
        <v>10361</v>
      </c>
      <c r="F160" s="705">
        <v>13.3</v>
      </c>
      <c r="G160" s="781" t="s">
        <v>751</v>
      </c>
      <c r="H160" s="704"/>
      <c r="I160" s="704"/>
      <c r="J160" s="782"/>
      <c r="K160" s="705"/>
      <c r="L160" s="604"/>
      <c r="M160" s="705"/>
      <c r="N160" s="604"/>
      <c r="O160" s="604"/>
      <c r="P160" s="604"/>
      <c r="R160" s="653"/>
      <c r="S160" s="654"/>
      <c r="T160" s="662"/>
      <c r="U160" s="654"/>
      <c r="V160" s="654"/>
      <c r="W160" s="654"/>
      <c r="X160" s="654"/>
      <c r="Y160" s="654"/>
      <c r="Z160" s="654"/>
      <c r="AA160" s="654"/>
      <c r="AB160" s="654"/>
      <c r="AC160" s="654"/>
      <c r="AD160" s="654"/>
      <c r="AE160" s="654"/>
      <c r="AF160" s="654"/>
      <c r="AG160" s="654"/>
      <c r="AH160" s="654"/>
      <c r="AI160" s="654"/>
      <c r="AJ160" s="654"/>
      <c r="AK160" s="654"/>
      <c r="AL160" s="654"/>
      <c r="AM160" s="654"/>
      <c r="AN160" s="654"/>
      <c r="AO160" s="654"/>
      <c r="AP160" s="654"/>
      <c r="AQ160" s="654"/>
      <c r="AR160" s="654"/>
      <c r="AS160" s="654"/>
      <c r="AT160" s="654"/>
      <c r="AU160" s="654"/>
    </row>
    <row r="161" spans="1:47" s="139" customFormat="1">
      <c r="A161" s="1813" t="s">
        <v>781</v>
      </c>
      <c r="B161" s="1870"/>
      <c r="C161" s="1866" t="s">
        <v>62</v>
      </c>
      <c r="D161" s="1873" t="s">
        <v>55</v>
      </c>
      <c r="E161" s="1201">
        <v>10427</v>
      </c>
      <c r="F161" s="705">
        <v>4.5999999999999996</v>
      </c>
      <c r="G161" s="781" t="s">
        <v>751</v>
      </c>
      <c r="H161" s="704"/>
      <c r="I161" s="704"/>
      <c r="J161" s="782"/>
      <c r="K161" s="705"/>
      <c r="L161" s="604"/>
      <c r="M161" s="705"/>
      <c r="N161" s="604"/>
      <c r="O161" s="604"/>
      <c r="P161" s="604"/>
      <c r="R161" s="653"/>
      <c r="S161" s="654"/>
      <c r="T161" s="662"/>
      <c r="U161" s="654"/>
      <c r="V161" s="654"/>
      <c r="W161" s="654"/>
      <c r="X161" s="654"/>
      <c r="Y161" s="654"/>
      <c r="Z161" s="654"/>
      <c r="AA161" s="654"/>
      <c r="AB161" s="654"/>
      <c r="AC161" s="654"/>
      <c r="AD161" s="654"/>
      <c r="AE161" s="654"/>
      <c r="AF161" s="654"/>
      <c r="AG161" s="654"/>
      <c r="AH161" s="654"/>
      <c r="AI161" s="654"/>
      <c r="AJ161" s="654"/>
      <c r="AK161" s="654"/>
      <c r="AL161" s="654"/>
      <c r="AM161" s="654"/>
      <c r="AN161" s="654"/>
      <c r="AO161" s="654"/>
      <c r="AP161" s="654"/>
      <c r="AQ161" s="654"/>
      <c r="AR161" s="654"/>
      <c r="AS161" s="654"/>
      <c r="AT161" s="654"/>
      <c r="AU161" s="654"/>
    </row>
    <row r="162" spans="1:47" s="139" customFormat="1">
      <c r="A162" s="1813" t="s">
        <v>781</v>
      </c>
      <c r="B162" s="1870"/>
      <c r="C162" s="1866" t="s">
        <v>63</v>
      </c>
      <c r="D162" s="1873" t="s">
        <v>55</v>
      </c>
      <c r="E162" s="1201">
        <v>10530</v>
      </c>
      <c r="F162" s="705">
        <v>4.3</v>
      </c>
      <c r="G162" s="781" t="s">
        <v>751</v>
      </c>
      <c r="H162" s="704"/>
      <c r="I162" s="704"/>
      <c r="J162" s="782"/>
      <c r="K162" s="705"/>
      <c r="L162" s="604"/>
      <c r="M162" s="705"/>
      <c r="N162" s="604"/>
      <c r="O162" s="604"/>
      <c r="P162" s="604"/>
      <c r="R162" s="653"/>
      <c r="S162" s="654"/>
      <c r="T162" s="662"/>
      <c r="U162" s="654"/>
      <c r="V162" s="654"/>
      <c r="W162" s="654"/>
      <c r="X162" s="654"/>
      <c r="Y162" s="654"/>
      <c r="Z162" s="654"/>
      <c r="AA162" s="654"/>
      <c r="AB162" s="654"/>
      <c r="AC162" s="654"/>
      <c r="AD162" s="654"/>
      <c r="AE162" s="654"/>
      <c r="AF162" s="654"/>
      <c r="AG162" s="654"/>
      <c r="AH162" s="654"/>
      <c r="AI162" s="654"/>
      <c r="AJ162" s="654"/>
      <c r="AK162" s="654"/>
      <c r="AL162" s="654"/>
      <c r="AM162" s="654"/>
      <c r="AN162" s="654"/>
      <c r="AO162" s="654"/>
      <c r="AP162" s="654"/>
      <c r="AQ162" s="654"/>
      <c r="AR162" s="654"/>
      <c r="AS162" s="654"/>
      <c r="AT162" s="654"/>
      <c r="AU162" s="654"/>
    </row>
    <row r="163" spans="1:47" s="139" customFormat="1">
      <c r="A163" s="1813" t="s">
        <v>781</v>
      </c>
      <c r="B163" s="1870"/>
      <c r="C163" s="1866" t="s">
        <v>64</v>
      </c>
      <c r="D163" s="1873" t="s">
        <v>55</v>
      </c>
      <c r="E163" s="1201">
        <v>10833</v>
      </c>
      <c r="F163" s="705">
        <v>6.5</v>
      </c>
      <c r="G163" s="781" t="s">
        <v>751</v>
      </c>
      <c r="H163" s="704"/>
      <c r="I163" s="704"/>
      <c r="J163" s="782"/>
      <c r="K163" s="705"/>
      <c r="L163" s="604"/>
      <c r="M163" s="705"/>
      <c r="N163" s="604"/>
      <c r="O163" s="604"/>
      <c r="P163" s="604"/>
      <c r="R163" s="653"/>
      <c r="S163" s="654"/>
      <c r="T163" s="662"/>
      <c r="U163" s="654"/>
      <c r="V163" s="654"/>
      <c r="W163" s="654"/>
      <c r="X163" s="654"/>
      <c r="Y163" s="654"/>
      <c r="Z163" s="654"/>
      <c r="AA163" s="654"/>
      <c r="AB163" s="654"/>
      <c r="AC163" s="654"/>
      <c r="AD163" s="654"/>
      <c r="AE163" s="654"/>
      <c r="AF163" s="654"/>
      <c r="AG163" s="654"/>
      <c r="AH163" s="654"/>
      <c r="AI163" s="654"/>
      <c r="AJ163" s="654"/>
      <c r="AK163" s="654"/>
      <c r="AL163" s="654"/>
      <c r="AM163" s="654"/>
      <c r="AN163" s="654"/>
      <c r="AO163" s="654"/>
      <c r="AP163" s="654"/>
      <c r="AQ163" s="654"/>
      <c r="AR163" s="654"/>
      <c r="AS163" s="654"/>
      <c r="AT163" s="654"/>
      <c r="AU163" s="654"/>
    </row>
    <row r="164" spans="1:47" s="139" customFormat="1">
      <c r="A164" s="1813" t="s">
        <v>781</v>
      </c>
      <c r="B164" s="1870"/>
      <c r="C164" s="1866" t="s">
        <v>56</v>
      </c>
      <c r="D164" s="1873" t="s">
        <v>55</v>
      </c>
      <c r="E164" s="1201">
        <v>10870</v>
      </c>
      <c r="F164" s="705">
        <v>13.9</v>
      </c>
      <c r="G164" s="781" t="s">
        <v>751</v>
      </c>
      <c r="H164" s="704">
        <v>69</v>
      </c>
      <c r="I164" s="704">
        <v>142</v>
      </c>
      <c r="J164" s="782">
        <f>SUM(H164:I164)</f>
        <v>211</v>
      </c>
      <c r="K164" s="705"/>
      <c r="L164" s="604"/>
      <c r="M164" s="705"/>
      <c r="N164" s="604"/>
      <c r="O164" s="604"/>
      <c r="P164" s="604"/>
      <c r="R164" s="653"/>
      <c r="S164" s="654"/>
      <c r="T164" s="662"/>
      <c r="U164" s="654"/>
      <c r="V164" s="654"/>
      <c r="W164" s="654"/>
      <c r="X164" s="654"/>
      <c r="Y164" s="654"/>
      <c r="Z164" s="654"/>
      <c r="AA164" s="654"/>
      <c r="AB164" s="654"/>
      <c r="AC164" s="654"/>
      <c r="AD164" s="654"/>
      <c r="AE164" s="654"/>
      <c r="AF164" s="654"/>
      <c r="AG164" s="654"/>
      <c r="AH164" s="654"/>
      <c r="AI164" s="654"/>
      <c r="AJ164" s="654"/>
      <c r="AK164" s="654"/>
      <c r="AL164" s="654"/>
      <c r="AM164" s="654"/>
      <c r="AN164" s="654"/>
      <c r="AO164" s="654"/>
      <c r="AP164" s="654"/>
      <c r="AQ164" s="654"/>
      <c r="AR164" s="654"/>
      <c r="AS164" s="654"/>
      <c r="AT164" s="654"/>
      <c r="AU164" s="654"/>
    </row>
    <row r="165" spans="1:47" s="139" customFormat="1">
      <c r="A165" s="1813" t="s">
        <v>781</v>
      </c>
      <c r="B165" s="1870"/>
      <c r="C165" s="1866" t="s">
        <v>65</v>
      </c>
      <c r="D165" s="1873" t="s">
        <v>55</v>
      </c>
      <c r="E165" s="1201"/>
      <c r="F165" s="705">
        <v>8.1</v>
      </c>
      <c r="G165" s="781" t="s">
        <v>751</v>
      </c>
      <c r="H165" s="704"/>
      <c r="I165" s="704"/>
      <c r="J165" s="782"/>
      <c r="K165" s="705"/>
      <c r="L165" s="604"/>
      <c r="M165" s="705"/>
      <c r="N165" s="604"/>
      <c r="O165" s="604"/>
      <c r="P165" s="604"/>
      <c r="R165" s="653"/>
      <c r="S165" s="654"/>
      <c r="T165" s="662"/>
      <c r="U165" s="654"/>
      <c r="V165" s="654"/>
      <c r="W165" s="654"/>
      <c r="X165" s="654"/>
      <c r="Y165" s="654"/>
      <c r="Z165" s="654"/>
      <c r="AA165" s="654"/>
      <c r="AB165" s="654"/>
      <c r="AC165" s="654"/>
      <c r="AD165" s="654"/>
      <c r="AE165" s="654"/>
      <c r="AF165" s="654"/>
      <c r="AG165" s="654"/>
      <c r="AH165" s="654"/>
      <c r="AI165" s="654"/>
      <c r="AJ165" s="654"/>
      <c r="AK165" s="654"/>
      <c r="AL165" s="654"/>
      <c r="AM165" s="654"/>
      <c r="AN165" s="654"/>
      <c r="AO165" s="654"/>
      <c r="AP165" s="654"/>
      <c r="AQ165" s="654"/>
      <c r="AR165" s="654"/>
      <c r="AS165" s="654"/>
      <c r="AT165" s="654"/>
      <c r="AU165" s="654"/>
    </row>
    <row r="166" spans="1:47" s="5" customFormat="1">
      <c r="A166" s="1826" t="s">
        <v>782</v>
      </c>
      <c r="B166" s="1873" t="s">
        <v>726</v>
      </c>
      <c r="C166" s="1873">
        <f>COUNTA(C168:C179)</f>
        <v>12</v>
      </c>
      <c r="D166" s="836"/>
      <c r="E166" s="1323">
        <v>10822</v>
      </c>
      <c r="F166" s="1683"/>
      <c r="G166" s="1682" t="s">
        <v>751</v>
      </c>
      <c r="H166" s="1694">
        <v>253</v>
      </c>
      <c r="I166" s="1359"/>
      <c r="J166" s="1318"/>
      <c r="K166" s="737" t="s">
        <v>692</v>
      </c>
      <c r="L166" s="619"/>
      <c r="M166" s="737" t="s">
        <v>2642</v>
      </c>
      <c r="N166" s="619"/>
      <c r="O166" s="737"/>
      <c r="P166" s="619"/>
      <c r="R166" s="650"/>
      <c r="S166" s="652"/>
      <c r="T166" s="661"/>
      <c r="U166" s="652"/>
      <c r="V166" s="652"/>
      <c r="W166" s="652"/>
      <c r="X166" s="652"/>
      <c r="Y166" s="652"/>
      <c r="Z166" s="652"/>
      <c r="AA166" s="652"/>
      <c r="AB166" s="652"/>
      <c r="AC166" s="652"/>
      <c r="AD166" s="652"/>
      <c r="AE166" s="652"/>
      <c r="AF166" s="652"/>
      <c r="AG166" s="652"/>
      <c r="AH166" s="652"/>
      <c r="AI166" s="652"/>
      <c r="AJ166" s="652"/>
      <c r="AK166" s="652"/>
      <c r="AL166" s="652"/>
      <c r="AM166" s="652"/>
      <c r="AN166" s="652"/>
      <c r="AO166" s="652"/>
      <c r="AP166" s="652"/>
      <c r="AQ166" s="652"/>
      <c r="AR166" s="652"/>
      <c r="AS166" s="652"/>
      <c r="AT166" s="652"/>
      <c r="AU166" s="652"/>
    </row>
    <row r="167" spans="1:47" s="5" customFormat="1">
      <c r="A167" s="1827"/>
      <c r="B167" s="1873"/>
      <c r="C167" s="1873"/>
      <c r="D167" s="836"/>
      <c r="F167" s="1686"/>
      <c r="G167" s="1685"/>
      <c r="H167" s="1695"/>
      <c r="I167" s="1360"/>
      <c r="J167" s="1693"/>
      <c r="K167" s="666"/>
      <c r="L167" s="619"/>
      <c r="M167" s="666"/>
      <c r="N167" s="619"/>
      <c r="O167" s="619"/>
      <c r="P167" s="619"/>
      <c r="R167" s="650"/>
      <c r="S167" s="652"/>
      <c r="T167" s="661"/>
      <c r="U167" s="652"/>
      <c r="V167" s="652"/>
      <c r="W167" s="652"/>
      <c r="X167" s="652"/>
      <c r="Y167" s="652"/>
      <c r="Z167" s="652"/>
      <c r="AA167" s="652"/>
      <c r="AB167" s="652"/>
      <c r="AC167" s="652"/>
      <c r="AD167" s="652"/>
      <c r="AE167" s="652"/>
      <c r="AF167" s="652"/>
      <c r="AG167" s="652"/>
      <c r="AH167" s="652"/>
      <c r="AI167" s="652"/>
      <c r="AJ167" s="652"/>
      <c r="AK167" s="652"/>
      <c r="AL167" s="652"/>
      <c r="AM167" s="652"/>
      <c r="AN167" s="652"/>
      <c r="AO167" s="652"/>
      <c r="AP167" s="652"/>
      <c r="AQ167" s="652"/>
      <c r="AR167" s="652"/>
      <c r="AS167" s="652"/>
      <c r="AT167" s="652"/>
      <c r="AU167" s="652"/>
    </row>
    <row r="168" spans="1:47" s="139" customFormat="1">
      <c r="A168" s="1813" t="s">
        <v>782</v>
      </c>
      <c r="B168" s="1870"/>
      <c r="C168" s="1866" t="s">
        <v>93</v>
      </c>
      <c r="D168" s="1873" t="s">
        <v>726</v>
      </c>
      <c r="E168" s="1201">
        <v>10055</v>
      </c>
      <c r="F168" s="705"/>
      <c r="G168" s="766" t="s">
        <v>751</v>
      </c>
      <c r="H168" s="704">
        <v>21</v>
      </c>
      <c r="I168" s="704"/>
      <c r="J168" s="782"/>
      <c r="K168" s="705"/>
      <c r="L168" s="604"/>
      <c r="M168" s="705"/>
      <c r="N168" s="604"/>
      <c r="O168" s="604"/>
      <c r="P168" s="604"/>
      <c r="R168" s="653"/>
      <c r="S168" s="654"/>
      <c r="T168" s="662"/>
      <c r="U168" s="654"/>
      <c r="V168" s="654"/>
      <c r="W168" s="654"/>
      <c r="X168" s="654"/>
      <c r="Y168" s="654"/>
      <c r="Z168" s="654"/>
      <c r="AA168" s="654"/>
      <c r="AB168" s="654"/>
      <c r="AC168" s="654"/>
      <c r="AD168" s="654"/>
      <c r="AE168" s="654"/>
      <c r="AF168" s="654"/>
      <c r="AG168" s="654"/>
      <c r="AH168" s="654"/>
      <c r="AI168" s="654"/>
      <c r="AJ168" s="654"/>
      <c r="AK168" s="654"/>
      <c r="AL168" s="654"/>
      <c r="AM168" s="654"/>
      <c r="AN168" s="654"/>
      <c r="AO168" s="654"/>
      <c r="AP168" s="654"/>
      <c r="AQ168" s="654"/>
      <c r="AR168" s="654"/>
      <c r="AS168" s="654"/>
      <c r="AT168" s="654"/>
      <c r="AU168" s="654"/>
    </row>
    <row r="169" spans="1:47" s="139" customFormat="1">
      <c r="A169" s="1813" t="s">
        <v>782</v>
      </c>
      <c r="B169" s="1870"/>
      <c r="C169" s="1880" t="s">
        <v>57</v>
      </c>
      <c r="D169" s="1873" t="s">
        <v>726</v>
      </c>
      <c r="E169" s="1844">
        <v>10166</v>
      </c>
      <c r="F169" s="705"/>
      <c r="G169" s="766" t="s">
        <v>751</v>
      </c>
      <c r="H169" s="704"/>
      <c r="I169" s="704"/>
      <c r="J169" s="782"/>
      <c r="K169" s="705"/>
      <c r="L169" s="604"/>
      <c r="M169" s="705"/>
      <c r="N169" s="604"/>
      <c r="O169" s="604"/>
      <c r="P169" s="604"/>
      <c r="R169" s="653"/>
      <c r="S169" s="654"/>
      <c r="T169" s="662"/>
      <c r="U169" s="654"/>
      <c r="V169" s="654"/>
      <c r="W169" s="654"/>
      <c r="X169" s="654"/>
      <c r="Y169" s="654"/>
      <c r="Z169" s="654"/>
      <c r="AA169" s="654"/>
      <c r="AB169" s="654"/>
      <c r="AC169" s="654"/>
      <c r="AD169" s="654"/>
      <c r="AE169" s="654"/>
      <c r="AF169" s="654"/>
      <c r="AG169" s="654"/>
      <c r="AH169" s="654"/>
      <c r="AI169" s="654"/>
      <c r="AJ169" s="654"/>
      <c r="AK169" s="654"/>
      <c r="AL169" s="654"/>
      <c r="AM169" s="654"/>
      <c r="AN169" s="654"/>
      <c r="AO169" s="654"/>
      <c r="AP169" s="654"/>
      <c r="AQ169" s="654"/>
      <c r="AR169" s="654"/>
      <c r="AS169" s="654"/>
      <c r="AT169" s="654"/>
      <c r="AU169" s="654"/>
    </row>
    <row r="170" spans="1:47" s="139" customFormat="1">
      <c r="A170" s="1813" t="s">
        <v>782</v>
      </c>
      <c r="B170" s="1870"/>
      <c r="C170" s="1880" t="s">
        <v>91</v>
      </c>
      <c r="D170" s="1873" t="s">
        <v>726</v>
      </c>
      <c r="E170" s="1844">
        <v>10170</v>
      </c>
      <c r="F170" s="705"/>
      <c r="G170" s="766" t="s">
        <v>751</v>
      </c>
      <c r="H170" s="704">
        <v>73</v>
      </c>
      <c r="I170" s="704"/>
      <c r="J170" s="782"/>
      <c r="K170" s="705"/>
      <c r="L170" s="604"/>
      <c r="M170" s="705"/>
      <c r="N170" s="604"/>
      <c r="O170" s="604"/>
      <c r="P170" s="604"/>
      <c r="R170" s="653"/>
      <c r="S170" s="654"/>
      <c r="T170" s="662"/>
      <c r="U170" s="654"/>
      <c r="V170" s="654"/>
      <c r="W170" s="654"/>
      <c r="X170" s="654"/>
      <c r="Y170" s="654"/>
      <c r="Z170" s="654"/>
      <c r="AA170" s="654"/>
      <c r="AB170" s="654"/>
      <c r="AC170" s="654"/>
      <c r="AD170" s="654"/>
      <c r="AE170" s="654"/>
      <c r="AF170" s="654"/>
      <c r="AG170" s="654"/>
      <c r="AH170" s="654"/>
      <c r="AI170" s="654"/>
      <c r="AJ170" s="654"/>
      <c r="AK170" s="654"/>
      <c r="AL170" s="654"/>
      <c r="AM170" s="654"/>
      <c r="AN170" s="654"/>
      <c r="AO170" s="654"/>
      <c r="AP170" s="654"/>
      <c r="AQ170" s="654"/>
      <c r="AR170" s="654"/>
      <c r="AS170" s="654"/>
      <c r="AT170" s="654"/>
      <c r="AU170" s="654"/>
    </row>
    <row r="171" spans="1:47" s="139" customFormat="1">
      <c r="A171" s="1813" t="s">
        <v>782</v>
      </c>
      <c r="B171" s="1870"/>
      <c r="C171" s="1866" t="s">
        <v>68</v>
      </c>
      <c r="D171" s="1873" t="s">
        <v>726</v>
      </c>
      <c r="E171" s="1201">
        <v>10200</v>
      </c>
      <c r="F171" s="705">
        <v>25.5</v>
      </c>
      <c r="G171" s="766" t="s">
        <v>751</v>
      </c>
      <c r="H171" s="704"/>
      <c r="I171" s="704"/>
      <c r="J171" s="782"/>
      <c r="K171" s="705"/>
      <c r="L171" s="604"/>
      <c r="M171" s="705"/>
      <c r="N171" s="604"/>
      <c r="O171" s="604"/>
      <c r="P171" s="604"/>
      <c r="R171" s="653"/>
      <c r="S171" s="654"/>
      <c r="T171" s="662"/>
      <c r="U171" s="654"/>
      <c r="V171" s="654"/>
      <c r="W171" s="654"/>
      <c r="X171" s="654"/>
      <c r="Y171" s="654"/>
      <c r="Z171" s="654"/>
      <c r="AA171" s="654"/>
      <c r="AB171" s="654"/>
      <c r="AC171" s="654"/>
      <c r="AD171" s="654"/>
      <c r="AE171" s="654"/>
      <c r="AF171" s="654"/>
      <c r="AG171" s="654"/>
      <c r="AH171" s="654"/>
      <c r="AI171" s="654"/>
      <c r="AJ171" s="654"/>
      <c r="AK171" s="654"/>
      <c r="AL171" s="654"/>
      <c r="AM171" s="654"/>
      <c r="AN171" s="654"/>
      <c r="AO171" s="654"/>
      <c r="AP171" s="654"/>
      <c r="AQ171" s="654"/>
      <c r="AR171" s="654"/>
      <c r="AS171" s="654"/>
      <c r="AT171" s="654"/>
      <c r="AU171" s="654"/>
    </row>
    <row r="172" spans="1:47" s="139" customFormat="1">
      <c r="A172" s="1813" t="s">
        <v>782</v>
      </c>
      <c r="B172" s="1870"/>
      <c r="C172" s="1866" t="s">
        <v>69</v>
      </c>
      <c r="D172" s="1873" t="s">
        <v>726</v>
      </c>
      <c r="E172" s="1201">
        <v>10447</v>
      </c>
      <c r="F172" s="705">
        <v>26.7</v>
      </c>
      <c r="G172" s="766" t="s">
        <v>751</v>
      </c>
      <c r="H172" s="704"/>
      <c r="I172" s="704"/>
      <c r="J172" s="782"/>
      <c r="K172" s="705"/>
      <c r="L172" s="604"/>
      <c r="M172" s="705"/>
      <c r="N172" s="604"/>
      <c r="O172" s="604"/>
      <c r="P172" s="604"/>
      <c r="R172" s="653"/>
      <c r="S172" s="654"/>
      <c r="T172" s="662"/>
      <c r="U172" s="654"/>
      <c r="V172" s="654"/>
      <c r="W172" s="654"/>
      <c r="X172" s="654"/>
      <c r="Y172" s="654"/>
      <c r="Z172" s="654"/>
      <c r="AA172" s="654"/>
      <c r="AB172" s="654"/>
      <c r="AC172" s="654"/>
      <c r="AD172" s="654"/>
      <c r="AE172" s="654"/>
      <c r="AF172" s="654"/>
      <c r="AG172" s="654"/>
      <c r="AH172" s="654"/>
      <c r="AI172" s="654"/>
      <c r="AJ172" s="654"/>
      <c r="AK172" s="654"/>
      <c r="AL172" s="654"/>
      <c r="AM172" s="654"/>
      <c r="AN172" s="654"/>
      <c r="AO172" s="654"/>
      <c r="AP172" s="654"/>
      <c r="AQ172" s="654"/>
      <c r="AR172" s="654"/>
      <c r="AS172" s="654"/>
      <c r="AT172" s="654"/>
      <c r="AU172" s="654"/>
    </row>
    <row r="173" spans="1:47" s="139" customFormat="1">
      <c r="A173" s="1813" t="s">
        <v>782</v>
      </c>
      <c r="B173" s="1870"/>
      <c r="C173" s="1880" t="s">
        <v>70</v>
      </c>
      <c r="D173" s="1873" t="s">
        <v>726</v>
      </c>
      <c r="E173" s="1844">
        <v>10490</v>
      </c>
      <c r="F173" s="744" t="s">
        <v>47</v>
      </c>
      <c r="G173" s="766" t="s">
        <v>751</v>
      </c>
      <c r="H173" s="783"/>
      <c r="I173" s="783"/>
      <c r="J173" s="784"/>
      <c r="K173" s="744"/>
      <c r="L173" s="785"/>
      <c r="M173" s="744"/>
      <c r="N173" s="785"/>
      <c r="O173" s="785"/>
      <c r="P173" s="785"/>
      <c r="R173" s="653"/>
      <c r="S173" s="654"/>
      <c r="T173" s="662"/>
      <c r="U173" s="654"/>
      <c r="V173" s="654"/>
      <c r="W173" s="654"/>
      <c r="X173" s="654"/>
      <c r="Y173" s="654"/>
      <c r="Z173" s="654"/>
      <c r="AA173" s="654"/>
      <c r="AB173" s="654"/>
      <c r="AC173" s="654"/>
      <c r="AD173" s="654"/>
      <c r="AE173" s="654"/>
      <c r="AF173" s="654"/>
      <c r="AG173" s="654"/>
      <c r="AH173" s="654"/>
      <c r="AI173" s="654"/>
      <c r="AJ173" s="654"/>
      <c r="AK173" s="654"/>
      <c r="AL173" s="654"/>
      <c r="AM173" s="654"/>
      <c r="AN173" s="654"/>
      <c r="AO173" s="654"/>
      <c r="AP173" s="654"/>
      <c r="AQ173" s="654"/>
      <c r="AR173" s="654"/>
      <c r="AS173" s="654"/>
      <c r="AT173" s="654"/>
      <c r="AU173" s="654"/>
    </row>
    <row r="174" spans="1:47" s="139" customFormat="1">
      <c r="A174" s="1813" t="s">
        <v>782</v>
      </c>
      <c r="B174" s="1879"/>
      <c r="C174" s="1880" t="s">
        <v>71</v>
      </c>
      <c r="D174" s="1873" t="s">
        <v>726</v>
      </c>
      <c r="E174" s="1844">
        <v>10536</v>
      </c>
      <c r="F174" s="744">
        <v>14</v>
      </c>
      <c r="G174" s="766" t="s">
        <v>751</v>
      </c>
      <c r="H174" s="783"/>
      <c r="I174" s="783"/>
      <c r="J174" s="784"/>
      <c r="K174" s="744"/>
      <c r="L174" s="785"/>
      <c r="M174" s="744"/>
      <c r="N174" s="785"/>
      <c r="O174" s="785"/>
      <c r="P174" s="785"/>
      <c r="R174" s="653"/>
      <c r="S174" s="654"/>
      <c r="T174" s="662"/>
      <c r="U174" s="654"/>
      <c r="V174" s="654"/>
      <c r="W174" s="654"/>
      <c r="X174" s="654"/>
      <c r="Y174" s="654"/>
      <c r="Z174" s="654"/>
      <c r="AA174" s="654"/>
      <c r="AB174" s="654"/>
      <c r="AC174" s="654"/>
      <c r="AD174" s="654"/>
      <c r="AE174" s="654"/>
      <c r="AF174" s="654"/>
      <c r="AG174" s="654"/>
      <c r="AH174" s="654"/>
      <c r="AI174" s="654"/>
      <c r="AJ174" s="654"/>
      <c r="AK174" s="654"/>
      <c r="AL174" s="654"/>
      <c r="AM174" s="654"/>
      <c r="AN174" s="654"/>
      <c r="AO174" s="654"/>
      <c r="AP174" s="654"/>
      <c r="AQ174" s="654"/>
      <c r="AR174" s="654"/>
      <c r="AS174" s="654"/>
      <c r="AT174" s="654"/>
      <c r="AU174" s="654"/>
    </row>
    <row r="175" spans="1:47" s="139" customFormat="1">
      <c r="A175" s="1813" t="s">
        <v>782</v>
      </c>
      <c r="B175" s="1879"/>
      <c r="C175" s="1866" t="s">
        <v>783</v>
      </c>
      <c r="D175" s="1873" t="s">
        <v>726</v>
      </c>
      <c r="E175" s="1201">
        <v>10749</v>
      </c>
      <c r="F175" s="533" t="s">
        <v>47</v>
      </c>
      <c r="G175" s="766" t="s">
        <v>751</v>
      </c>
      <c r="H175" s="532">
        <v>56</v>
      </c>
      <c r="I175" s="532"/>
      <c r="J175" s="715"/>
      <c r="K175" s="533"/>
      <c r="L175" s="618"/>
      <c r="M175" s="533"/>
      <c r="N175" s="618"/>
      <c r="O175" s="618"/>
      <c r="P175" s="618"/>
      <c r="R175" s="653"/>
      <c r="S175" s="654"/>
      <c r="T175" s="662"/>
      <c r="U175" s="654"/>
      <c r="V175" s="654"/>
      <c r="W175" s="654"/>
      <c r="X175" s="654"/>
      <c r="Y175" s="654"/>
      <c r="Z175" s="654"/>
      <c r="AA175" s="654"/>
      <c r="AB175" s="654"/>
      <c r="AC175" s="654"/>
      <c r="AD175" s="654"/>
      <c r="AE175" s="654"/>
      <c r="AF175" s="654"/>
      <c r="AG175" s="654"/>
      <c r="AH175" s="654"/>
      <c r="AI175" s="654"/>
      <c r="AJ175" s="654"/>
      <c r="AK175" s="654"/>
      <c r="AL175" s="654"/>
      <c r="AM175" s="654"/>
      <c r="AN175" s="654"/>
      <c r="AO175" s="654"/>
      <c r="AP175" s="654"/>
      <c r="AQ175" s="654"/>
      <c r="AR175" s="654"/>
      <c r="AS175" s="654"/>
      <c r="AT175" s="654"/>
      <c r="AU175" s="654"/>
    </row>
    <row r="176" spans="1:47" s="139" customFormat="1">
      <c r="A176" s="1813" t="s">
        <v>782</v>
      </c>
      <c r="B176" s="1879"/>
      <c r="C176" s="1880" t="s">
        <v>72</v>
      </c>
      <c r="D176" s="1873" t="s">
        <v>726</v>
      </c>
      <c r="E176" s="1844">
        <v>10780</v>
      </c>
      <c r="F176" s="744">
        <v>4.9000000000000004</v>
      </c>
      <c r="G176" s="766" t="s">
        <v>751</v>
      </c>
      <c r="H176" s="783"/>
      <c r="I176" s="783"/>
      <c r="J176" s="784"/>
      <c r="K176" s="744"/>
      <c r="L176" s="785"/>
      <c r="M176" s="744"/>
      <c r="N176" s="785"/>
      <c r="O176" s="785"/>
      <c r="P176" s="785"/>
      <c r="R176" s="653"/>
      <c r="S176" s="654"/>
      <c r="T176" s="662"/>
      <c r="U176" s="654"/>
      <c r="V176" s="654"/>
      <c r="W176" s="654"/>
      <c r="X176" s="654"/>
      <c r="Y176" s="654"/>
      <c r="Z176" s="654"/>
      <c r="AA176" s="654"/>
      <c r="AB176" s="654"/>
      <c r="AC176" s="654"/>
      <c r="AD176" s="654"/>
      <c r="AE176" s="654"/>
      <c r="AF176" s="654"/>
      <c r="AG176" s="654"/>
      <c r="AH176" s="654"/>
      <c r="AI176" s="654"/>
      <c r="AJ176" s="654"/>
      <c r="AK176" s="654"/>
      <c r="AL176" s="654"/>
      <c r="AM176" s="654"/>
      <c r="AN176" s="654"/>
      <c r="AO176" s="654"/>
      <c r="AP176" s="654"/>
      <c r="AQ176" s="654"/>
      <c r="AR176" s="654"/>
      <c r="AS176" s="654"/>
      <c r="AT176" s="654"/>
      <c r="AU176" s="654"/>
    </row>
    <row r="177" spans="1:47" s="139" customFormat="1">
      <c r="A177" s="1813" t="s">
        <v>782</v>
      </c>
      <c r="B177" s="1879"/>
      <c r="C177" s="1880" t="s">
        <v>73</v>
      </c>
      <c r="D177" s="1873" t="s">
        <v>726</v>
      </c>
      <c r="E177" s="1844">
        <v>10830</v>
      </c>
      <c r="F177" s="744" t="s">
        <v>47</v>
      </c>
      <c r="G177" s="766" t="s">
        <v>751</v>
      </c>
      <c r="H177" s="783"/>
      <c r="I177" s="783"/>
      <c r="J177" s="784"/>
      <c r="K177" s="744"/>
      <c r="L177" s="785"/>
      <c r="M177" s="744"/>
      <c r="N177" s="785"/>
      <c r="O177" s="785"/>
      <c r="P177" s="785"/>
      <c r="R177" s="653"/>
      <c r="S177" s="654"/>
      <c r="T177" s="662"/>
      <c r="U177" s="654"/>
      <c r="V177" s="654"/>
      <c r="W177" s="654"/>
      <c r="X177" s="654"/>
      <c r="Y177" s="654"/>
      <c r="Z177" s="654"/>
      <c r="AA177" s="654"/>
      <c r="AB177" s="654"/>
      <c r="AC177" s="654"/>
      <c r="AD177" s="654"/>
      <c r="AE177" s="654"/>
      <c r="AF177" s="654"/>
      <c r="AG177" s="654"/>
      <c r="AH177" s="654"/>
      <c r="AI177" s="654"/>
      <c r="AJ177" s="654"/>
      <c r="AK177" s="654"/>
      <c r="AL177" s="654"/>
      <c r="AM177" s="654"/>
      <c r="AN177" s="654"/>
      <c r="AO177" s="654"/>
      <c r="AP177" s="654"/>
      <c r="AQ177" s="654"/>
      <c r="AR177" s="654"/>
      <c r="AS177" s="654"/>
      <c r="AT177" s="654"/>
      <c r="AU177" s="654"/>
    </row>
    <row r="178" spans="1:47" s="139" customFormat="1">
      <c r="A178" s="1813" t="s">
        <v>782</v>
      </c>
      <c r="B178" s="1879"/>
      <c r="C178" s="1880" t="s">
        <v>66</v>
      </c>
      <c r="D178" s="1873" t="s">
        <v>726</v>
      </c>
      <c r="E178" s="1844">
        <v>11176</v>
      </c>
      <c r="F178" s="744" t="s">
        <v>47</v>
      </c>
      <c r="G178" s="766" t="s">
        <v>751</v>
      </c>
      <c r="H178" s="783">
        <v>27</v>
      </c>
      <c r="I178" s="783"/>
      <c r="J178" s="784"/>
      <c r="K178" s="744"/>
      <c r="L178" s="785"/>
      <c r="M178" s="744"/>
      <c r="N178" s="785"/>
      <c r="O178" s="785"/>
      <c r="P178" s="785"/>
      <c r="R178" s="653"/>
      <c r="S178" s="654"/>
      <c r="T178" s="662"/>
      <c r="U178" s="654"/>
      <c r="V178" s="654"/>
      <c r="W178" s="654"/>
      <c r="X178" s="654"/>
      <c r="Y178" s="654"/>
      <c r="Z178" s="654"/>
      <c r="AA178" s="654"/>
      <c r="AB178" s="654"/>
      <c r="AC178" s="654"/>
      <c r="AD178" s="654"/>
      <c r="AE178" s="654"/>
      <c r="AF178" s="654"/>
      <c r="AG178" s="654"/>
      <c r="AH178" s="654"/>
      <c r="AI178" s="654"/>
      <c r="AJ178" s="654"/>
      <c r="AK178" s="654"/>
      <c r="AL178" s="654"/>
      <c r="AM178" s="654"/>
      <c r="AN178" s="654"/>
      <c r="AO178" s="654"/>
      <c r="AP178" s="654"/>
      <c r="AQ178" s="654"/>
      <c r="AR178" s="654"/>
      <c r="AS178" s="654"/>
      <c r="AT178" s="654"/>
      <c r="AU178" s="654"/>
    </row>
    <row r="179" spans="1:47" s="139" customFormat="1">
      <c r="A179" s="1813" t="s">
        <v>782</v>
      </c>
      <c r="B179" s="1879"/>
      <c r="C179" s="1880" t="s">
        <v>74</v>
      </c>
      <c r="D179" s="1873" t="s">
        <v>726</v>
      </c>
      <c r="E179" s="1844">
        <v>111178</v>
      </c>
      <c r="F179" s="744" t="s">
        <v>47</v>
      </c>
      <c r="G179" s="766" t="s">
        <v>751</v>
      </c>
      <c r="H179" s="783"/>
      <c r="I179" s="783"/>
      <c r="J179" s="784"/>
      <c r="K179" s="744"/>
      <c r="L179" s="785"/>
      <c r="M179" s="744"/>
      <c r="N179" s="785"/>
      <c r="O179" s="785"/>
      <c r="P179" s="785"/>
      <c r="R179" s="653"/>
      <c r="S179" s="654"/>
      <c r="T179" s="662"/>
      <c r="U179" s="654"/>
      <c r="V179" s="654"/>
      <c r="W179" s="654"/>
      <c r="X179" s="654"/>
      <c r="Y179" s="654"/>
      <c r="Z179" s="654"/>
      <c r="AA179" s="654"/>
      <c r="AB179" s="654"/>
      <c r="AC179" s="654"/>
      <c r="AD179" s="654"/>
      <c r="AE179" s="654"/>
      <c r="AF179" s="654"/>
      <c r="AG179" s="654"/>
      <c r="AH179" s="654"/>
      <c r="AI179" s="654"/>
      <c r="AJ179" s="654"/>
      <c r="AK179" s="654"/>
      <c r="AL179" s="654"/>
      <c r="AM179" s="654"/>
      <c r="AN179" s="654"/>
      <c r="AO179" s="654"/>
      <c r="AP179" s="654"/>
      <c r="AQ179" s="654"/>
      <c r="AR179" s="654"/>
      <c r="AS179" s="654"/>
      <c r="AT179" s="654"/>
      <c r="AU179" s="654"/>
    </row>
    <row r="180" spans="1:47" s="5" customFormat="1">
      <c r="A180" s="1826" t="s">
        <v>781</v>
      </c>
      <c r="B180" s="1873" t="s">
        <v>142</v>
      </c>
      <c r="C180" s="1887">
        <f>COUNTA(C182:C193)</f>
        <v>12</v>
      </c>
      <c r="D180" s="1856"/>
      <c r="E180" s="1845">
        <v>11124</v>
      </c>
      <c r="F180" s="1709"/>
      <c r="G180" s="1707" t="s">
        <v>766</v>
      </c>
      <c r="H180" s="1694">
        <v>865</v>
      </c>
      <c r="I180" s="1359"/>
      <c r="J180" s="1318">
        <f>SUM(H180:I181)</f>
        <v>873</v>
      </c>
      <c r="K180" s="737" t="s">
        <v>692</v>
      </c>
      <c r="L180" s="619"/>
      <c r="M180" s="737" t="s">
        <v>2642</v>
      </c>
      <c r="N180" s="619"/>
      <c r="O180" s="737" t="s">
        <v>2272</v>
      </c>
      <c r="P180" s="619"/>
      <c r="Q180" s="733"/>
      <c r="R180" s="650"/>
      <c r="S180" s="652"/>
      <c r="T180" s="661"/>
      <c r="U180" s="652"/>
      <c r="V180" s="652"/>
      <c r="W180" s="652"/>
      <c r="X180" s="652"/>
      <c r="Y180" s="652"/>
      <c r="Z180" s="652"/>
      <c r="AA180" s="652"/>
      <c r="AB180" s="652"/>
      <c r="AC180" s="652"/>
      <c r="AD180" s="652"/>
      <c r="AE180" s="652"/>
      <c r="AF180" s="652"/>
      <c r="AG180" s="652"/>
      <c r="AH180" s="652"/>
      <c r="AI180" s="652"/>
      <c r="AJ180" s="652"/>
      <c r="AK180" s="652"/>
      <c r="AL180" s="652"/>
      <c r="AM180" s="652"/>
      <c r="AN180" s="652"/>
      <c r="AO180" s="652"/>
      <c r="AP180" s="652"/>
      <c r="AQ180" s="652"/>
      <c r="AR180" s="652"/>
      <c r="AS180" s="652"/>
      <c r="AT180" s="652"/>
      <c r="AU180" s="652"/>
    </row>
    <row r="181" spans="1:47" s="5" customFormat="1">
      <c r="A181" s="1827"/>
      <c r="B181" s="1873"/>
      <c r="C181" s="1887"/>
      <c r="D181" s="1856"/>
      <c r="F181" s="1710"/>
      <c r="G181" s="1708"/>
      <c r="H181" s="1695"/>
      <c r="I181" s="1360">
        <v>8</v>
      </c>
      <c r="J181" s="1693"/>
      <c r="K181" s="666"/>
      <c r="L181" s="619"/>
      <c r="M181" s="666"/>
      <c r="N181" s="619"/>
      <c r="O181" s="737" t="s">
        <v>686</v>
      </c>
      <c r="P181" s="619"/>
      <c r="Q181" s="733"/>
      <c r="R181" s="650"/>
      <c r="S181" s="652"/>
      <c r="T181" s="661"/>
      <c r="U181" s="652"/>
      <c r="V181" s="652"/>
      <c r="W181" s="652"/>
      <c r="X181" s="652"/>
      <c r="Y181" s="652"/>
      <c r="Z181" s="652"/>
      <c r="AA181" s="652"/>
      <c r="AB181" s="652"/>
      <c r="AC181" s="652"/>
      <c r="AD181" s="652"/>
      <c r="AE181" s="652"/>
      <c r="AF181" s="652"/>
      <c r="AG181" s="652"/>
      <c r="AH181" s="652"/>
      <c r="AI181" s="652"/>
      <c r="AJ181" s="652"/>
      <c r="AK181" s="652"/>
      <c r="AL181" s="652"/>
      <c r="AM181" s="652"/>
      <c r="AN181" s="652"/>
      <c r="AO181" s="652"/>
      <c r="AP181" s="652"/>
      <c r="AQ181" s="652"/>
      <c r="AR181" s="652"/>
      <c r="AS181" s="652"/>
      <c r="AT181" s="652"/>
      <c r="AU181" s="652"/>
    </row>
    <row r="182" spans="1:47" s="139" customFormat="1">
      <c r="A182" s="1813" t="s">
        <v>781</v>
      </c>
      <c r="B182" s="1870"/>
      <c r="C182" s="1866" t="s">
        <v>785</v>
      </c>
      <c r="D182" s="1873" t="s">
        <v>142</v>
      </c>
      <c r="E182" s="1201">
        <v>10484</v>
      </c>
      <c r="F182" s="533"/>
      <c r="G182" s="766" t="s">
        <v>766</v>
      </c>
      <c r="H182" s="532"/>
      <c r="I182" s="532"/>
      <c r="J182" s="715">
        <f>SUM(H182:I182)</f>
        <v>0</v>
      </c>
      <c r="K182" s="533"/>
      <c r="L182" s="618"/>
      <c r="M182" s="533"/>
      <c r="N182" s="618"/>
      <c r="O182" s="618"/>
      <c r="P182" s="618"/>
      <c r="R182" s="653"/>
      <c r="S182" s="654"/>
      <c r="T182" s="662"/>
      <c r="U182" s="654"/>
      <c r="V182" s="654"/>
      <c r="W182" s="654"/>
      <c r="X182" s="654"/>
      <c r="Y182" s="654"/>
      <c r="Z182" s="654"/>
      <c r="AA182" s="654"/>
      <c r="AB182" s="654"/>
      <c r="AC182" s="654"/>
      <c r="AD182" s="654"/>
      <c r="AE182" s="654"/>
      <c r="AF182" s="654"/>
      <c r="AG182" s="654"/>
      <c r="AH182" s="654"/>
      <c r="AI182" s="654"/>
      <c r="AJ182" s="654"/>
      <c r="AK182" s="654"/>
      <c r="AL182" s="654"/>
      <c r="AM182" s="654"/>
      <c r="AN182" s="654"/>
      <c r="AO182" s="654"/>
      <c r="AP182" s="654"/>
      <c r="AQ182" s="654"/>
      <c r="AR182" s="654"/>
      <c r="AS182" s="654"/>
      <c r="AT182" s="654"/>
      <c r="AU182" s="654"/>
    </row>
    <row r="183" spans="1:47" s="139" customFormat="1">
      <c r="A183" s="1813" t="s">
        <v>781</v>
      </c>
      <c r="B183" s="1870"/>
      <c r="C183" s="1866" t="s">
        <v>786</v>
      </c>
      <c r="D183" s="1873" t="s">
        <v>142</v>
      </c>
      <c r="E183" s="1201">
        <v>10567</v>
      </c>
      <c r="F183" s="533" t="s">
        <v>47</v>
      </c>
      <c r="G183" s="766" t="s">
        <v>766</v>
      </c>
      <c r="H183" s="532"/>
      <c r="I183" s="532"/>
      <c r="J183" s="715">
        <f t="shared" ref="J183:J193" si="13">SUM(H183:I183)</f>
        <v>0</v>
      </c>
      <c r="K183" s="533"/>
      <c r="L183" s="618"/>
      <c r="M183" s="533"/>
      <c r="N183" s="618"/>
      <c r="O183" s="618"/>
      <c r="P183" s="618"/>
      <c r="R183" s="653"/>
      <c r="S183" s="654"/>
      <c r="T183" s="662"/>
      <c r="U183" s="654"/>
      <c r="V183" s="654"/>
      <c r="W183" s="654"/>
      <c r="X183" s="654"/>
      <c r="Y183" s="654"/>
      <c r="Z183" s="654"/>
      <c r="AA183" s="654"/>
      <c r="AB183" s="654"/>
      <c r="AC183" s="654"/>
      <c r="AD183" s="654"/>
      <c r="AE183" s="654"/>
      <c r="AF183" s="654"/>
      <c r="AG183" s="654"/>
      <c r="AH183" s="654"/>
      <c r="AI183" s="654"/>
      <c r="AJ183" s="654"/>
      <c r="AK183" s="654"/>
      <c r="AL183" s="654"/>
      <c r="AM183" s="654"/>
      <c r="AN183" s="654"/>
      <c r="AO183" s="654"/>
      <c r="AP183" s="654"/>
      <c r="AQ183" s="654"/>
      <c r="AR183" s="654"/>
      <c r="AS183" s="654"/>
      <c r="AT183" s="654"/>
      <c r="AU183" s="654"/>
    </row>
    <row r="184" spans="1:47" s="139" customFormat="1">
      <c r="A184" s="1813" t="s">
        <v>781</v>
      </c>
      <c r="B184" s="1870"/>
      <c r="C184" s="1866" t="s">
        <v>787</v>
      </c>
      <c r="D184" s="1873" t="s">
        <v>142</v>
      </c>
      <c r="E184" s="1201">
        <v>10669</v>
      </c>
      <c r="F184" s="533"/>
      <c r="G184" s="766" t="s">
        <v>766</v>
      </c>
      <c r="H184" s="532"/>
      <c r="I184" s="532"/>
      <c r="J184" s="715">
        <f t="shared" si="13"/>
        <v>0</v>
      </c>
      <c r="K184" s="533"/>
      <c r="L184" s="618"/>
      <c r="M184" s="533"/>
      <c r="N184" s="618"/>
      <c r="O184" s="618"/>
      <c r="P184" s="618"/>
      <c r="R184" s="653"/>
      <c r="S184" s="654"/>
      <c r="T184" s="662"/>
      <c r="U184" s="654"/>
      <c r="V184" s="654"/>
      <c r="W184" s="654"/>
      <c r="X184" s="654"/>
      <c r="Y184" s="654"/>
      <c r="Z184" s="654"/>
      <c r="AA184" s="654"/>
      <c r="AB184" s="654"/>
      <c r="AC184" s="654"/>
      <c r="AD184" s="654"/>
      <c r="AE184" s="654"/>
      <c r="AF184" s="654"/>
      <c r="AG184" s="654"/>
      <c r="AH184" s="654"/>
      <c r="AI184" s="654"/>
      <c r="AJ184" s="654"/>
      <c r="AK184" s="654"/>
      <c r="AL184" s="654"/>
      <c r="AM184" s="654"/>
      <c r="AN184" s="654"/>
      <c r="AO184" s="654"/>
      <c r="AP184" s="654"/>
      <c r="AQ184" s="654"/>
      <c r="AR184" s="654"/>
      <c r="AS184" s="654"/>
      <c r="AT184" s="654"/>
      <c r="AU184" s="654"/>
    </row>
    <row r="185" spans="1:47" s="139" customFormat="1">
      <c r="A185" s="1813" t="s">
        <v>781</v>
      </c>
      <c r="B185" s="1870"/>
      <c r="C185" s="1866" t="s">
        <v>67</v>
      </c>
      <c r="D185" s="1873" t="s">
        <v>142</v>
      </c>
      <c r="E185" s="1201">
        <v>10741</v>
      </c>
      <c r="F185" s="533"/>
      <c r="G185" s="766" t="s">
        <v>766</v>
      </c>
      <c r="H185" s="532">
        <v>56</v>
      </c>
      <c r="I185" s="532"/>
      <c r="J185" s="715">
        <f t="shared" si="13"/>
        <v>56</v>
      </c>
      <c r="K185" s="533"/>
      <c r="L185" s="618"/>
      <c r="M185" s="533"/>
      <c r="N185" s="618"/>
      <c r="O185" s="618"/>
      <c r="P185" s="618"/>
      <c r="R185" s="653"/>
      <c r="S185" s="654"/>
      <c r="T185" s="662"/>
      <c r="U185" s="654"/>
      <c r="V185" s="654"/>
      <c r="W185" s="654"/>
      <c r="X185" s="654"/>
      <c r="Y185" s="654"/>
      <c r="Z185" s="654"/>
      <c r="AA185" s="654"/>
      <c r="AB185" s="654"/>
      <c r="AC185" s="654"/>
      <c r="AD185" s="654"/>
      <c r="AE185" s="654"/>
      <c r="AF185" s="654"/>
      <c r="AG185" s="654"/>
      <c r="AH185" s="654"/>
      <c r="AI185" s="654"/>
      <c r="AJ185" s="654"/>
      <c r="AK185" s="654"/>
      <c r="AL185" s="654"/>
      <c r="AM185" s="654"/>
      <c r="AN185" s="654"/>
      <c r="AO185" s="654"/>
      <c r="AP185" s="654"/>
      <c r="AQ185" s="654"/>
      <c r="AR185" s="654"/>
      <c r="AS185" s="654"/>
      <c r="AT185" s="654"/>
      <c r="AU185" s="654"/>
    </row>
    <row r="186" spans="1:47" s="139" customFormat="1">
      <c r="A186" s="1813" t="s">
        <v>781</v>
      </c>
      <c r="B186" s="1870"/>
      <c r="C186" s="1866" t="s">
        <v>162</v>
      </c>
      <c r="D186" s="1873" t="s">
        <v>142</v>
      </c>
      <c r="E186" s="1201">
        <v>10749</v>
      </c>
      <c r="F186" s="533"/>
      <c r="G186" s="766" t="s">
        <v>766</v>
      </c>
      <c r="H186" s="532">
        <v>231</v>
      </c>
      <c r="I186" s="532">
        <v>460</v>
      </c>
      <c r="J186" s="715">
        <f t="shared" si="13"/>
        <v>691</v>
      </c>
      <c r="K186" s="533"/>
      <c r="L186" s="618"/>
      <c r="M186" s="533"/>
      <c r="N186" s="618"/>
      <c r="O186" s="618"/>
      <c r="P186" s="618"/>
      <c r="R186" s="653"/>
      <c r="S186" s="654"/>
      <c r="T186" s="662"/>
      <c r="U186" s="654"/>
      <c r="V186" s="654"/>
      <c r="W186" s="654"/>
      <c r="X186" s="654"/>
      <c r="Y186" s="654"/>
      <c r="Z186" s="654"/>
      <c r="AA186" s="654"/>
      <c r="AB186" s="654"/>
      <c r="AC186" s="654"/>
      <c r="AD186" s="654"/>
      <c r="AE186" s="654"/>
      <c r="AF186" s="654"/>
      <c r="AG186" s="654"/>
      <c r="AH186" s="654"/>
      <c r="AI186" s="654"/>
      <c r="AJ186" s="654"/>
      <c r="AK186" s="654"/>
      <c r="AL186" s="654"/>
      <c r="AM186" s="654"/>
      <c r="AN186" s="654"/>
      <c r="AO186" s="654"/>
      <c r="AP186" s="654"/>
      <c r="AQ186" s="654"/>
      <c r="AR186" s="654"/>
      <c r="AS186" s="654"/>
      <c r="AT186" s="654"/>
      <c r="AU186" s="654"/>
    </row>
    <row r="187" spans="1:47" s="139" customFormat="1">
      <c r="A187" s="1813" t="s">
        <v>781</v>
      </c>
      <c r="B187" s="1870"/>
      <c r="C187" s="1866" t="s">
        <v>165</v>
      </c>
      <c r="D187" s="1873" t="s">
        <v>142</v>
      </c>
      <c r="E187" s="1201">
        <v>10855</v>
      </c>
      <c r="F187" s="533"/>
      <c r="G187" s="766" t="s">
        <v>766</v>
      </c>
      <c r="H187" s="532"/>
      <c r="I187" s="532"/>
      <c r="J187" s="715">
        <f t="shared" si="13"/>
        <v>0</v>
      </c>
      <c r="K187" s="533"/>
      <c r="L187" s="618"/>
      <c r="M187" s="533"/>
      <c r="N187" s="618"/>
      <c r="O187" s="618"/>
      <c r="P187" s="618"/>
      <c r="R187" s="653"/>
      <c r="S187" s="654"/>
      <c r="T187" s="662"/>
      <c r="U187" s="654"/>
      <c r="V187" s="654"/>
      <c r="W187" s="654"/>
      <c r="X187" s="654"/>
      <c r="Y187" s="654"/>
      <c r="Z187" s="654"/>
      <c r="AA187" s="654"/>
      <c r="AB187" s="654"/>
      <c r="AC187" s="654"/>
      <c r="AD187" s="654"/>
      <c r="AE187" s="654"/>
      <c r="AF187" s="654"/>
      <c r="AG187" s="654"/>
      <c r="AH187" s="654"/>
      <c r="AI187" s="654"/>
      <c r="AJ187" s="654"/>
      <c r="AK187" s="654"/>
      <c r="AL187" s="654"/>
      <c r="AM187" s="654"/>
      <c r="AN187" s="654"/>
      <c r="AO187" s="654"/>
      <c r="AP187" s="654"/>
      <c r="AQ187" s="654"/>
      <c r="AR187" s="654"/>
      <c r="AS187" s="654"/>
      <c r="AT187" s="654"/>
      <c r="AU187" s="654"/>
    </row>
    <row r="188" spans="1:47" s="139" customFormat="1">
      <c r="A188" s="1813" t="s">
        <v>781</v>
      </c>
      <c r="B188" s="1870"/>
      <c r="C188" s="1866" t="s">
        <v>144</v>
      </c>
      <c r="D188" s="1873" t="s">
        <v>142</v>
      </c>
      <c r="E188" s="1201"/>
      <c r="F188" s="533"/>
      <c r="G188" s="766" t="s">
        <v>766</v>
      </c>
      <c r="H188" s="532">
        <v>30</v>
      </c>
      <c r="I188" s="532"/>
      <c r="J188" s="715">
        <f t="shared" si="13"/>
        <v>30</v>
      </c>
      <c r="K188" s="533"/>
      <c r="L188" s="618"/>
      <c r="M188" s="533"/>
      <c r="N188" s="618"/>
      <c r="O188" s="618"/>
      <c r="P188" s="618"/>
      <c r="R188" s="653"/>
      <c r="S188" s="654"/>
      <c r="T188" s="662"/>
      <c r="U188" s="654"/>
      <c r="V188" s="654"/>
      <c r="W188" s="654"/>
      <c r="X188" s="654"/>
      <c r="Y188" s="654"/>
      <c r="Z188" s="654"/>
      <c r="AA188" s="654"/>
      <c r="AB188" s="654"/>
      <c r="AC188" s="654"/>
      <c r="AD188" s="654"/>
      <c r="AE188" s="654"/>
      <c r="AF188" s="654"/>
      <c r="AG188" s="654"/>
      <c r="AH188" s="654"/>
      <c r="AI188" s="654"/>
      <c r="AJ188" s="654"/>
      <c r="AK188" s="654"/>
      <c r="AL188" s="654"/>
      <c r="AM188" s="654"/>
      <c r="AN188" s="654"/>
      <c r="AO188" s="654"/>
      <c r="AP188" s="654"/>
      <c r="AQ188" s="654"/>
      <c r="AR188" s="654"/>
      <c r="AS188" s="654"/>
      <c r="AT188" s="654"/>
      <c r="AU188" s="654"/>
    </row>
    <row r="189" spans="1:47" s="139" customFormat="1">
      <c r="A189" s="1813" t="s">
        <v>781</v>
      </c>
      <c r="B189" s="1870"/>
      <c r="C189" s="1866" t="s">
        <v>145</v>
      </c>
      <c r="D189" s="1873" t="s">
        <v>142</v>
      </c>
      <c r="E189" s="1201"/>
      <c r="F189" s="533"/>
      <c r="G189" s="766" t="s">
        <v>766</v>
      </c>
      <c r="H189" s="532">
        <v>28</v>
      </c>
      <c r="I189" s="532"/>
      <c r="J189" s="715">
        <f t="shared" si="13"/>
        <v>28</v>
      </c>
      <c r="K189" s="533"/>
      <c r="L189" s="618"/>
      <c r="M189" s="533"/>
      <c r="N189" s="618"/>
      <c r="O189" s="618"/>
      <c r="P189" s="618"/>
      <c r="R189" s="653"/>
      <c r="S189" s="654"/>
      <c r="T189" s="662"/>
      <c r="U189" s="654"/>
      <c r="V189" s="654"/>
      <c r="W189" s="654"/>
      <c r="X189" s="654"/>
      <c r="Y189" s="654"/>
      <c r="Z189" s="654"/>
      <c r="AA189" s="654"/>
      <c r="AB189" s="654"/>
      <c r="AC189" s="654"/>
      <c r="AD189" s="654"/>
      <c r="AE189" s="654"/>
      <c r="AF189" s="654"/>
      <c r="AG189" s="654"/>
      <c r="AH189" s="654"/>
      <c r="AI189" s="654"/>
      <c r="AJ189" s="654"/>
      <c r="AK189" s="654"/>
      <c r="AL189" s="654"/>
      <c r="AM189" s="654"/>
      <c r="AN189" s="654"/>
      <c r="AO189" s="654"/>
      <c r="AP189" s="654"/>
      <c r="AQ189" s="654"/>
      <c r="AR189" s="654"/>
      <c r="AS189" s="654"/>
      <c r="AT189" s="654"/>
      <c r="AU189" s="654"/>
    </row>
    <row r="190" spans="1:47" s="139" customFormat="1">
      <c r="A190" s="1813" t="s">
        <v>781</v>
      </c>
      <c r="B190" s="1870"/>
      <c r="C190" s="1866" t="s">
        <v>146</v>
      </c>
      <c r="D190" s="1873" t="s">
        <v>142</v>
      </c>
      <c r="E190" s="1201"/>
      <c r="F190" s="533"/>
      <c r="G190" s="766" t="s">
        <v>766</v>
      </c>
      <c r="H190" s="532">
        <v>28</v>
      </c>
      <c r="I190" s="532"/>
      <c r="J190" s="715">
        <f t="shared" si="13"/>
        <v>28</v>
      </c>
      <c r="K190" s="533"/>
      <c r="L190" s="618"/>
      <c r="M190" s="533"/>
      <c r="N190" s="618"/>
      <c r="O190" s="618"/>
      <c r="P190" s="618"/>
      <c r="R190" s="653"/>
      <c r="S190" s="654"/>
      <c r="T190" s="662"/>
      <c r="U190" s="654"/>
      <c r="V190" s="654"/>
      <c r="W190" s="654"/>
      <c r="X190" s="654"/>
      <c r="Y190" s="654"/>
      <c r="Z190" s="654"/>
      <c r="AA190" s="654"/>
      <c r="AB190" s="654"/>
      <c r="AC190" s="654"/>
      <c r="AD190" s="654"/>
      <c r="AE190" s="654"/>
      <c r="AF190" s="654"/>
      <c r="AG190" s="654"/>
      <c r="AH190" s="654"/>
      <c r="AI190" s="654"/>
      <c r="AJ190" s="654"/>
      <c r="AK190" s="654"/>
      <c r="AL190" s="654"/>
      <c r="AM190" s="654"/>
      <c r="AN190" s="654"/>
      <c r="AO190" s="654"/>
      <c r="AP190" s="654"/>
      <c r="AQ190" s="654"/>
      <c r="AR190" s="654"/>
      <c r="AS190" s="654"/>
      <c r="AT190" s="654"/>
      <c r="AU190" s="654"/>
    </row>
    <row r="191" spans="1:47" s="139" customFormat="1">
      <c r="A191" s="1813" t="s">
        <v>781</v>
      </c>
      <c r="B191" s="1870"/>
      <c r="C191" s="1866" t="s">
        <v>148</v>
      </c>
      <c r="D191" s="1873" t="s">
        <v>142</v>
      </c>
      <c r="E191" s="1201"/>
      <c r="F191" s="533"/>
      <c r="G191" s="766" t="s">
        <v>766</v>
      </c>
      <c r="H191" s="532">
        <v>24</v>
      </c>
      <c r="I191" s="532"/>
      <c r="J191" s="715">
        <f t="shared" si="13"/>
        <v>24</v>
      </c>
      <c r="K191" s="533"/>
      <c r="L191" s="618"/>
      <c r="M191" s="533"/>
      <c r="N191" s="618"/>
      <c r="O191" s="618"/>
      <c r="P191" s="618"/>
      <c r="R191" s="653"/>
      <c r="S191" s="654"/>
      <c r="T191" s="662"/>
      <c r="U191" s="654"/>
      <c r="V191" s="654"/>
      <c r="W191" s="654"/>
      <c r="X191" s="654"/>
      <c r="Y191" s="654"/>
      <c r="Z191" s="654"/>
      <c r="AA191" s="654"/>
      <c r="AB191" s="654"/>
      <c r="AC191" s="654"/>
      <c r="AD191" s="654"/>
      <c r="AE191" s="654"/>
      <c r="AF191" s="654"/>
      <c r="AG191" s="654"/>
      <c r="AH191" s="654"/>
      <c r="AI191" s="654"/>
      <c r="AJ191" s="654"/>
      <c r="AK191" s="654"/>
      <c r="AL191" s="654"/>
      <c r="AM191" s="654"/>
      <c r="AN191" s="654"/>
      <c r="AO191" s="654"/>
      <c r="AP191" s="654"/>
      <c r="AQ191" s="654"/>
      <c r="AR191" s="654"/>
      <c r="AS191" s="654"/>
      <c r="AT191" s="654"/>
      <c r="AU191" s="654"/>
    </row>
    <row r="192" spans="1:47" s="139" customFormat="1">
      <c r="A192" s="1813" t="s">
        <v>781</v>
      </c>
      <c r="B192" s="1870"/>
      <c r="C192" s="1866" t="s">
        <v>147</v>
      </c>
      <c r="D192" s="1873" t="s">
        <v>142</v>
      </c>
      <c r="E192" s="1201"/>
      <c r="F192" s="533"/>
      <c r="G192" s="766" t="s">
        <v>766</v>
      </c>
      <c r="H192" s="532">
        <v>27</v>
      </c>
      <c r="I192" s="532"/>
      <c r="J192" s="715">
        <f t="shared" si="13"/>
        <v>27</v>
      </c>
      <c r="K192" s="533"/>
      <c r="L192" s="618"/>
      <c r="M192" s="533"/>
      <c r="N192" s="618"/>
      <c r="O192" s="618"/>
      <c r="P192" s="618"/>
      <c r="R192" s="653"/>
      <c r="S192" s="654"/>
      <c r="T192" s="662"/>
      <c r="U192" s="654"/>
      <c r="V192" s="654"/>
      <c r="W192" s="654"/>
      <c r="X192" s="654"/>
      <c r="Y192" s="654"/>
      <c r="Z192" s="654"/>
      <c r="AA192" s="654"/>
      <c r="AB192" s="654"/>
      <c r="AC192" s="654"/>
      <c r="AD192" s="654"/>
      <c r="AE192" s="654"/>
      <c r="AF192" s="654"/>
      <c r="AG192" s="654"/>
      <c r="AH192" s="654"/>
      <c r="AI192" s="654"/>
      <c r="AJ192" s="654"/>
      <c r="AK192" s="654"/>
      <c r="AL192" s="654"/>
      <c r="AM192" s="654"/>
      <c r="AN192" s="654"/>
      <c r="AO192" s="654"/>
      <c r="AP192" s="654"/>
      <c r="AQ192" s="654"/>
      <c r="AR192" s="654"/>
      <c r="AS192" s="654"/>
      <c r="AT192" s="654"/>
      <c r="AU192" s="654"/>
    </row>
    <row r="193" spans="1:47" s="139" customFormat="1">
      <c r="A193" s="1813" t="s">
        <v>781</v>
      </c>
      <c r="B193" s="1870"/>
      <c r="C193" s="1866" t="s">
        <v>143</v>
      </c>
      <c r="D193" s="1873" t="s">
        <v>142</v>
      </c>
      <c r="E193" s="1201"/>
      <c r="F193" s="533"/>
      <c r="G193" s="766" t="s">
        <v>766</v>
      </c>
      <c r="H193" s="532">
        <v>43</v>
      </c>
      <c r="I193" s="532"/>
      <c r="J193" s="715">
        <f t="shared" si="13"/>
        <v>43</v>
      </c>
      <c r="K193" s="533"/>
      <c r="L193" s="618"/>
      <c r="M193" s="533"/>
      <c r="N193" s="618"/>
      <c r="O193" s="618"/>
      <c r="P193" s="618"/>
      <c r="R193" s="653"/>
      <c r="S193" s="654"/>
      <c r="T193" s="662"/>
      <c r="U193" s="654"/>
      <c r="V193" s="654"/>
      <c r="W193" s="654"/>
      <c r="X193" s="654"/>
      <c r="Y193" s="654"/>
      <c r="Z193" s="654"/>
      <c r="AA193" s="654"/>
      <c r="AB193" s="654"/>
      <c r="AC193" s="654"/>
      <c r="AD193" s="654"/>
      <c r="AE193" s="654"/>
      <c r="AF193" s="654"/>
      <c r="AG193" s="654"/>
      <c r="AH193" s="654"/>
      <c r="AI193" s="654"/>
      <c r="AJ193" s="654"/>
      <c r="AK193" s="654"/>
      <c r="AL193" s="654"/>
      <c r="AM193" s="654"/>
      <c r="AN193" s="654"/>
      <c r="AO193" s="654"/>
      <c r="AP193" s="654"/>
      <c r="AQ193" s="654"/>
      <c r="AR193" s="654"/>
      <c r="AS193" s="654"/>
      <c r="AT193" s="654"/>
      <c r="AU193" s="654"/>
    </row>
    <row r="194" spans="1:47" s="5" customFormat="1">
      <c r="A194" s="1818" t="s">
        <v>782</v>
      </c>
      <c r="B194" s="1873" t="s">
        <v>162</v>
      </c>
      <c r="C194" s="1887">
        <f>COUNTA(C196:C201)</f>
        <v>6</v>
      </c>
      <c r="D194" s="1856"/>
      <c r="E194" s="1845">
        <v>10750</v>
      </c>
      <c r="F194" s="1690"/>
      <c r="G194" s="1704" t="s">
        <v>766</v>
      </c>
      <c r="H194" s="1691">
        <v>231</v>
      </c>
      <c r="I194" s="1362"/>
      <c r="J194" s="1318">
        <f>SUM(H194:I195)</f>
        <v>691</v>
      </c>
      <c r="K194" s="737" t="s">
        <v>2429</v>
      </c>
      <c r="L194" s="619"/>
      <c r="M194" s="737" t="s">
        <v>2642</v>
      </c>
      <c r="N194" s="619"/>
      <c r="O194" s="737"/>
      <c r="P194" s="619"/>
      <c r="R194" s="650"/>
      <c r="S194" s="652"/>
      <c r="T194" s="661"/>
      <c r="U194" s="652"/>
      <c r="V194" s="652"/>
      <c r="W194" s="652"/>
      <c r="X194" s="652"/>
      <c r="Y194" s="652"/>
      <c r="Z194" s="652"/>
      <c r="AA194" s="652"/>
      <c r="AB194" s="652"/>
      <c r="AC194" s="652"/>
      <c r="AD194" s="652"/>
      <c r="AE194" s="652"/>
      <c r="AF194" s="652"/>
      <c r="AG194" s="652"/>
      <c r="AH194" s="652"/>
      <c r="AI194" s="652"/>
      <c r="AJ194" s="652"/>
      <c r="AK194" s="652"/>
      <c r="AL194" s="652"/>
      <c r="AM194" s="652"/>
      <c r="AN194" s="652"/>
      <c r="AO194" s="652"/>
      <c r="AP194" s="652"/>
      <c r="AQ194" s="652"/>
      <c r="AR194" s="652"/>
      <c r="AS194" s="652"/>
      <c r="AT194" s="652"/>
      <c r="AU194" s="652"/>
    </row>
    <row r="195" spans="1:47" s="5" customFormat="1">
      <c r="A195" s="1819"/>
      <c r="B195" s="1873"/>
      <c r="C195" s="1887"/>
      <c r="D195" s="1856"/>
      <c r="F195" s="1681"/>
      <c r="G195" s="1680"/>
      <c r="H195" s="1692"/>
      <c r="I195" s="1363">
        <v>460</v>
      </c>
      <c r="J195" s="1693"/>
      <c r="K195" s="535"/>
      <c r="L195" s="619"/>
      <c r="M195" s="535"/>
      <c r="N195" s="619"/>
      <c r="O195" s="619"/>
      <c r="P195" s="619"/>
      <c r="R195" s="650"/>
      <c r="S195" s="652"/>
      <c r="T195" s="661"/>
      <c r="U195" s="652"/>
      <c r="V195" s="652"/>
      <c r="W195" s="652"/>
      <c r="X195" s="652"/>
      <c r="Y195" s="652"/>
      <c r="Z195" s="652"/>
      <c r="AA195" s="652"/>
      <c r="AB195" s="652"/>
      <c r="AC195" s="652"/>
      <c r="AD195" s="652"/>
      <c r="AE195" s="652"/>
      <c r="AF195" s="652"/>
      <c r="AG195" s="652"/>
      <c r="AH195" s="652"/>
      <c r="AI195" s="652"/>
      <c r="AJ195" s="652"/>
      <c r="AK195" s="652"/>
      <c r="AL195" s="652"/>
      <c r="AM195" s="652"/>
      <c r="AN195" s="652"/>
      <c r="AO195" s="652"/>
      <c r="AP195" s="652"/>
      <c r="AQ195" s="652"/>
      <c r="AR195" s="652"/>
      <c r="AS195" s="652"/>
      <c r="AT195" s="652"/>
      <c r="AU195" s="652"/>
    </row>
    <row r="196" spans="1:47" s="139" customFormat="1">
      <c r="A196" s="1813" t="s">
        <v>782</v>
      </c>
      <c r="B196" s="1870"/>
      <c r="C196" s="1866" t="s">
        <v>163</v>
      </c>
      <c r="D196" s="1873" t="s">
        <v>162</v>
      </c>
      <c r="E196" s="1201">
        <v>10713</v>
      </c>
      <c r="F196" s="705"/>
      <c r="G196" s="766" t="s">
        <v>766</v>
      </c>
      <c r="H196" s="704"/>
      <c r="I196" s="704"/>
      <c r="J196" s="782"/>
      <c r="K196" s="705"/>
      <c r="L196" s="604"/>
      <c r="M196" s="705"/>
      <c r="N196" s="604"/>
      <c r="O196" s="604"/>
      <c r="P196" s="604"/>
      <c r="R196" s="653"/>
      <c r="S196" s="654"/>
      <c r="T196" s="662"/>
      <c r="U196" s="654"/>
      <c r="V196" s="654"/>
      <c r="W196" s="654"/>
      <c r="X196" s="654"/>
      <c r="Y196" s="654"/>
      <c r="Z196" s="654"/>
      <c r="AA196" s="654"/>
      <c r="AB196" s="654"/>
      <c r="AC196" s="654"/>
      <c r="AD196" s="654"/>
      <c r="AE196" s="654"/>
      <c r="AF196" s="654"/>
      <c r="AG196" s="654"/>
      <c r="AH196" s="654"/>
      <c r="AI196" s="654"/>
      <c r="AJ196" s="654"/>
      <c r="AK196" s="654"/>
      <c r="AL196" s="654"/>
      <c r="AM196" s="654"/>
      <c r="AN196" s="654"/>
      <c r="AO196" s="654"/>
      <c r="AP196" s="654"/>
      <c r="AQ196" s="654"/>
      <c r="AR196" s="654"/>
      <c r="AS196" s="654"/>
      <c r="AT196" s="654"/>
      <c r="AU196" s="654"/>
    </row>
    <row r="197" spans="1:47" s="139" customFormat="1">
      <c r="A197" s="1813" t="s">
        <v>782</v>
      </c>
      <c r="B197" s="1870"/>
      <c r="C197" s="1866" t="s">
        <v>788</v>
      </c>
      <c r="D197" s="1873" t="s">
        <v>162</v>
      </c>
      <c r="E197" s="1201">
        <v>10063</v>
      </c>
      <c r="F197" s="705"/>
      <c r="G197" s="766" t="s">
        <v>766</v>
      </c>
      <c r="H197" s="704"/>
      <c r="I197" s="704"/>
      <c r="J197" s="782"/>
      <c r="K197" s="705"/>
      <c r="L197" s="604"/>
      <c r="M197" s="705"/>
      <c r="N197" s="604"/>
      <c r="O197" s="604"/>
      <c r="P197" s="604"/>
      <c r="R197" s="653"/>
      <c r="S197" s="654"/>
      <c r="T197" s="662"/>
      <c r="U197" s="654"/>
      <c r="V197" s="654"/>
      <c r="W197" s="654"/>
      <c r="X197" s="654"/>
      <c r="Y197" s="654"/>
      <c r="Z197" s="654"/>
      <c r="AA197" s="654"/>
      <c r="AB197" s="654"/>
      <c r="AC197" s="654"/>
      <c r="AD197" s="654"/>
      <c r="AE197" s="654"/>
      <c r="AF197" s="654"/>
      <c r="AG197" s="654"/>
      <c r="AH197" s="654"/>
      <c r="AI197" s="654"/>
      <c r="AJ197" s="654"/>
      <c r="AK197" s="654"/>
      <c r="AL197" s="654"/>
      <c r="AM197" s="654"/>
      <c r="AN197" s="654"/>
      <c r="AO197" s="654"/>
      <c r="AP197" s="654"/>
      <c r="AQ197" s="654"/>
      <c r="AR197" s="654"/>
      <c r="AS197" s="654"/>
      <c r="AT197" s="654"/>
      <c r="AU197" s="654"/>
    </row>
    <row r="198" spans="1:47" s="139" customFormat="1">
      <c r="A198" s="1813" t="s">
        <v>782</v>
      </c>
      <c r="B198" s="1870"/>
      <c r="C198" s="1866" t="s">
        <v>229</v>
      </c>
      <c r="D198" s="1873" t="s">
        <v>162</v>
      </c>
      <c r="E198" s="1201">
        <v>10700</v>
      </c>
      <c r="F198" s="705"/>
      <c r="G198" s="766" t="s">
        <v>766</v>
      </c>
      <c r="H198" s="704">
        <v>197</v>
      </c>
      <c r="I198" s="704">
        <v>332</v>
      </c>
      <c r="J198" s="782">
        <f>SUM(H198:I198)</f>
        <v>529</v>
      </c>
      <c r="K198" s="705"/>
      <c r="L198" s="604"/>
      <c r="M198" s="705"/>
      <c r="N198" s="604"/>
      <c r="O198" s="604"/>
      <c r="P198" s="604"/>
      <c r="R198" s="653"/>
      <c r="S198" s="654"/>
      <c r="T198" s="662"/>
      <c r="U198" s="654"/>
      <c r="V198" s="654"/>
      <c r="W198" s="654"/>
      <c r="X198" s="654"/>
      <c r="Y198" s="654"/>
      <c r="Z198" s="654"/>
      <c r="AA198" s="654"/>
      <c r="AB198" s="654"/>
      <c r="AC198" s="654"/>
      <c r="AD198" s="654"/>
      <c r="AE198" s="654"/>
      <c r="AF198" s="654"/>
      <c r="AG198" s="654"/>
      <c r="AH198" s="654"/>
      <c r="AI198" s="654"/>
      <c r="AJ198" s="654"/>
      <c r="AK198" s="654"/>
      <c r="AL198" s="654"/>
      <c r="AM198" s="654"/>
      <c r="AN198" s="654"/>
      <c r="AO198" s="654"/>
      <c r="AP198" s="654"/>
      <c r="AQ198" s="654"/>
      <c r="AR198" s="654"/>
      <c r="AS198" s="654"/>
      <c r="AT198" s="654"/>
      <c r="AU198" s="654"/>
    </row>
    <row r="199" spans="1:47" s="139" customFormat="1">
      <c r="A199" s="1813" t="s">
        <v>782</v>
      </c>
      <c r="B199" s="1870"/>
      <c r="C199" s="1866" t="s">
        <v>789</v>
      </c>
      <c r="D199" s="1873" t="s">
        <v>162</v>
      </c>
      <c r="E199" s="1201">
        <v>16816</v>
      </c>
      <c r="F199" s="705"/>
      <c r="G199" s="766" t="s">
        <v>766</v>
      </c>
      <c r="H199" s="704">
        <v>262</v>
      </c>
      <c r="I199" s="704">
        <v>498</v>
      </c>
      <c r="J199" s="782">
        <f>SUM(H199:I199)</f>
        <v>760</v>
      </c>
      <c r="K199" s="705"/>
      <c r="L199" s="604"/>
      <c r="M199" s="705"/>
      <c r="N199" s="604"/>
      <c r="O199" s="604"/>
      <c r="P199" s="604"/>
      <c r="R199" s="653"/>
      <c r="S199" s="654"/>
      <c r="T199" s="662"/>
      <c r="U199" s="654"/>
      <c r="V199" s="654"/>
      <c r="W199" s="654"/>
      <c r="X199" s="654"/>
      <c r="Y199" s="654"/>
      <c r="Z199" s="654"/>
      <c r="AA199" s="654"/>
      <c r="AB199" s="654"/>
      <c r="AC199" s="654"/>
      <c r="AD199" s="654"/>
      <c r="AE199" s="654"/>
      <c r="AF199" s="654"/>
      <c r="AG199" s="654"/>
      <c r="AH199" s="654"/>
      <c r="AI199" s="654"/>
      <c r="AJ199" s="654"/>
      <c r="AK199" s="654"/>
      <c r="AL199" s="654"/>
      <c r="AM199" s="654"/>
      <c r="AN199" s="654"/>
      <c r="AO199" s="654"/>
      <c r="AP199" s="654"/>
      <c r="AQ199" s="654"/>
      <c r="AR199" s="654"/>
      <c r="AS199" s="654"/>
      <c r="AT199" s="654"/>
      <c r="AU199" s="654"/>
    </row>
    <row r="200" spans="1:47" s="139" customFormat="1">
      <c r="A200" s="1813" t="s">
        <v>782</v>
      </c>
      <c r="B200" s="1870"/>
      <c r="C200" s="1866" t="s">
        <v>784</v>
      </c>
      <c r="D200" s="1873" t="s">
        <v>162</v>
      </c>
      <c r="E200" s="1201">
        <v>16817</v>
      </c>
      <c r="F200" s="705"/>
      <c r="G200" s="766" t="s">
        <v>766</v>
      </c>
      <c r="H200" s="704"/>
      <c r="I200" s="704"/>
      <c r="J200" s="782"/>
      <c r="K200" s="705"/>
      <c r="L200" s="604"/>
      <c r="M200" s="705"/>
      <c r="N200" s="604"/>
      <c r="O200" s="604"/>
      <c r="P200" s="604"/>
      <c r="R200" s="653"/>
      <c r="S200" s="654"/>
      <c r="T200" s="662"/>
      <c r="U200" s="654"/>
      <c r="V200" s="654"/>
      <c r="W200" s="654"/>
      <c r="X200" s="654"/>
      <c r="Y200" s="654"/>
      <c r="Z200" s="654"/>
      <c r="AA200" s="654"/>
      <c r="AB200" s="654"/>
      <c r="AC200" s="654"/>
      <c r="AD200" s="654"/>
      <c r="AE200" s="654"/>
      <c r="AF200" s="654"/>
      <c r="AG200" s="654"/>
      <c r="AH200" s="654"/>
      <c r="AI200" s="654"/>
      <c r="AJ200" s="654"/>
      <c r="AK200" s="654"/>
      <c r="AL200" s="654"/>
      <c r="AM200" s="654"/>
      <c r="AN200" s="654"/>
      <c r="AO200" s="654"/>
      <c r="AP200" s="654"/>
      <c r="AQ200" s="654"/>
      <c r="AR200" s="654"/>
      <c r="AS200" s="654"/>
      <c r="AT200" s="654"/>
      <c r="AU200" s="654"/>
    </row>
    <row r="201" spans="1:47" s="139" customFormat="1">
      <c r="A201" s="1813" t="s">
        <v>782</v>
      </c>
      <c r="B201" s="1870"/>
      <c r="C201" s="1866" t="s">
        <v>164</v>
      </c>
      <c r="D201" s="1873" t="s">
        <v>162</v>
      </c>
      <c r="E201" s="1201">
        <v>10823</v>
      </c>
      <c r="F201" s="705"/>
      <c r="G201" s="766" t="s">
        <v>766</v>
      </c>
      <c r="H201" s="704"/>
      <c r="I201" s="704"/>
      <c r="J201" s="782"/>
      <c r="K201" s="705"/>
      <c r="L201" s="604"/>
      <c r="M201" s="705"/>
      <c r="N201" s="604"/>
      <c r="O201" s="604"/>
      <c r="P201" s="604"/>
      <c r="R201" s="653"/>
      <c r="S201" s="654"/>
      <c r="T201" s="662"/>
      <c r="U201" s="654"/>
      <c r="V201" s="654"/>
      <c r="W201" s="654"/>
      <c r="X201" s="654"/>
      <c r="Y201" s="654"/>
      <c r="Z201" s="654"/>
      <c r="AA201" s="654"/>
      <c r="AB201" s="654"/>
      <c r="AC201" s="654"/>
      <c r="AD201" s="654"/>
      <c r="AE201" s="654"/>
      <c r="AF201" s="654"/>
      <c r="AG201" s="654"/>
      <c r="AH201" s="654"/>
      <c r="AI201" s="654"/>
      <c r="AJ201" s="654"/>
      <c r="AK201" s="654"/>
      <c r="AL201" s="654"/>
      <c r="AM201" s="654"/>
      <c r="AN201" s="654"/>
      <c r="AO201" s="654"/>
      <c r="AP201" s="654"/>
      <c r="AQ201" s="654"/>
      <c r="AR201" s="654"/>
      <c r="AS201" s="654"/>
      <c r="AT201" s="654"/>
      <c r="AU201" s="654"/>
    </row>
    <row r="202" spans="1:47" s="22" customFormat="1" ht="15" customHeight="1">
      <c r="A202" s="1818" t="s">
        <v>83</v>
      </c>
      <c r="B202" s="1873" t="s">
        <v>84</v>
      </c>
      <c r="C202" s="1887">
        <f>COUNTA(C204:C231)</f>
        <v>28</v>
      </c>
      <c r="D202" s="1856"/>
      <c r="E202" s="1845">
        <v>10903</v>
      </c>
      <c r="F202" s="1690"/>
      <c r="G202" s="1689" t="s">
        <v>751</v>
      </c>
      <c r="H202" s="1691">
        <v>1943</v>
      </c>
      <c r="I202" s="1362"/>
      <c r="J202" s="1318">
        <f>SUM(H202:I203)</f>
        <v>7039</v>
      </c>
      <c r="K202" s="737" t="s">
        <v>691</v>
      </c>
      <c r="L202" s="619"/>
      <c r="M202" s="737" t="s">
        <v>2643</v>
      </c>
      <c r="N202" s="619"/>
      <c r="O202" s="737" t="s">
        <v>685</v>
      </c>
      <c r="P202" s="619"/>
      <c r="R202" s="649"/>
      <c r="S202" s="761"/>
      <c r="T202" s="649"/>
      <c r="U202" s="761"/>
      <c r="V202" s="761"/>
      <c r="W202" s="761"/>
      <c r="X202" s="761"/>
      <c r="Y202" s="761"/>
      <c r="Z202" s="761"/>
      <c r="AA202" s="761"/>
      <c r="AB202" s="761"/>
      <c r="AC202" s="761"/>
      <c r="AD202" s="761"/>
      <c r="AE202" s="761"/>
      <c r="AF202" s="761"/>
      <c r="AG202" s="761"/>
      <c r="AH202" s="761"/>
      <c r="AI202" s="761"/>
      <c r="AJ202" s="761"/>
      <c r="AK202" s="761"/>
      <c r="AL202" s="761"/>
      <c r="AM202" s="761"/>
      <c r="AN202" s="761"/>
      <c r="AO202" s="761"/>
      <c r="AP202" s="761"/>
      <c r="AQ202" s="761"/>
      <c r="AR202" s="761"/>
      <c r="AS202" s="761"/>
      <c r="AT202" s="761"/>
      <c r="AU202" s="761"/>
    </row>
    <row r="203" spans="1:47" s="5" customFormat="1" ht="15" customHeight="1">
      <c r="A203" s="1819"/>
      <c r="B203" s="1873"/>
      <c r="C203" s="1887"/>
      <c r="D203" s="1856"/>
      <c r="F203" s="1681"/>
      <c r="G203" s="1435"/>
      <c r="H203" s="1692"/>
      <c r="I203" s="1363">
        <v>5096</v>
      </c>
      <c r="J203" s="1693"/>
      <c r="K203" s="737" t="s">
        <v>692</v>
      </c>
      <c r="L203" s="619"/>
      <c r="M203" s="737" t="s">
        <v>2645</v>
      </c>
      <c r="N203" s="619"/>
      <c r="O203" s="737" t="s">
        <v>709</v>
      </c>
      <c r="P203" s="619"/>
      <c r="R203" s="650"/>
      <c r="S203" s="652"/>
      <c r="T203" s="661"/>
      <c r="U203" s="652"/>
      <c r="V203" s="652"/>
      <c r="W203" s="652"/>
      <c r="X203" s="652"/>
      <c r="Y203" s="652"/>
      <c r="Z203" s="652"/>
      <c r="AA203" s="652"/>
      <c r="AB203" s="652"/>
      <c r="AC203" s="652"/>
      <c r="AD203" s="652"/>
      <c r="AE203" s="652"/>
      <c r="AF203" s="652"/>
      <c r="AG203" s="652"/>
      <c r="AH203" s="652"/>
      <c r="AI203" s="652"/>
      <c r="AJ203" s="652"/>
      <c r="AK203" s="652"/>
      <c r="AL203" s="652"/>
      <c r="AM203" s="652"/>
      <c r="AN203" s="652"/>
      <c r="AO203" s="652"/>
      <c r="AP203" s="652"/>
      <c r="AQ203" s="652"/>
      <c r="AR203" s="652"/>
      <c r="AS203" s="652"/>
      <c r="AT203" s="652"/>
      <c r="AU203" s="652"/>
    </row>
    <row r="204" spans="1:47" s="5" customFormat="1">
      <c r="A204" s="1824" t="s">
        <v>83</v>
      </c>
      <c r="B204" s="1869"/>
      <c r="C204" s="1865" t="s">
        <v>722</v>
      </c>
      <c r="D204" s="1873" t="s">
        <v>84</v>
      </c>
      <c r="E204" s="1200"/>
      <c r="F204" s="790">
        <v>4.5</v>
      </c>
      <c r="G204" s="787" t="s">
        <v>751</v>
      </c>
      <c r="H204" s="788">
        <v>438</v>
      </c>
      <c r="I204" s="788"/>
      <c r="J204" s="789">
        <f>SUM(H204:I204)</f>
        <v>438</v>
      </c>
      <c r="K204" s="795" t="s">
        <v>1504</v>
      </c>
      <c r="L204" s="780"/>
      <c r="M204" s="795" t="s">
        <v>2642</v>
      </c>
      <c r="N204" s="780"/>
      <c r="O204" s="795"/>
      <c r="P204" s="780"/>
      <c r="R204" s="650"/>
      <c r="S204" s="652"/>
      <c r="T204" s="661"/>
      <c r="U204" s="652"/>
      <c r="V204" s="652"/>
      <c r="W204" s="652"/>
      <c r="X204" s="652"/>
      <c r="Y204" s="652"/>
      <c r="Z204" s="652"/>
      <c r="AA204" s="652"/>
      <c r="AB204" s="652"/>
      <c r="AC204" s="652"/>
      <c r="AD204" s="652"/>
      <c r="AE204" s="652"/>
      <c r="AF204" s="652"/>
      <c r="AG204" s="652"/>
      <c r="AH204" s="652"/>
      <c r="AI204" s="652"/>
      <c r="AJ204" s="652"/>
      <c r="AK204" s="652"/>
      <c r="AL204" s="652"/>
      <c r="AM204" s="652"/>
      <c r="AN204" s="652"/>
      <c r="AO204" s="652"/>
      <c r="AP204" s="652"/>
      <c r="AQ204" s="652"/>
      <c r="AR204" s="652"/>
      <c r="AS204" s="652"/>
      <c r="AT204" s="652"/>
      <c r="AU204" s="652"/>
    </row>
    <row r="205" spans="1:47" s="5" customFormat="1">
      <c r="A205" s="1824" t="s">
        <v>83</v>
      </c>
      <c r="B205" s="1869"/>
      <c r="C205" s="1865" t="s">
        <v>85</v>
      </c>
      <c r="D205" s="1873" t="s">
        <v>84</v>
      </c>
      <c r="E205" s="1200">
        <v>10922</v>
      </c>
      <c r="F205" s="790">
        <v>17.7</v>
      </c>
      <c r="G205" s="787" t="s">
        <v>751</v>
      </c>
      <c r="H205" s="788">
        <v>712</v>
      </c>
      <c r="I205" s="788"/>
      <c r="J205" s="789">
        <f t="shared" ref="J205:J215" si="14">SUM(H205:I205)</f>
        <v>712</v>
      </c>
      <c r="K205" s="790"/>
      <c r="L205" s="780"/>
      <c r="M205" s="795" t="s">
        <v>2642</v>
      </c>
      <c r="N205" s="780"/>
      <c r="O205" s="795" t="s">
        <v>686</v>
      </c>
      <c r="P205" s="780"/>
      <c r="R205" s="650"/>
      <c r="S205" s="652"/>
      <c r="T205" s="661"/>
      <c r="U205" s="652"/>
      <c r="V205" s="652"/>
      <c r="W205" s="652"/>
      <c r="X205" s="652"/>
      <c r="Y205" s="652"/>
      <c r="Z205" s="652"/>
      <c r="AA205" s="652"/>
      <c r="AB205" s="652"/>
      <c r="AC205" s="652"/>
      <c r="AD205" s="652"/>
      <c r="AE205" s="652"/>
      <c r="AF205" s="652"/>
      <c r="AG205" s="652"/>
      <c r="AH205" s="652"/>
      <c r="AI205" s="652"/>
      <c r="AJ205" s="652"/>
      <c r="AK205" s="652"/>
      <c r="AL205" s="652"/>
      <c r="AM205" s="652"/>
      <c r="AN205" s="652"/>
      <c r="AO205" s="652"/>
      <c r="AP205" s="652"/>
      <c r="AQ205" s="652"/>
      <c r="AR205" s="652"/>
      <c r="AS205" s="652"/>
      <c r="AT205" s="652"/>
      <c r="AU205" s="652"/>
    </row>
    <row r="206" spans="1:47" s="139" customFormat="1">
      <c r="A206" s="1828" t="s">
        <v>83</v>
      </c>
      <c r="B206" s="1874"/>
      <c r="C206" s="1875" t="s">
        <v>790</v>
      </c>
      <c r="D206" s="1873" t="s">
        <v>84</v>
      </c>
      <c r="E206" s="1838">
        <v>10017</v>
      </c>
      <c r="F206" s="742"/>
      <c r="G206" s="768" t="s">
        <v>751</v>
      </c>
      <c r="H206" s="751"/>
      <c r="I206" s="751"/>
      <c r="J206" s="789">
        <f t="shared" si="14"/>
        <v>0</v>
      </c>
      <c r="K206" s="742"/>
      <c r="L206" s="616"/>
      <c r="M206" s="742"/>
      <c r="N206" s="616"/>
      <c r="O206" s="616"/>
      <c r="P206" s="616"/>
      <c r="R206" s="653"/>
      <c r="S206" s="654"/>
      <c r="T206" s="662"/>
      <c r="U206" s="654"/>
      <c r="V206" s="654"/>
      <c r="W206" s="654"/>
      <c r="X206" s="654"/>
      <c r="Y206" s="654"/>
      <c r="Z206" s="654"/>
      <c r="AA206" s="654"/>
      <c r="AB206" s="654"/>
      <c r="AC206" s="654"/>
      <c r="AD206" s="654"/>
      <c r="AE206" s="654"/>
      <c r="AF206" s="654"/>
      <c r="AG206" s="654"/>
      <c r="AH206" s="654"/>
      <c r="AI206" s="654"/>
      <c r="AJ206" s="654"/>
      <c r="AK206" s="654"/>
      <c r="AL206" s="654"/>
      <c r="AM206" s="654"/>
      <c r="AN206" s="654"/>
      <c r="AO206" s="654"/>
      <c r="AP206" s="654"/>
      <c r="AQ206" s="654"/>
      <c r="AR206" s="654"/>
      <c r="AS206" s="654"/>
      <c r="AT206" s="654"/>
      <c r="AU206" s="654"/>
    </row>
    <row r="207" spans="1:47" s="139" customFormat="1">
      <c r="A207" s="1828" t="s">
        <v>83</v>
      </c>
      <c r="B207" s="1874"/>
      <c r="C207" s="1875" t="s">
        <v>2686</v>
      </c>
      <c r="D207" s="1873" t="s">
        <v>84</v>
      </c>
      <c r="E207" s="1838">
        <v>10249</v>
      </c>
      <c r="F207" s="522">
        <v>24.8</v>
      </c>
      <c r="G207" s="770" t="s">
        <v>751</v>
      </c>
      <c r="H207" s="521">
        <v>5</v>
      </c>
      <c r="I207" s="521"/>
      <c r="J207" s="789">
        <f t="shared" si="14"/>
        <v>5</v>
      </c>
      <c r="K207" s="742"/>
      <c r="L207" s="616"/>
      <c r="M207" s="742"/>
      <c r="N207" s="616"/>
      <c r="O207" s="616"/>
      <c r="P207" s="616"/>
      <c r="R207" s="653"/>
      <c r="S207" s="654"/>
      <c r="T207" s="662"/>
      <c r="U207" s="654"/>
      <c r="V207" s="654"/>
      <c r="W207" s="654"/>
      <c r="X207" s="654"/>
      <c r="Y207" s="654"/>
      <c r="Z207" s="654"/>
      <c r="AA207" s="654"/>
      <c r="AB207" s="654"/>
      <c r="AC207" s="654"/>
      <c r="AD207" s="654"/>
      <c r="AE207" s="654"/>
      <c r="AF207" s="654"/>
      <c r="AG207" s="654"/>
      <c r="AH207" s="654"/>
      <c r="AI207" s="654"/>
      <c r="AJ207" s="654"/>
      <c r="AK207" s="654"/>
      <c r="AL207" s="654"/>
      <c r="AM207" s="654"/>
      <c r="AN207" s="654"/>
      <c r="AO207" s="654"/>
      <c r="AP207" s="654"/>
      <c r="AQ207" s="654"/>
      <c r="AR207" s="654"/>
      <c r="AS207" s="654"/>
      <c r="AT207" s="654"/>
      <c r="AU207" s="654"/>
    </row>
    <row r="208" spans="1:47" s="139" customFormat="1">
      <c r="A208" s="1828" t="s">
        <v>83</v>
      </c>
      <c r="B208" s="1874"/>
      <c r="C208" s="1875" t="s">
        <v>95</v>
      </c>
      <c r="D208" s="1873" t="s">
        <v>84</v>
      </c>
      <c r="E208" s="1838">
        <v>10251</v>
      </c>
      <c r="F208" s="742">
        <v>12.5</v>
      </c>
      <c r="G208" s="768" t="s">
        <v>751</v>
      </c>
      <c r="H208" s="751">
        <v>130</v>
      </c>
      <c r="I208" s="751"/>
      <c r="J208" s="789">
        <f t="shared" si="14"/>
        <v>130</v>
      </c>
      <c r="K208" s="742"/>
      <c r="L208" s="616"/>
      <c r="M208" s="742"/>
      <c r="N208" s="616"/>
      <c r="O208" s="616"/>
      <c r="P208" s="616"/>
      <c r="R208" s="653"/>
      <c r="S208" s="654"/>
      <c r="T208" s="662"/>
      <c r="U208" s="654"/>
      <c r="V208" s="654"/>
      <c r="W208" s="654"/>
      <c r="X208" s="654"/>
      <c r="Y208" s="654"/>
      <c r="Z208" s="654"/>
      <c r="AA208" s="654"/>
      <c r="AB208" s="654"/>
      <c r="AC208" s="654"/>
      <c r="AD208" s="654"/>
      <c r="AE208" s="654"/>
      <c r="AF208" s="654"/>
      <c r="AG208" s="654"/>
      <c r="AH208" s="654"/>
      <c r="AI208" s="654"/>
      <c r="AJ208" s="654"/>
      <c r="AK208" s="654"/>
      <c r="AL208" s="654"/>
      <c r="AM208" s="654"/>
      <c r="AN208" s="654"/>
      <c r="AO208" s="654"/>
      <c r="AP208" s="654"/>
      <c r="AQ208" s="654"/>
      <c r="AR208" s="654"/>
      <c r="AS208" s="654"/>
      <c r="AT208" s="654"/>
      <c r="AU208" s="654"/>
    </row>
    <row r="209" spans="1:47" s="139" customFormat="1">
      <c r="A209" s="1828" t="s">
        <v>83</v>
      </c>
      <c r="B209" s="1874"/>
      <c r="C209" s="1866" t="s">
        <v>2687</v>
      </c>
      <c r="D209" s="1873" t="s">
        <v>84</v>
      </c>
      <c r="E209" s="1201">
        <v>10305</v>
      </c>
      <c r="F209" s="742">
        <v>36</v>
      </c>
      <c r="G209" s="768" t="s">
        <v>751</v>
      </c>
      <c r="H209" s="786"/>
      <c r="I209" s="786"/>
      <c r="J209" s="789">
        <f t="shared" si="14"/>
        <v>0</v>
      </c>
      <c r="K209" s="742"/>
      <c r="L209" s="616"/>
      <c r="M209" s="742"/>
      <c r="N209" s="616"/>
      <c r="O209" s="616"/>
      <c r="P209" s="616"/>
      <c r="R209" s="653"/>
      <c r="S209" s="654"/>
      <c r="T209" s="662"/>
      <c r="U209" s="654"/>
      <c r="V209" s="654"/>
      <c r="W209" s="654"/>
      <c r="X209" s="654"/>
      <c r="Y209" s="654"/>
      <c r="Z209" s="654"/>
      <c r="AA209" s="654"/>
      <c r="AB209" s="654"/>
      <c r="AC209" s="654"/>
      <c r="AD209" s="654"/>
      <c r="AE209" s="654"/>
      <c r="AF209" s="654"/>
      <c r="AG209" s="654"/>
      <c r="AH209" s="654"/>
      <c r="AI209" s="654"/>
      <c r="AJ209" s="654"/>
      <c r="AK209" s="654"/>
      <c r="AL209" s="654"/>
      <c r="AM209" s="654"/>
      <c r="AN209" s="654"/>
      <c r="AO209" s="654"/>
      <c r="AP209" s="654"/>
      <c r="AQ209" s="654"/>
      <c r="AR209" s="654"/>
      <c r="AS209" s="654"/>
      <c r="AT209" s="654"/>
      <c r="AU209" s="654"/>
    </row>
    <row r="210" spans="1:47" s="139" customFormat="1">
      <c r="A210" s="1828" t="s">
        <v>83</v>
      </c>
      <c r="B210" s="1874"/>
      <c r="C210" s="1866" t="s">
        <v>108</v>
      </c>
      <c r="D210" s="1873" t="s">
        <v>84</v>
      </c>
      <c r="E210" s="1201">
        <v>10333</v>
      </c>
      <c r="F210" s="742">
        <v>3.3</v>
      </c>
      <c r="G210" s="768" t="s">
        <v>751</v>
      </c>
      <c r="H210" s="786">
        <v>1999</v>
      </c>
      <c r="I210" s="786">
        <v>3760</v>
      </c>
      <c r="J210" s="789">
        <f t="shared" si="14"/>
        <v>5759</v>
      </c>
      <c r="K210" s="522"/>
      <c r="L210" s="615"/>
      <c r="M210" s="522"/>
      <c r="N210" s="615"/>
      <c r="O210" s="615"/>
      <c r="P210" s="615"/>
      <c r="R210" s="653"/>
      <c r="S210" s="654"/>
      <c r="T210" s="662"/>
      <c r="U210" s="654"/>
      <c r="V210" s="654"/>
      <c r="W210" s="654"/>
      <c r="X210" s="654"/>
      <c r="Y210" s="654"/>
      <c r="Z210" s="654"/>
      <c r="AA210" s="654"/>
      <c r="AB210" s="654"/>
      <c r="AC210" s="654"/>
      <c r="AD210" s="654"/>
      <c r="AE210" s="654"/>
      <c r="AF210" s="654"/>
      <c r="AG210" s="654"/>
      <c r="AH210" s="654"/>
      <c r="AI210" s="654"/>
      <c r="AJ210" s="654"/>
      <c r="AK210" s="654"/>
      <c r="AL210" s="654"/>
      <c r="AM210" s="654"/>
      <c r="AN210" s="654"/>
      <c r="AO210" s="654"/>
      <c r="AP210" s="654"/>
      <c r="AQ210" s="654"/>
      <c r="AR210" s="654"/>
      <c r="AS210" s="654"/>
      <c r="AT210" s="654"/>
      <c r="AU210" s="654"/>
    </row>
    <row r="211" spans="1:47" s="139" customFormat="1">
      <c r="A211" s="1828" t="s">
        <v>83</v>
      </c>
      <c r="B211" s="1874"/>
      <c r="C211" s="1866" t="s">
        <v>109</v>
      </c>
      <c r="D211" s="1873" t="s">
        <v>84</v>
      </c>
      <c r="E211" s="1201">
        <v>10337</v>
      </c>
      <c r="F211" s="742">
        <v>5.6</v>
      </c>
      <c r="G211" s="768" t="s">
        <v>751</v>
      </c>
      <c r="H211" s="786"/>
      <c r="I211" s="786"/>
      <c r="J211" s="789">
        <f t="shared" si="14"/>
        <v>0</v>
      </c>
      <c r="K211" s="742"/>
      <c r="L211" s="616"/>
      <c r="M211" s="742"/>
      <c r="N211" s="616"/>
      <c r="O211" s="616"/>
      <c r="P211" s="616"/>
      <c r="R211" s="653"/>
      <c r="S211" s="654"/>
      <c r="T211" s="662"/>
      <c r="U211" s="654"/>
      <c r="V211" s="654"/>
      <c r="W211" s="654"/>
      <c r="X211" s="654"/>
      <c r="Y211" s="654"/>
      <c r="Z211" s="654"/>
      <c r="AA211" s="654"/>
      <c r="AB211" s="654"/>
      <c r="AC211" s="654"/>
      <c r="AD211" s="654"/>
      <c r="AE211" s="654"/>
      <c r="AF211" s="654"/>
      <c r="AG211" s="654"/>
      <c r="AH211" s="654"/>
      <c r="AI211" s="654"/>
      <c r="AJ211" s="654"/>
      <c r="AK211" s="654"/>
      <c r="AL211" s="654"/>
      <c r="AM211" s="654"/>
      <c r="AN211" s="654"/>
      <c r="AO211" s="654"/>
      <c r="AP211" s="654"/>
      <c r="AQ211" s="654"/>
      <c r="AR211" s="654"/>
      <c r="AS211" s="654"/>
      <c r="AT211" s="654"/>
      <c r="AU211" s="654"/>
    </row>
    <row r="212" spans="1:47" s="146" customFormat="1">
      <c r="A212" s="1298" t="s">
        <v>83</v>
      </c>
      <c r="B212" s="1888"/>
      <c r="C212" s="1866" t="s">
        <v>110</v>
      </c>
      <c r="D212" s="1873" t="s">
        <v>84</v>
      </c>
      <c r="E212" s="1846">
        <v>10420</v>
      </c>
      <c r="F212" s="742">
        <v>5.5</v>
      </c>
      <c r="G212" s="768" t="s">
        <v>751</v>
      </c>
      <c r="H212" s="786"/>
      <c r="I212" s="786"/>
      <c r="J212" s="789">
        <f t="shared" si="14"/>
        <v>0</v>
      </c>
      <c r="K212" s="745"/>
      <c r="L212" s="616"/>
      <c r="M212" s="745"/>
      <c r="N212" s="616"/>
      <c r="O212" s="616"/>
      <c r="P212" s="616"/>
      <c r="R212" s="653"/>
      <c r="S212" s="654"/>
      <c r="T212" s="662"/>
      <c r="U212" s="654"/>
      <c r="V212" s="654"/>
      <c r="W212" s="654"/>
      <c r="X212" s="654"/>
      <c r="Y212" s="654"/>
      <c r="Z212" s="654"/>
      <c r="AA212" s="654"/>
      <c r="AB212" s="654"/>
      <c r="AC212" s="654"/>
      <c r="AD212" s="654"/>
      <c r="AE212" s="654"/>
      <c r="AF212" s="654"/>
      <c r="AG212" s="654"/>
      <c r="AH212" s="654"/>
      <c r="AI212" s="654"/>
      <c r="AJ212" s="654"/>
      <c r="AK212" s="654"/>
      <c r="AL212" s="654"/>
      <c r="AM212" s="654"/>
      <c r="AN212" s="654"/>
      <c r="AO212" s="654"/>
      <c r="AP212" s="654"/>
      <c r="AQ212" s="654"/>
      <c r="AR212" s="654"/>
      <c r="AS212" s="654"/>
      <c r="AT212" s="654"/>
      <c r="AU212" s="654"/>
    </row>
    <row r="213" spans="1:47" s="139" customFormat="1">
      <c r="A213" s="1828" t="s">
        <v>83</v>
      </c>
      <c r="B213" s="1876"/>
      <c r="C213" s="1866" t="s">
        <v>111</v>
      </c>
      <c r="D213" s="1873" t="s">
        <v>84</v>
      </c>
      <c r="E213" s="1201">
        <v>10477</v>
      </c>
      <c r="F213" s="742">
        <v>74.900000000000006</v>
      </c>
      <c r="G213" s="768" t="s">
        <v>751</v>
      </c>
      <c r="H213" s="786"/>
      <c r="I213" s="786"/>
      <c r="J213" s="789">
        <f t="shared" si="14"/>
        <v>0</v>
      </c>
      <c r="K213" s="742"/>
      <c r="L213" s="616"/>
      <c r="M213" s="742"/>
      <c r="N213" s="616"/>
      <c r="O213" s="616"/>
      <c r="P213" s="616"/>
      <c r="R213" s="653"/>
      <c r="S213" s="654"/>
      <c r="T213" s="662"/>
      <c r="U213" s="654"/>
      <c r="V213" s="654"/>
      <c r="W213" s="654"/>
      <c r="X213" s="654"/>
      <c r="Y213" s="654"/>
      <c r="Z213" s="654"/>
      <c r="AA213" s="654"/>
      <c r="AB213" s="654"/>
      <c r="AC213" s="654"/>
      <c r="AD213" s="654"/>
      <c r="AE213" s="654"/>
      <c r="AF213" s="654"/>
      <c r="AG213" s="654"/>
      <c r="AH213" s="654"/>
      <c r="AI213" s="654"/>
      <c r="AJ213" s="654"/>
      <c r="AK213" s="654"/>
      <c r="AL213" s="654"/>
      <c r="AM213" s="654"/>
      <c r="AN213" s="654"/>
      <c r="AO213" s="654"/>
      <c r="AP213" s="654"/>
      <c r="AQ213" s="654"/>
      <c r="AR213" s="654"/>
      <c r="AS213" s="654"/>
      <c r="AT213" s="654"/>
      <c r="AU213" s="654"/>
    </row>
    <row r="214" spans="1:47" s="139" customFormat="1">
      <c r="A214" s="1828" t="s">
        <v>83</v>
      </c>
      <c r="B214" s="1876"/>
      <c r="C214" s="1866" t="s">
        <v>107</v>
      </c>
      <c r="D214" s="1873" t="s">
        <v>84</v>
      </c>
      <c r="E214" s="1201">
        <v>10476</v>
      </c>
      <c r="F214" s="533">
        <v>14</v>
      </c>
      <c r="G214" s="768" t="s">
        <v>751</v>
      </c>
      <c r="H214" s="532">
        <v>68</v>
      </c>
      <c r="I214" s="532"/>
      <c r="J214" s="789">
        <f t="shared" si="14"/>
        <v>68</v>
      </c>
      <c r="K214" s="742"/>
      <c r="L214" s="616"/>
      <c r="M214" s="742"/>
      <c r="N214" s="616"/>
      <c r="O214" s="616"/>
      <c r="P214" s="616"/>
      <c r="R214" s="653"/>
      <c r="S214" s="654"/>
      <c r="T214" s="662"/>
      <c r="U214" s="654"/>
      <c r="V214" s="654"/>
      <c r="W214" s="654"/>
      <c r="X214" s="654"/>
      <c r="Y214" s="654"/>
      <c r="Z214" s="654"/>
      <c r="AA214" s="654"/>
      <c r="AB214" s="654"/>
      <c r="AC214" s="654"/>
      <c r="AD214" s="654"/>
      <c r="AE214" s="654"/>
      <c r="AF214" s="654"/>
      <c r="AG214" s="654"/>
      <c r="AH214" s="654"/>
      <c r="AI214" s="654"/>
      <c r="AJ214" s="654"/>
      <c r="AK214" s="654"/>
      <c r="AL214" s="654"/>
      <c r="AM214" s="654"/>
      <c r="AN214" s="654"/>
      <c r="AO214" s="654"/>
      <c r="AP214" s="654"/>
      <c r="AQ214" s="654"/>
      <c r="AR214" s="654"/>
      <c r="AS214" s="654"/>
      <c r="AT214" s="654"/>
      <c r="AU214" s="654"/>
    </row>
    <row r="215" spans="1:47" s="139" customFormat="1">
      <c r="A215" s="1828" t="s">
        <v>83</v>
      </c>
      <c r="B215" s="1876"/>
      <c r="C215" s="1866" t="s">
        <v>112</v>
      </c>
      <c r="D215" s="1873" t="s">
        <v>84</v>
      </c>
      <c r="E215" s="1201">
        <v>10505</v>
      </c>
      <c r="F215" s="742">
        <v>5.5</v>
      </c>
      <c r="G215" s="768" t="s">
        <v>751</v>
      </c>
      <c r="H215" s="786"/>
      <c r="I215" s="786"/>
      <c r="J215" s="789">
        <f t="shared" si="14"/>
        <v>0</v>
      </c>
      <c r="K215" s="742"/>
      <c r="L215" s="616"/>
      <c r="M215" s="742"/>
      <c r="N215" s="616"/>
      <c r="O215" s="616"/>
      <c r="P215" s="616"/>
      <c r="R215" s="653"/>
      <c r="S215" s="654"/>
      <c r="T215" s="662"/>
      <c r="U215" s="654"/>
      <c r="V215" s="654"/>
      <c r="W215" s="654"/>
      <c r="X215" s="654"/>
      <c r="Y215" s="654"/>
      <c r="Z215" s="654"/>
      <c r="AA215" s="654"/>
      <c r="AB215" s="654"/>
      <c r="AC215" s="654"/>
      <c r="AD215" s="654"/>
      <c r="AE215" s="654"/>
      <c r="AF215" s="654"/>
      <c r="AG215" s="654"/>
      <c r="AH215" s="654"/>
      <c r="AI215" s="654"/>
      <c r="AJ215" s="654"/>
      <c r="AK215" s="654"/>
      <c r="AL215" s="654"/>
      <c r="AM215" s="654"/>
      <c r="AN215" s="654"/>
      <c r="AO215" s="654"/>
      <c r="AP215" s="654"/>
      <c r="AQ215" s="654"/>
      <c r="AR215" s="654"/>
      <c r="AS215" s="654"/>
      <c r="AT215" s="654"/>
      <c r="AU215" s="654"/>
    </row>
    <row r="216" spans="1:47" s="139" customFormat="1">
      <c r="A216" s="1828" t="s">
        <v>83</v>
      </c>
      <c r="B216" s="1876"/>
      <c r="C216" s="1875" t="s">
        <v>791</v>
      </c>
      <c r="D216" s="1873" t="s">
        <v>84</v>
      </c>
      <c r="E216" s="1838"/>
      <c r="F216" s="742">
        <v>14.4</v>
      </c>
      <c r="G216" s="768" t="s">
        <v>751</v>
      </c>
      <c r="H216" s="751">
        <v>188</v>
      </c>
      <c r="I216" s="751">
        <v>297</v>
      </c>
      <c r="J216" s="796">
        <f>SUM(H216:I216)</f>
        <v>485</v>
      </c>
      <c r="K216" s="742"/>
      <c r="L216" s="616"/>
      <c r="M216" s="742"/>
      <c r="N216" s="616"/>
      <c r="O216" s="616"/>
      <c r="P216" s="616"/>
      <c r="R216" s="653"/>
      <c r="S216" s="654"/>
      <c r="T216" s="662"/>
      <c r="U216" s="654"/>
      <c r="V216" s="654"/>
      <c r="W216" s="654"/>
      <c r="X216" s="654"/>
      <c r="Y216" s="654"/>
      <c r="Z216" s="654"/>
      <c r="AA216" s="654"/>
      <c r="AB216" s="654"/>
      <c r="AC216" s="654"/>
      <c r="AD216" s="654"/>
      <c r="AE216" s="654"/>
      <c r="AF216" s="654"/>
      <c r="AG216" s="654"/>
      <c r="AH216" s="654"/>
      <c r="AI216" s="654"/>
      <c r="AJ216" s="654"/>
      <c r="AK216" s="654"/>
      <c r="AL216" s="654"/>
      <c r="AM216" s="654"/>
      <c r="AN216" s="654"/>
      <c r="AO216" s="654"/>
      <c r="AP216" s="654"/>
      <c r="AQ216" s="654"/>
      <c r="AR216" s="654"/>
      <c r="AS216" s="654"/>
      <c r="AT216" s="654"/>
      <c r="AU216" s="654"/>
    </row>
    <row r="217" spans="1:47" s="139" customFormat="1">
      <c r="A217" s="1828" t="s">
        <v>83</v>
      </c>
      <c r="B217" s="1876"/>
      <c r="C217" s="1866" t="s">
        <v>113</v>
      </c>
      <c r="D217" s="1873" t="s">
        <v>84</v>
      </c>
      <c r="E217" s="1201">
        <v>10643</v>
      </c>
      <c r="F217" s="742">
        <v>35.700000000000003</v>
      </c>
      <c r="G217" s="768" t="s">
        <v>751</v>
      </c>
      <c r="H217" s="786"/>
      <c r="I217" s="786"/>
      <c r="J217" s="796">
        <f t="shared" ref="J217:J231" si="15">SUM(H217:I217)</f>
        <v>0</v>
      </c>
      <c r="K217" s="742"/>
      <c r="L217" s="616"/>
      <c r="M217" s="742"/>
      <c r="N217" s="616"/>
      <c r="O217" s="616"/>
      <c r="P217" s="616"/>
      <c r="R217" s="653"/>
      <c r="S217" s="654"/>
      <c r="T217" s="662"/>
      <c r="U217" s="654"/>
      <c r="V217" s="654"/>
      <c r="W217" s="654"/>
      <c r="X217" s="654"/>
      <c r="Y217" s="654"/>
      <c r="Z217" s="654"/>
      <c r="AA217" s="654"/>
      <c r="AB217" s="654"/>
      <c r="AC217" s="654"/>
      <c r="AD217" s="654"/>
      <c r="AE217" s="654"/>
      <c r="AF217" s="654"/>
      <c r="AG217" s="654"/>
      <c r="AH217" s="654"/>
      <c r="AI217" s="654"/>
      <c r="AJ217" s="654"/>
      <c r="AK217" s="654"/>
      <c r="AL217" s="654"/>
      <c r="AM217" s="654"/>
      <c r="AN217" s="654"/>
      <c r="AO217" s="654"/>
      <c r="AP217" s="654"/>
      <c r="AQ217" s="654"/>
      <c r="AR217" s="654"/>
      <c r="AS217" s="654"/>
      <c r="AT217" s="654"/>
      <c r="AU217" s="654"/>
    </row>
    <row r="218" spans="1:47" s="139" customFormat="1">
      <c r="A218" s="1828" t="s">
        <v>83</v>
      </c>
      <c r="B218" s="1876"/>
      <c r="C218" s="1875" t="s">
        <v>87</v>
      </c>
      <c r="D218" s="1873" t="s">
        <v>84</v>
      </c>
      <c r="E218" s="1838">
        <v>10721</v>
      </c>
      <c r="F218" s="742">
        <v>17</v>
      </c>
      <c r="G218" s="768" t="s">
        <v>751</v>
      </c>
      <c r="H218" s="751">
        <v>153</v>
      </c>
      <c r="I218" s="751"/>
      <c r="J218" s="796">
        <f t="shared" si="15"/>
        <v>153</v>
      </c>
      <c r="K218" s="533"/>
      <c r="L218" s="618"/>
      <c r="M218" s="533"/>
      <c r="N218" s="618"/>
      <c r="O218" s="618"/>
      <c r="P218" s="618"/>
      <c r="R218" s="653"/>
      <c r="S218" s="654"/>
      <c r="T218" s="662"/>
      <c r="U218" s="654"/>
      <c r="V218" s="654"/>
      <c r="W218" s="654"/>
      <c r="X218" s="654"/>
      <c r="Y218" s="654"/>
      <c r="Z218" s="654"/>
      <c r="AA218" s="654"/>
      <c r="AB218" s="654"/>
      <c r="AC218" s="654"/>
      <c r="AD218" s="654"/>
      <c r="AE218" s="654"/>
      <c r="AF218" s="654"/>
      <c r="AG218" s="654"/>
      <c r="AH218" s="654"/>
      <c r="AI218" s="654"/>
      <c r="AJ218" s="654"/>
      <c r="AK218" s="654"/>
      <c r="AL218" s="654"/>
      <c r="AM218" s="654"/>
      <c r="AN218" s="654"/>
      <c r="AO218" s="654"/>
      <c r="AP218" s="654"/>
      <c r="AQ218" s="654"/>
      <c r="AR218" s="654"/>
      <c r="AS218" s="654"/>
      <c r="AT218" s="654"/>
      <c r="AU218" s="654"/>
    </row>
    <row r="219" spans="1:47" s="139" customFormat="1">
      <c r="A219" s="1828" t="s">
        <v>83</v>
      </c>
      <c r="B219" s="1876"/>
      <c r="C219" s="1866" t="s">
        <v>114</v>
      </c>
      <c r="D219" s="1873" t="s">
        <v>84</v>
      </c>
      <c r="E219" s="1201">
        <v>10729</v>
      </c>
      <c r="F219" s="742">
        <v>5.5</v>
      </c>
      <c r="G219" s="768" t="s">
        <v>751</v>
      </c>
      <c r="H219" s="786"/>
      <c r="I219" s="786"/>
      <c r="J219" s="796">
        <f t="shared" si="15"/>
        <v>0</v>
      </c>
      <c r="K219" s="742"/>
      <c r="L219" s="616"/>
      <c r="M219" s="742"/>
      <c r="N219" s="616"/>
      <c r="O219" s="616"/>
      <c r="P219" s="616"/>
      <c r="R219" s="653"/>
      <c r="S219" s="654"/>
      <c r="T219" s="662"/>
      <c r="U219" s="654"/>
      <c r="V219" s="654"/>
      <c r="W219" s="654"/>
      <c r="X219" s="654"/>
      <c r="Y219" s="654"/>
      <c r="Z219" s="654"/>
      <c r="AA219" s="654"/>
      <c r="AB219" s="654"/>
      <c r="AC219" s="654"/>
      <c r="AD219" s="654"/>
      <c r="AE219" s="654"/>
      <c r="AF219" s="654"/>
      <c r="AG219" s="654"/>
      <c r="AH219" s="654"/>
      <c r="AI219" s="654"/>
      <c r="AJ219" s="654"/>
      <c r="AK219" s="654"/>
      <c r="AL219" s="654"/>
      <c r="AM219" s="654"/>
      <c r="AN219" s="654"/>
      <c r="AO219" s="654"/>
      <c r="AP219" s="654"/>
      <c r="AQ219" s="654"/>
      <c r="AR219" s="654"/>
      <c r="AS219" s="654"/>
      <c r="AT219" s="654"/>
      <c r="AU219" s="654"/>
    </row>
    <row r="220" spans="1:47" s="139" customFormat="1">
      <c r="A220" s="1828" t="s">
        <v>83</v>
      </c>
      <c r="B220" s="1876"/>
      <c r="C220" s="1875" t="s">
        <v>2688</v>
      </c>
      <c r="D220" s="1873" t="s">
        <v>84</v>
      </c>
      <c r="E220" s="1838">
        <v>10763</v>
      </c>
      <c r="F220" s="745"/>
      <c r="G220" s="768" t="s">
        <v>751</v>
      </c>
      <c r="H220" s="523">
        <v>583</v>
      </c>
      <c r="I220" s="523"/>
      <c r="J220" s="796">
        <f t="shared" si="15"/>
        <v>583</v>
      </c>
      <c r="K220" s="742"/>
      <c r="L220" s="616"/>
      <c r="M220" s="742"/>
      <c r="N220" s="616"/>
      <c r="O220" s="616"/>
      <c r="P220" s="616"/>
      <c r="R220" s="653"/>
      <c r="S220" s="654"/>
      <c r="T220" s="662"/>
      <c r="U220" s="654"/>
      <c r="V220" s="654"/>
      <c r="W220" s="654"/>
      <c r="X220" s="654"/>
      <c r="Y220" s="654"/>
      <c r="Z220" s="654"/>
      <c r="AA220" s="654"/>
      <c r="AB220" s="654"/>
      <c r="AC220" s="654"/>
      <c r="AD220" s="654"/>
      <c r="AE220" s="654"/>
      <c r="AF220" s="654"/>
      <c r="AG220" s="654"/>
      <c r="AH220" s="654"/>
      <c r="AI220" s="654"/>
      <c r="AJ220" s="654"/>
      <c r="AK220" s="654"/>
      <c r="AL220" s="654"/>
      <c r="AM220" s="654"/>
      <c r="AN220" s="654"/>
      <c r="AO220" s="654"/>
      <c r="AP220" s="654"/>
      <c r="AQ220" s="654"/>
      <c r="AR220" s="654"/>
      <c r="AS220" s="654"/>
      <c r="AT220" s="654"/>
      <c r="AU220" s="654"/>
    </row>
    <row r="221" spans="1:47" s="139" customFormat="1">
      <c r="A221" s="1828" t="s">
        <v>83</v>
      </c>
      <c r="B221" s="1876"/>
      <c r="C221" s="1866" t="s">
        <v>115</v>
      </c>
      <c r="D221" s="1873" t="s">
        <v>84</v>
      </c>
      <c r="E221" s="1201">
        <v>10794</v>
      </c>
      <c r="F221" s="742">
        <v>6.2</v>
      </c>
      <c r="G221" s="768" t="s">
        <v>751</v>
      </c>
      <c r="H221" s="786"/>
      <c r="I221" s="786"/>
      <c r="J221" s="796">
        <f t="shared" si="15"/>
        <v>0</v>
      </c>
      <c r="K221" s="742"/>
      <c r="L221" s="616"/>
      <c r="M221" s="742"/>
      <c r="N221" s="616"/>
      <c r="O221" s="616"/>
      <c r="P221" s="616"/>
      <c r="R221" s="653"/>
      <c r="S221" s="654"/>
      <c r="T221" s="662"/>
      <c r="U221" s="654"/>
      <c r="V221" s="654"/>
      <c r="W221" s="654"/>
      <c r="X221" s="654"/>
      <c r="Y221" s="654"/>
      <c r="Z221" s="654"/>
      <c r="AA221" s="654"/>
      <c r="AB221" s="654"/>
      <c r="AC221" s="654"/>
      <c r="AD221" s="654"/>
      <c r="AE221" s="654"/>
      <c r="AF221" s="654"/>
      <c r="AG221" s="654"/>
      <c r="AH221" s="654"/>
      <c r="AI221" s="654"/>
      <c r="AJ221" s="654"/>
      <c r="AK221" s="654"/>
      <c r="AL221" s="654"/>
      <c r="AM221" s="654"/>
      <c r="AN221" s="654"/>
      <c r="AO221" s="654"/>
      <c r="AP221" s="654"/>
      <c r="AQ221" s="654"/>
      <c r="AR221" s="654"/>
      <c r="AS221" s="654"/>
      <c r="AT221" s="654"/>
      <c r="AU221" s="654"/>
    </row>
    <row r="222" spans="1:47" s="139" customFormat="1">
      <c r="A222" s="1828" t="s">
        <v>83</v>
      </c>
      <c r="B222" s="1876"/>
      <c r="C222" s="1866" t="s">
        <v>116</v>
      </c>
      <c r="D222" s="1873" t="s">
        <v>84</v>
      </c>
      <c r="E222" s="1201">
        <v>10814</v>
      </c>
      <c r="F222" s="742">
        <v>12.1</v>
      </c>
      <c r="G222" s="768" t="s">
        <v>751</v>
      </c>
      <c r="H222" s="786"/>
      <c r="I222" s="786"/>
      <c r="J222" s="796">
        <f t="shared" si="15"/>
        <v>0</v>
      </c>
      <c r="K222" s="742"/>
      <c r="L222" s="616"/>
      <c r="M222" s="742"/>
      <c r="N222" s="616"/>
      <c r="O222" s="616"/>
      <c r="P222" s="616"/>
      <c r="R222" s="653"/>
      <c r="S222" s="654"/>
      <c r="T222" s="662"/>
      <c r="U222" s="654"/>
      <c r="V222" s="654"/>
      <c r="W222" s="654"/>
      <c r="X222" s="654"/>
      <c r="Y222" s="654"/>
      <c r="Z222" s="654"/>
      <c r="AA222" s="654"/>
      <c r="AB222" s="654"/>
      <c r="AC222" s="654"/>
      <c r="AD222" s="654"/>
      <c r="AE222" s="654"/>
      <c r="AF222" s="654"/>
      <c r="AG222" s="654"/>
      <c r="AH222" s="654"/>
      <c r="AI222" s="654"/>
      <c r="AJ222" s="654"/>
      <c r="AK222" s="654"/>
      <c r="AL222" s="654"/>
      <c r="AM222" s="654"/>
      <c r="AN222" s="654"/>
      <c r="AO222" s="654"/>
      <c r="AP222" s="654"/>
      <c r="AQ222" s="654"/>
      <c r="AR222" s="654"/>
      <c r="AS222" s="654"/>
      <c r="AT222" s="654"/>
      <c r="AU222" s="654"/>
    </row>
    <row r="223" spans="1:47" s="139" customFormat="1">
      <c r="A223" s="1828" t="s">
        <v>83</v>
      </c>
      <c r="B223" s="1876"/>
      <c r="C223" s="1866" t="s">
        <v>117</v>
      </c>
      <c r="D223" s="1873" t="s">
        <v>84</v>
      </c>
      <c r="E223" s="1201">
        <v>10884</v>
      </c>
      <c r="F223" s="742">
        <v>7.1</v>
      </c>
      <c r="G223" s="768" t="s">
        <v>751</v>
      </c>
      <c r="H223" s="786"/>
      <c r="I223" s="786"/>
      <c r="J223" s="796">
        <f t="shared" si="15"/>
        <v>0</v>
      </c>
      <c r="K223" s="742"/>
      <c r="L223" s="616"/>
      <c r="M223" s="742"/>
      <c r="N223" s="616"/>
      <c r="O223" s="616"/>
      <c r="P223" s="616"/>
      <c r="R223" s="653"/>
      <c r="S223" s="654"/>
      <c r="T223" s="662"/>
      <c r="U223" s="654"/>
      <c r="V223" s="654"/>
      <c r="W223" s="654"/>
      <c r="X223" s="654"/>
      <c r="Y223" s="654"/>
      <c r="Z223" s="654"/>
      <c r="AA223" s="654"/>
      <c r="AB223" s="654"/>
      <c r="AC223" s="654"/>
      <c r="AD223" s="654"/>
      <c r="AE223" s="654"/>
      <c r="AF223" s="654"/>
      <c r="AG223" s="654"/>
      <c r="AH223" s="654"/>
      <c r="AI223" s="654"/>
      <c r="AJ223" s="654"/>
      <c r="AK223" s="654"/>
      <c r="AL223" s="654"/>
      <c r="AM223" s="654"/>
      <c r="AN223" s="654"/>
      <c r="AO223" s="654"/>
      <c r="AP223" s="654"/>
      <c r="AQ223" s="654"/>
      <c r="AR223" s="654"/>
      <c r="AS223" s="654"/>
      <c r="AT223" s="654"/>
      <c r="AU223" s="654"/>
    </row>
    <row r="224" spans="1:47" s="139" customFormat="1">
      <c r="A224" s="1828" t="s">
        <v>83</v>
      </c>
      <c r="B224" s="1876"/>
      <c r="C224" s="1875" t="s">
        <v>88</v>
      </c>
      <c r="D224" s="1873" t="s">
        <v>84</v>
      </c>
      <c r="E224" s="1838"/>
      <c r="F224" s="522">
        <v>17.399999999999999</v>
      </c>
      <c r="G224" s="770" t="s">
        <v>751</v>
      </c>
      <c r="H224" s="521">
        <v>127</v>
      </c>
      <c r="I224" s="521"/>
      <c r="J224" s="796">
        <f t="shared" si="15"/>
        <v>127</v>
      </c>
      <c r="K224" s="742"/>
      <c r="L224" s="616"/>
      <c r="M224" s="742"/>
      <c r="N224" s="616"/>
      <c r="O224" s="616"/>
      <c r="P224" s="616"/>
      <c r="R224" s="653"/>
      <c r="S224" s="654"/>
      <c r="T224" s="662"/>
      <c r="U224" s="654"/>
      <c r="V224" s="654"/>
      <c r="W224" s="654"/>
      <c r="X224" s="654"/>
      <c r="Y224" s="654"/>
      <c r="Z224" s="654"/>
      <c r="AA224" s="654"/>
      <c r="AB224" s="654"/>
      <c r="AC224" s="654"/>
      <c r="AD224" s="654"/>
      <c r="AE224" s="654"/>
      <c r="AF224" s="654"/>
      <c r="AG224" s="654"/>
      <c r="AH224" s="654"/>
      <c r="AI224" s="654"/>
      <c r="AJ224" s="654"/>
      <c r="AK224" s="654"/>
      <c r="AL224" s="654"/>
      <c r="AM224" s="654"/>
      <c r="AN224" s="654"/>
      <c r="AO224" s="654"/>
      <c r="AP224" s="654"/>
      <c r="AQ224" s="654"/>
      <c r="AR224" s="654"/>
      <c r="AS224" s="654"/>
      <c r="AT224" s="654"/>
      <c r="AU224" s="654"/>
    </row>
    <row r="225" spans="1:47" s="139" customFormat="1">
      <c r="A225" s="1828" t="s">
        <v>83</v>
      </c>
      <c r="B225" s="1876"/>
      <c r="C225" s="1875" t="s">
        <v>90</v>
      </c>
      <c r="D225" s="1873" t="s">
        <v>84</v>
      </c>
      <c r="E225" s="1838"/>
      <c r="F225" s="522">
        <v>0</v>
      </c>
      <c r="G225" s="770" t="s">
        <v>751</v>
      </c>
      <c r="H225" s="521">
        <v>73</v>
      </c>
      <c r="I225" s="521"/>
      <c r="J225" s="796">
        <f t="shared" si="15"/>
        <v>73</v>
      </c>
      <c r="K225" s="742"/>
      <c r="L225" s="616"/>
      <c r="M225" s="742"/>
      <c r="N225" s="616"/>
      <c r="O225" s="616"/>
      <c r="P225" s="616"/>
      <c r="R225" s="653"/>
      <c r="S225" s="654"/>
      <c r="T225" s="662"/>
      <c r="U225" s="654"/>
      <c r="V225" s="654"/>
      <c r="W225" s="654"/>
      <c r="X225" s="654"/>
      <c r="Y225" s="654"/>
      <c r="Z225" s="654"/>
      <c r="AA225" s="654"/>
      <c r="AB225" s="654"/>
      <c r="AC225" s="654"/>
      <c r="AD225" s="654"/>
      <c r="AE225" s="654"/>
      <c r="AF225" s="654"/>
      <c r="AG225" s="654"/>
      <c r="AH225" s="654"/>
      <c r="AI225" s="654"/>
      <c r="AJ225" s="654"/>
      <c r="AK225" s="654"/>
      <c r="AL225" s="654"/>
      <c r="AM225" s="654"/>
      <c r="AN225" s="654"/>
      <c r="AO225" s="654"/>
      <c r="AP225" s="654"/>
      <c r="AQ225" s="654"/>
      <c r="AR225" s="654"/>
      <c r="AS225" s="654"/>
      <c r="AT225" s="654"/>
      <c r="AU225" s="654"/>
    </row>
    <row r="226" spans="1:47" s="139" customFormat="1">
      <c r="A226" s="1828" t="s">
        <v>83</v>
      </c>
      <c r="B226" s="1876"/>
      <c r="C226" s="1875" t="s">
        <v>94</v>
      </c>
      <c r="D226" s="1873" t="s">
        <v>84</v>
      </c>
      <c r="E226" s="1838"/>
      <c r="F226" s="522">
        <v>0</v>
      </c>
      <c r="G226" s="770" t="s">
        <v>751</v>
      </c>
      <c r="H226" s="521">
        <v>18</v>
      </c>
      <c r="I226" s="521"/>
      <c r="J226" s="796">
        <f t="shared" si="15"/>
        <v>18</v>
      </c>
      <c r="K226" s="742"/>
      <c r="L226" s="616"/>
      <c r="M226" s="742"/>
      <c r="N226" s="616"/>
      <c r="O226" s="616"/>
      <c r="P226" s="616"/>
      <c r="R226" s="653"/>
      <c r="S226" s="654"/>
      <c r="T226" s="662"/>
      <c r="U226" s="654"/>
      <c r="V226" s="654"/>
      <c r="W226" s="654"/>
      <c r="X226" s="654"/>
      <c r="Y226" s="654"/>
      <c r="Z226" s="654"/>
      <c r="AA226" s="654"/>
      <c r="AB226" s="654"/>
      <c r="AC226" s="654"/>
      <c r="AD226" s="654"/>
      <c r="AE226" s="654"/>
      <c r="AF226" s="654"/>
      <c r="AG226" s="654"/>
      <c r="AH226" s="654"/>
      <c r="AI226" s="654"/>
      <c r="AJ226" s="654"/>
      <c r="AK226" s="654"/>
      <c r="AL226" s="654"/>
      <c r="AM226" s="654"/>
      <c r="AN226" s="654"/>
      <c r="AO226" s="654"/>
      <c r="AP226" s="654"/>
      <c r="AQ226" s="654"/>
      <c r="AR226" s="654"/>
      <c r="AS226" s="654"/>
      <c r="AT226" s="654"/>
      <c r="AU226" s="654"/>
    </row>
    <row r="227" spans="1:47" s="139" customFormat="1">
      <c r="A227" s="1298" t="s">
        <v>83</v>
      </c>
      <c r="B227" s="1874"/>
      <c r="C227" s="1875" t="s">
        <v>86</v>
      </c>
      <c r="D227" s="1873" t="s">
        <v>84</v>
      </c>
      <c r="E227" s="1838">
        <v>10906</v>
      </c>
      <c r="F227" s="525">
        <v>6.9</v>
      </c>
      <c r="G227" s="770" t="s">
        <v>751</v>
      </c>
      <c r="H227" s="523">
        <v>256</v>
      </c>
      <c r="I227" s="523"/>
      <c r="J227" s="796">
        <f t="shared" si="15"/>
        <v>256</v>
      </c>
      <c r="K227" s="522"/>
      <c r="L227" s="615"/>
      <c r="M227" s="522"/>
      <c r="N227" s="615"/>
      <c r="O227" s="615"/>
      <c r="P227" s="615"/>
      <c r="R227" s="653"/>
      <c r="S227" s="654"/>
      <c r="T227" s="662"/>
      <c r="U227" s="654"/>
      <c r="V227" s="654"/>
      <c r="W227" s="654"/>
      <c r="X227" s="654"/>
      <c r="Y227" s="654"/>
      <c r="Z227" s="654"/>
      <c r="AA227" s="654"/>
      <c r="AB227" s="654"/>
      <c r="AC227" s="654"/>
      <c r="AD227" s="654"/>
      <c r="AE227" s="654"/>
      <c r="AF227" s="654"/>
      <c r="AG227" s="654"/>
      <c r="AH227" s="654"/>
      <c r="AI227" s="654"/>
      <c r="AJ227" s="654"/>
      <c r="AK227" s="654"/>
      <c r="AL227" s="654"/>
      <c r="AM227" s="654"/>
      <c r="AN227" s="654"/>
      <c r="AO227" s="654"/>
      <c r="AP227" s="654"/>
      <c r="AQ227" s="654"/>
      <c r="AR227" s="654"/>
      <c r="AS227" s="654"/>
      <c r="AT227" s="654"/>
      <c r="AU227" s="654"/>
    </row>
    <row r="228" spans="1:47" s="139" customFormat="1">
      <c r="A228" s="1298" t="s">
        <v>83</v>
      </c>
      <c r="B228" s="1874"/>
      <c r="C228" s="1875" t="s">
        <v>92</v>
      </c>
      <c r="D228" s="1873" t="s">
        <v>84</v>
      </c>
      <c r="E228" s="1838">
        <v>10924</v>
      </c>
      <c r="F228" s="522">
        <v>0</v>
      </c>
      <c r="G228" s="768" t="s">
        <v>751</v>
      </c>
      <c r="H228" s="521">
        <v>149</v>
      </c>
      <c r="I228" s="521">
        <v>196</v>
      </c>
      <c r="J228" s="796">
        <f t="shared" si="15"/>
        <v>345</v>
      </c>
      <c r="K228" s="522"/>
      <c r="L228" s="615"/>
      <c r="M228" s="522"/>
      <c r="N228" s="615"/>
      <c r="O228" s="615"/>
      <c r="P228" s="615"/>
      <c r="R228" s="653"/>
      <c r="S228" s="654"/>
      <c r="T228" s="662"/>
      <c r="U228" s="654"/>
      <c r="V228" s="654"/>
      <c r="W228" s="654"/>
      <c r="X228" s="654"/>
      <c r="Y228" s="654"/>
      <c r="Z228" s="654"/>
      <c r="AA228" s="654"/>
      <c r="AB228" s="654"/>
      <c r="AC228" s="654"/>
      <c r="AD228" s="654"/>
      <c r="AE228" s="654"/>
      <c r="AF228" s="654"/>
      <c r="AG228" s="654"/>
      <c r="AH228" s="654"/>
      <c r="AI228" s="654"/>
      <c r="AJ228" s="654"/>
      <c r="AK228" s="654"/>
      <c r="AL228" s="654"/>
      <c r="AM228" s="654"/>
      <c r="AN228" s="654"/>
      <c r="AO228" s="654"/>
      <c r="AP228" s="654"/>
      <c r="AQ228" s="654"/>
      <c r="AR228" s="654"/>
      <c r="AS228" s="654"/>
      <c r="AT228" s="654"/>
      <c r="AU228" s="654"/>
    </row>
    <row r="229" spans="1:47" s="139" customFormat="1">
      <c r="A229" s="1298" t="s">
        <v>83</v>
      </c>
      <c r="B229" s="1874"/>
      <c r="C229" s="1866" t="s">
        <v>118</v>
      </c>
      <c r="D229" s="1873" t="s">
        <v>84</v>
      </c>
      <c r="E229" s="1201">
        <v>11083</v>
      </c>
      <c r="F229" s="742">
        <v>7.1</v>
      </c>
      <c r="G229" s="768" t="s">
        <v>751</v>
      </c>
      <c r="H229" s="786"/>
      <c r="I229" s="786"/>
      <c r="J229" s="796">
        <f t="shared" si="15"/>
        <v>0</v>
      </c>
      <c r="K229" s="522"/>
      <c r="L229" s="615"/>
      <c r="M229" s="522"/>
      <c r="N229" s="615"/>
      <c r="O229" s="615"/>
      <c r="P229" s="615"/>
      <c r="R229" s="653"/>
      <c r="S229" s="654"/>
      <c r="T229" s="662"/>
      <c r="U229" s="654"/>
      <c r="V229" s="654"/>
      <c r="W229" s="654"/>
      <c r="X229" s="654"/>
      <c r="Y229" s="654"/>
      <c r="Z229" s="654"/>
      <c r="AA229" s="654"/>
      <c r="AB229" s="654"/>
      <c r="AC229" s="654"/>
      <c r="AD229" s="654"/>
      <c r="AE229" s="654"/>
      <c r="AF229" s="654"/>
      <c r="AG229" s="654"/>
      <c r="AH229" s="654"/>
      <c r="AI229" s="654"/>
      <c r="AJ229" s="654"/>
      <c r="AK229" s="654"/>
      <c r="AL229" s="654"/>
      <c r="AM229" s="654"/>
      <c r="AN229" s="654"/>
      <c r="AO229" s="654"/>
      <c r="AP229" s="654"/>
      <c r="AQ229" s="654"/>
      <c r="AR229" s="654"/>
      <c r="AS229" s="654"/>
      <c r="AT229" s="654"/>
      <c r="AU229" s="654"/>
    </row>
    <row r="230" spans="1:47" s="139" customFormat="1">
      <c r="A230" s="1298" t="s">
        <v>83</v>
      </c>
      <c r="B230" s="1874"/>
      <c r="C230" s="1866" t="s">
        <v>119</v>
      </c>
      <c r="D230" s="1873" t="s">
        <v>84</v>
      </c>
      <c r="E230" s="1201">
        <v>11090</v>
      </c>
      <c r="F230" s="742">
        <v>36</v>
      </c>
      <c r="G230" s="768" t="s">
        <v>751</v>
      </c>
      <c r="H230" s="786">
        <v>65</v>
      </c>
      <c r="I230" s="786"/>
      <c r="J230" s="796">
        <f t="shared" si="15"/>
        <v>65</v>
      </c>
      <c r="K230" s="525"/>
      <c r="L230" s="616"/>
      <c r="M230" s="525"/>
      <c r="N230" s="616"/>
      <c r="O230" s="616"/>
      <c r="P230" s="616"/>
      <c r="R230" s="653"/>
      <c r="S230" s="654"/>
      <c r="T230" s="662"/>
      <c r="U230" s="654"/>
      <c r="V230" s="654"/>
      <c r="W230" s="654"/>
      <c r="X230" s="654"/>
      <c r="Y230" s="654"/>
      <c r="Z230" s="654"/>
      <c r="AA230" s="654"/>
      <c r="AB230" s="654"/>
      <c r="AC230" s="654"/>
      <c r="AD230" s="654"/>
      <c r="AE230" s="654"/>
      <c r="AF230" s="654"/>
      <c r="AG230" s="654"/>
      <c r="AH230" s="654"/>
      <c r="AI230" s="654"/>
      <c r="AJ230" s="654"/>
      <c r="AK230" s="654"/>
      <c r="AL230" s="654"/>
      <c r="AM230" s="654"/>
      <c r="AN230" s="654"/>
      <c r="AO230" s="654"/>
      <c r="AP230" s="654"/>
      <c r="AQ230" s="654"/>
      <c r="AR230" s="654"/>
      <c r="AS230" s="654"/>
      <c r="AT230" s="654"/>
      <c r="AU230" s="654"/>
    </row>
    <row r="231" spans="1:47" s="139" customFormat="1">
      <c r="A231" s="1298" t="s">
        <v>83</v>
      </c>
      <c r="B231" s="1874"/>
      <c r="C231" s="1875" t="s">
        <v>89</v>
      </c>
      <c r="D231" s="1873" t="s">
        <v>84</v>
      </c>
      <c r="E231" s="1838">
        <v>11161</v>
      </c>
      <c r="F231" s="742">
        <v>8.4</v>
      </c>
      <c r="G231" s="768" t="s">
        <v>751</v>
      </c>
      <c r="H231" s="751">
        <v>202</v>
      </c>
      <c r="I231" s="751"/>
      <c r="J231" s="796">
        <f t="shared" si="15"/>
        <v>202</v>
      </c>
      <c r="K231" s="522"/>
      <c r="L231" s="615"/>
      <c r="M231" s="522"/>
      <c r="N231" s="615"/>
      <c r="O231" s="615"/>
      <c r="P231" s="615"/>
      <c r="R231" s="653"/>
      <c r="S231" s="654"/>
      <c r="T231" s="662"/>
      <c r="U231" s="654"/>
      <c r="V231" s="654"/>
      <c r="W231" s="654"/>
      <c r="X231" s="654"/>
      <c r="Y231" s="654"/>
      <c r="Z231" s="654"/>
      <c r="AA231" s="654"/>
      <c r="AB231" s="654"/>
      <c r="AC231" s="654"/>
      <c r="AD231" s="654"/>
      <c r="AE231" s="654"/>
      <c r="AF231" s="654"/>
      <c r="AG231" s="654"/>
      <c r="AH231" s="654"/>
      <c r="AI231" s="654"/>
      <c r="AJ231" s="654"/>
      <c r="AK231" s="654"/>
      <c r="AL231" s="654"/>
      <c r="AM231" s="654"/>
      <c r="AN231" s="654"/>
      <c r="AO231" s="654"/>
      <c r="AP231" s="654"/>
      <c r="AQ231" s="654"/>
      <c r="AR231" s="654"/>
      <c r="AS231" s="654"/>
      <c r="AT231" s="654"/>
      <c r="AU231" s="654"/>
    </row>
    <row r="232" spans="1:47" s="5" customFormat="1">
      <c r="A232" s="1818" t="s">
        <v>83</v>
      </c>
      <c r="B232" s="1873" t="s">
        <v>166</v>
      </c>
      <c r="C232" s="1873">
        <f>COUNTA(C234:C235)</f>
        <v>2</v>
      </c>
      <c r="D232" s="836"/>
      <c r="E232" s="1323">
        <v>10100</v>
      </c>
      <c r="F232" s="1690"/>
      <c r="G232" s="1704" t="s">
        <v>766</v>
      </c>
      <c r="H232" s="1691">
        <v>849</v>
      </c>
      <c r="I232" s="1362"/>
      <c r="J232" s="1318">
        <f>SUM(H232:I233)</f>
        <v>2721</v>
      </c>
      <c r="K232" s="737" t="s">
        <v>2429</v>
      </c>
      <c r="L232" s="619"/>
      <c r="M232" s="737" t="s">
        <v>1504</v>
      </c>
      <c r="N232" s="619"/>
      <c r="O232" s="737" t="s">
        <v>2272</v>
      </c>
      <c r="P232" s="619"/>
      <c r="R232" s="650"/>
      <c r="S232" s="652"/>
      <c r="T232" s="661"/>
      <c r="U232" s="652"/>
      <c r="V232" s="652"/>
      <c r="W232" s="652"/>
      <c r="X232" s="652"/>
      <c r="Y232" s="652"/>
      <c r="Z232" s="652"/>
      <c r="AA232" s="652"/>
      <c r="AB232" s="652"/>
      <c r="AC232" s="652"/>
      <c r="AD232" s="652"/>
      <c r="AE232" s="652"/>
      <c r="AF232" s="652"/>
      <c r="AG232" s="652"/>
      <c r="AH232" s="652"/>
      <c r="AI232" s="652"/>
      <c r="AJ232" s="652"/>
      <c r="AK232" s="652"/>
      <c r="AL232" s="652"/>
      <c r="AM232" s="652"/>
      <c r="AN232" s="652"/>
      <c r="AO232" s="652"/>
      <c r="AP232" s="652"/>
      <c r="AQ232" s="652"/>
      <c r="AR232" s="652"/>
      <c r="AS232" s="652"/>
      <c r="AT232" s="652"/>
      <c r="AU232" s="652"/>
    </row>
    <row r="233" spans="1:47" s="5" customFormat="1">
      <c r="A233" s="1819"/>
      <c r="B233" s="1873"/>
      <c r="C233" s="1873"/>
      <c r="D233" s="836"/>
      <c r="F233" s="1681"/>
      <c r="G233" s="1680"/>
      <c r="H233" s="1692"/>
      <c r="I233" s="1363">
        <v>1872</v>
      </c>
      <c r="J233" s="1693"/>
      <c r="K233" s="535"/>
      <c r="L233" s="619"/>
      <c r="M233" s="535"/>
      <c r="N233" s="619"/>
      <c r="O233" s="737" t="s">
        <v>750</v>
      </c>
      <c r="P233" s="619"/>
      <c r="R233" s="650"/>
      <c r="S233" s="652"/>
      <c r="T233" s="661"/>
      <c r="U233" s="652"/>
      <c r="V233" s="652"/>
      <c r="W233" s="652"/>
      <c r="X233" s="652"/>
      <c r="Y233" s="652"/>
      <c r="Z233" s="652"/>
      <c r="AA233" s="652"/>
      <c r="AB233" s="652"/>
      <c r="AC233" s="652"/>
      <c r="AD233" s="652"/>
      <c r="AE233" s="652"/>
      <c r="AF233" s="652"/>
      <c r="AG233" s="652"/>
      <c r="AH233" s="652"/>
      <c r="AI233" s="652"/>
      <c r="AJ233" s="652"/>
      <c r="AK233" s="652"/>
      <c r="AL233" s="652"/>
      <c r="AM233" s="652"/>
      <c r="AN233" s="652"/>
      <c r="AO233" s="652"/>
      <c r="AP233" s="652"/>
      <c r="AQ233" s="652"/>
      <c r="AR233" s="652"/>
      <c r="AS233" s="652"/>
      <c r="AT233" s="652"/>
      <c r="AU233" s="652"/>
    </row>
    <row r="234" spans="1:47" s="139" customFormat="1">
      <c r="A234" s="1825" t="s">
        <v>83</v>
      </c>
      <c r="B234" s="1870"/>
      <c r="C234" s="1866" t="s">
        <v>168</v>
      </c>
      <c r="D234" s="1873" t="s">
        <v>166</v>
      </c>
      <c r="E234" s="1201"/>
      <c r="F234" s="533"/>
      <c r="G234" s="769" t="s">
        <v>766</v>
      </c>
      <c r="H234" s="532">
        <v>39</v>
      </c>
      <c r="I234" s="532"/>
      <c r="J234" s="715">
        <f>SUM(H234:I234)</f>
        <v>39</v>
      </c>
      <c r="K234" s="533"/>
      <c r="L234" s="618"/>
      <c r="M234" s="533"/>
      <c r="N234" s="618"/>
      <c r="O234" s="618"/>
      <c r="P234" s="618"/>
      <c r="R234" s="653"/>
      <c r="S234" s="654"/>
      <c r="T234" s="662"/>
      <c r="U234" s="654"/>
      <c r="V234" s="654"/>
      <c r="W234" s="654"/>
      <c r="X234" s="654"/>
      <c r="Y234" s="654"/>
      <c r="Z234" s="654"/>
      <c r="AA234" s="654"/>
      <c r="AB234" s="654"/>
      <c r="AC234" s="654"/>
      <c r="AD234" s="654"/>
      <c r="AE234" s="654"/>
      <c r="AF234" s="654"/>
      <c r="AG234" s="654"/>
      <c r="AH234" s="654"/>
      <c r="AI234" s="654"/>
      <c r="AJ234" s="654"/>
      <c r="AK234" s="654"/>
      <c r="AL234" s="654"/>
      <c r="AM234" s="654"/>
      <c r="AN234" s="654"/>
      <c r="AO234" s="654"/>
      <c r="AP234" s="654"/>
      <c r="AQ234" s="654"/>
      <c r="AR234" s="654"/>
      <c r="AS234" s="654"/>
      <c r="AT234" s="654"/>
      <c r="AU234" s="654"/>
    </row>
    <row r="235" spans="1:47" s="139" customFormat="1">
      <c r="A235" s="1825" t="s">
        <v>83</v>
      </c>
      <c r="B235" s="1870"/>
      <c r="C235" s="1866" t="s">
        <v>167</v>
      </c>
      <c r="D235" s="1873" t="s">
        <v>166</v>
      </c>
      <c r="E235" s="1201"/>
      <c r="F235" s="533"/>
      <c r="G235" s="769" t="s">
        <v>766</v>
      </c>
      <c r="H235" s="532">
        <v>63</v>
      </c>
      <c r="I235" s="532"/>
      <c r="J235" s="715">
        <f>SUM(H235:I235)</f>
        <v>63</v>
      </c>
      <c r="K235" s="533"/>
      <c r="L235" s="618"/>
      <c r="M235" s="533"/>
      <c r="N235" s="618"/>
      <c r="O235" s="618"/>
      <c r="P235" s="618"/>
      <c r="R235" s="653"/>
      <c r="S235" s="654"/>
      <c r="T235" s="662"/>
      <c r="U235" s="654"/>
      <c r="V235" s="654"/>
      <c r="W235" s="654"/>
      <c r="X235" s="654"/>
      <c r="Y235" s="654"/>
      <c r="Z235" s="654"/>
      <c r="AA235" s="654"/>
      <c r="AB235" s="654"/>
      <c r="AC235" s="654"/>
      <c r="AD235" s="654"/>
      <c r="AE235" s="654"/>
      <c r="AF235" s="654"/>
      <c r="AG235" s="654"/>
      <c r="AH235" s="654"/>
      <c r="AI235" s="654"/>
      <c r="AJ235" s="654"/>
      <c r="AK235" s="654"/>
      <c r="AL235" s="654"/>
      <c r="AM235" s="654"/>
      <c r="AN235" s="654"/>
      <c r="AO235" s="654"/>
      <c r="AP235" s="654"/>
      <c r="AQ235" s="654"/>
      <c r="AR235" s="654"/>
      <c r="AS235" s="654"/>
      <c r="AT235" s="654"/>
      <c r="AU235" s="654"/>
    </row>
    <row r="236" spans="1:47" s="5" customFormat="1">
      <c r="A236" s="1829"/>
      <c r="B236" s="1889"/>
      <c r="C236" s="1889"/>
      <c r="D236" s="1304"/>
      <c r="E236" s="1847"/>
      <c r="F236" s="746"/>
      <c r="G236" s="421"/>
      <c r="H236" s="526">
        <f>SUM(H5:H235)</f>
        <v>46127</v>
      </c>
      <c r="I236" s="526">
        <f>SUM(I6:I235)</f>
        <v>62940</v>
      </c>
      <c r="J236" s="714">
        <f>(2*H236)+(I236)</f>
        <v>155194</v>
      </c>
      <c r="K236" s="527"/>
      <c r="L236" s="605"/>
      <c r="M236" s="527"/>
      <c r="N236" s="605"/>
      <c r="O236" s="605"/>
      <c r="P236" s="605"/>
      <c r="R236" s="650"/>
      <c r="S236" s="652"/>
      <c r="T236" s="661"/>
      <c r="U236" s="652"/>
      <c r="V236" s="652"/>
      <c r="W236" s="652"/>
      <c r="X236" s="652"/>
      <c r="Y236" s="652"/>
      <c r="Z236" s="652"/>
      <c r="AA236" s="652"/>
      <c r="AB236" s="652"/>
      <c r="AC236" s="652"/>
      <c r="AD236" s="652"/>
      <c r="AE236" s="652"/>
      <c r="AF236" s="652"/>
      <c r="AG236" s="652"/>
      <c r="AH236" s="652"/>
      <c r="AI236" s="652"/>
      <c r="AJ236" s="652"/>
      <c r="AK236" s="652"/>
      <c r="AL236" s="652"/>
      <c r="AM236" s="652"/>
      <c r="AN236" s="652"/>
      <c r="AO236" s="652"/>
      <c r="AP236" s="652"/>
      <c r="AQ236" s="652"/>
      <c r="AR236" s="652"/>
      <c r="AS236" s="652"/>
      <c r="AT236" s="652"/>
      <c r="AU236" s="652"/>
    </row>
    <row r="237" spans="1:47">
      <c r="A237" s="1830" t="s">
        <v>941</v>
      </c>
      <c r="B237" s="1890"/>
      <c r="C237" s="1891"/>
      <c r="D237" s="1857"/>
      <c r="E237" s="1197"/>
      <c r="F237" s="748"/>
      <c r="G237" s="762"/>
      <c r="H237" s="492"/>
      <c r="I237" s="492"/>
      <c r="J237" s="725"/>
      <c r="K237" s="491"/>
      <c r="L237" s="620"/>
      <c r="M237" s="491"/>
      <c r="N237" s="620"/>
      <c r="O237" s="620"/>
      <c r="P237" s="620"/>
    </row>
    <row r="238" spans="1:47">
      <c r="A238" s="1830" t="s">
        <v>751</v>
      </c>
      <c r="B238" s="1890" t="s">
        <v>942</v>
      </c>
      <c r="C238" s="1891"/>
      <c r="D238" s="1857"/>
      <c r="E238" s="1197"/>
      <c r="F238" s="748"/>
      <c r="G238" s="762"/>
      <c r="H238" s="598"/>
      <c r="I238" s="598"/>
      <c r="J238" s="726"/>
      <c r="K238" s="491"/>
      <c r="L238" s="620"/>
      <c r="M238" s="491"/>
      <c r="N238" s="620"/>
      <c r="O238" s="620"/>
      <c r="P238" s="620"/>
    </row>
    <row r="239" spans="1:47">
      <c r="A239" s="1830" t="s">
        <v>766</v>
      </c>
      <c r="B239" s="1890" t="s">
        <v>943</v>
      </c>
      <c r="C239" s="1891"/>
      <c r="D239" s="1857"/>
      <c r="E239" s="1197"/>
      <c r="F239" s="748"/>
      <c r="G239" s="762"/>
      <c r="H239" s="599"/>
      <c r="I239" s="599"/>
      <c r="J239" s="727"/>
      <c r="K239" s="491"/>
      <c r="L239" s="620"/>
      <c r="M239" s="491"/>
      <c r="N239" s="620"/>
      <c r="O239" s="620"/>
      <c r="P239" s="620"/>
    </row>
    <row r="240" spans="1:47">
      <c r="A240" s="1830" t="s">
        <v>808</v>
      </c>
      <c r="B240" s="1890" t="s">
        <v>944</v>
      </c>
      <c r="C240" s="1891"/>
      <c r="D240" s="1857"/>
      <c r="E240" s="1197"/>
      <c r="F240" s="748"/>
      <c r="G240" s="762"/>
      <c r="H240" s="600"/>
      <c r="I240" s="600"/>
      <c r="J240" s="728"/>
      <c r="K240" s="491"/>
      <c r="L240" s="620"/>
      <c r="M240" s="491"/>
      <c r="N240" s="620"/>
      <c r="O240" s="620"/>
      <c r="P240" s="620"/>
    </row>
    <row r="241" spans="1:16">
      <c r="A241" s="1830" t="s">
        <v>936</v>
      </c>
      <c r="B241" s="1890" t="s">
        <v>945</v>
      </c>
      <c r="C241" s="1891"/>
      <c r="D241" s="1857"/>
      <c r="E241" s="1197"/>
      <c r="F241" s="748"/>
      <c r="G241" s="762"/>
      <c r="H241" s="495"/>
      <c r="I241" s="495"/>
      <c r="J241" s="706"/>
      <c r="K241" s="491"/>
      <c r="L241" s="620"/>
      <c r="M241" s="491"/>
      <c r="N241" s="620"/>
      <c r="O241" s="620"/>
      <c r="P241" s="620"/>
    </row>
    <row r="242" spans="1:16">
      <c r="A242" s="1830" t="s">
        <v>807</v>
      </c>
      <c r="B242" s="1890" t="s">
        <v>946</v>
      </c>
      <c r="C242" s="1891"/>
      <c r="D242" s="1857"/>
      <c r="E242" s="1197"/>
      <c r="F242" s="748"/>
      <c r="G242" s="762"/>
      <c r="H242" s="495"/>
      <c r="I242" s="495"/>
      <c r="J242" s="706"/>
      <c r="K242" s="491"/>
      <c r="L242" s="620"/>
      <c r="M242" s="491"/>
      <c r="N242" s="620"/>
      <c r="O242" s="620"/>
      <c r="P242" s="620"/>
    </row>
    <row r="243" spans="1:16">
      <c r="A243" s="1830" t="s">
        <v>978</v>
      </c>
      <c r="B243" s="1890" t="s">
        <v>979</v>
      </c>
      <c r="C243" s="1891"/>
      <c r="D243" s="1857"/>
      <c r="E243" s="1197"/>
      <c r="F243" s="748"/>
      <c r="G243" s="762"/>
      <c r="H243" s="495"/>
      <c r="I243" s="495"/>
      <c r="J243" s="706"/>
      <c r="K243" s="491"/>
      <c r="L243" s="620"/>
      <c r="M243" s="491"/>
      <c r="N243" s="620"/>
      <c r="O243" s="620"/>
      <c r="P243" s="620"/>
    </row>
    <row r="244" spans="1:16" ht="21">
      <c r="A244" s="1830" t="s">
        <v>1030</v>
      </c>
      <c r="B244" s="1890" t="s">
        <v>688</v>
      </c>
      <c r="C244" s="1892"/>
      <c r="D244" s="1858"/>
      <c r="E244" s="1198"/>
      <c r="F244" s="748"/>
      <c r="G244" s="763"/>
      <c r="H244" s="495"/>
      <c r="I244" s="495"/>
      <c r="J244" s="706"/>
      <c r="K244" s="491"/>
      <c r="L244" s="620"/>
      <c r="M244" s="491"/>
      <c r="N244" s="620"/>
      <c r="O244" s="620"/>
      <c r="P244" s="620"/>
    </row>
    <row r="245" spans="1:16" ht="21.75" thickBot="1">
      <c r="A245" s="1831"/>
      <c r="B245" s="1893"/>
      <c r="C245" s="1892"/>
      <c r="D245" s="1858"/>
      <c r="E245" s="1199"/>
      <c r="F245" s="749"/>
      <c r="G245" s="764"/>
      <c r="H245" s="601"/>
      <c r="I245" s="601"/>
      <c r="J245" s="729"/>
      <c r="K245" s="493"/>
      <c r="L245" s="647"/>
      <c r="M245" s="493"/>
      <c r="N245" s="647"/>
      <c r="O245" s="647"/>
      <c r="P245" s="647"/>
    </row>
  </sheetData>
  <sheetProtection insertColumns="0" insertRows="0" deleteColumns="0" deleteRows="0" sort="0" autoFilter="0"/>
  <autoFilter ref="A4:AV244">
    <filterColumn colId="3"/>
  </autoFilter>
  <dataValidations count="5">
    <dataValidation type="list" allowBlank="1" showInputMessage="1" showErrorMessage="1" sqref="N5:N6 P5:P6 N30 N39 N45 N55">
      <formula1>$S$8:$S$11</formula1>
    </dataValidation>
    <dataValidation type="list" allowBlank="1" showInputMessage="1" showErrorMessage="1" sqref="K5:L6 K202:K204 K194 K180 K166 K155 K115 K103 K101 K88 K20 K30:L30 K39:L39 K45:L45 K55:L55 K75 K124 K126:K128 K151 L126 K232 K71 K62:K63">
      <formula1>$S$8:$S$12</formula1>
    </dataValidation>
    <dataValidation type="list" allowBlank="1" showInputMessage="1" showErrorMessage="1" sqref="M5:M7 M202:M205 M194 M180 M166 M155 M115 M103:M104 M101 M90 M88 M77:M78 M20 M25 M30 M39 M45 M55 M75 M124:M128 M151 M232 M71 M62:M63">
      <formula1>$T$8:$T$13</formula1>
    </dataValidation>
    <dataValidation type="list" allowBlank="1" showInputMessage="1" showErrorMessage="1" sqref="O20 O6">
      <formula1>$U$8:$U$13</formula1>
    </dataValidation>
    <dataValidation type="list" allowBlank="1" showInputMessage="1" showErrorMessage="1" sqref="O5 O202:O205 O194 O180:O181 O166 O155 O117 O115 O103 O101 O88 O30 O39 O45 O55 O75 O124 O126:O128 O151 O232:O233 O71 O62:O63">
      <formula1>$U$8:$U$14</formula1>
    </dataValidation>
  </dataValidations>
  <pageMargins left="0.27" right="0.21" top="0.75" bottom="0.75" header="0.3" footer="0.3"/>
  <pageSetup paperSize="9" scale="48" fitToHeight="3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3"/>
  <dimension ref="A1:T33"/>
  <sheetViews>
    <sheetView zoomScaleNormal="100" workbookViewId="0">
      <selection activeCell="F2" sqref="F2:F3"/>
    </sheetView>
  </sheetViews>
  <sheetFormatPr defaultColWidth="8.85546875" defaultRowHeight="12.75"/>
  <cols>
    <col min="1" max="1" width="3.28515625" customWidth="1"/>
    <col min="2" max="2" width="12.42578125" bestFit="1" customWidth="1"/>
    <col min="3" max="3" width="12.42578125" customWidth="1"/>
    <col min="4" max="4" width="17.42578125" bestFit="1" customWidth="1"/>
    <col min="5" max="5" width="15.42578125" bestFit="1" customWidth="1"/>
    <col min="6" max="6" width="15.140625" bestFit="1" customWidth="1"/>
    <col min="7" max="8" width="10.140625" bestFit="1" customWidth="1"/>
    <col min="9" max="9" width="11" bestFit="1" customWidth="1"/>
  </cols>
  <sheetData>
    <row r="1" spans="1:20" ht="15" thickBot="1">
      <c r="A1" s="1577"/>
      <c r="B1" s="1577" t="s">
        <v>1501</v>
      </c>
      <c r="C1" s="1590" t="s">
        <v>2648</v>
      </c>
      <c r="D1" s="1577" t="s">
        <v>687</v>
      </c>
      <c r="E1" s="1593" t="s">
        <v>1517</v>
      </c>
      <c r="F1" s="1594"/>
      <c r="G1" s="1594"/>
      <c r="H1" s="1595"/>
      <c r="I1" s="1569" t="s">
        <v>1518</v>
      </c>
      <c r="J1" s="1570"/>
      <c r="K1" s="1570"/>
      <c r="L1" s="1570"/>
      <c r="M1" s="1571"/>
      <c r="N1" s="1569" t="s">
        <v>749</v>
      </c>
      <c r="O1" s="1570"/>
      <c r="P1" s="1570"/>
      <c r="Q1" s="1570"/>
      <c r="R1" s="1570"/>
      <c r="S1" s="1570"/>
      <c r="T1" s="1571"/>
    </row>
    <row r="2" spans="1:20" ht="28.5">
      <c r="A2" s="1578"/>
      <c r="B2" s="1578"/>
      <c r="C2" s="1591"/>
      <c r="D2" s="1578"/>
      <c r="E2" s="1588" t="s">
        <v>691</v>
      </c>
      <c r="F2" s="1586" t="s">
        <v>692</v>
      </c>
      <c r="G2" s="1586" t="s">
        <v>1516</v>
      </c>
      <c r="H2" s="1596" t="s">
        <v>736</v>
      </c>
      <c r="I2" s="1572" t="s">
        <v>693</v>
      </c>
      <c r="J2" s="1579"/>
      <c r="K2" s="1579" t="s">
        <v>699</v>
      </c>
      <c r="L2" s="1579"/>
      <c r="M2" s="1581" t="s">
        <v>700</v>
      </c>
      <c r="N2" s="1572" t="s">
        <v>685</v>
      </c>
      <c r="O2" s="1579" t="s">
        <v>701</v>
      </c>
      <c r="P2" s="1579"/>
      <c r="Q2" s="1579" t="s">
        <v>686</v>
      </c>
      <c r="R2" s="470" t="s">
        <v>710</v>
      </c>
      <c r="S2" s="1579" t="s">
        <v>750</v>
      </c>
      <c r="T2" s="1581" t="s">
        <v>703</v>
      </c>
    </row>
    <row r="3" spans="1:20" ht="29.25" thickBot="1">
      <c r="A3" s="1578"/>
      <c r="B3" s="1578"/>
      <c r="C3" s="1592"/>
      <c r="D3" s="1578"/>
      <c r="E3" s="1589"/>
      <c r="F3" s="1587"/>
      <c r="G3" s="1587"/>
      <c r="H3" s="1597"/>
      <c r="I3" s="55">
        <v>6400</v>
      </c>
      <c r="J3" s="56">
        <v>8222</v>
      </c>
      <c r="K3" s="56" t="s">
        <v>711</v>
      </c>
      <c r="L3" s="56" t="s">
        <v>724</v>
      </c>
      <c r="M3" s="1582"/>
      <c r="N3" s="1573"/>
      <c r="O3" s="471" t="s">
        <v>940</v>
      </c>
      <c r="P3" s="471" t="s">
        <v>709</v>
      </c>
      <c r="Q3" s="1580"/>
      <c r="R3" s="471" t="s">
        <v>715</v>
      </c>
      <c r="S3" s="1580"/>
      <c r="T3" s="1582"/>
    </row>
    <row r="4" spans="1:20" ht="14.25">
      <c r="A4" s="57">
        <v>1</v>
      </c>
      <c r="B4" s="58" t="s">
        <v>2</v>
      </c>
      <c r="C4" s="1584">
        <v>39342</v>
      </c>
      <c r="D4" s="58" t="s">
        <v>1141</v>
      </c>
      <c r="E4" s="67">
        <v>0</v>
      </c>
      <c r="F4" s="67">
        <v>10</v>
      </c>
      <c r="G4" s="67">
        <v>0</v>
      </c>
      <c r="H4" s="67">
        <v>6</v>
      </c>
      <c r="I4" s="67">
        <v>15</v>
      </c>
      <c r="J4" s="67">
        <v>2</v>
      </c>
      <c r="K4" s="67">
        <v>3</v>
      </c>
      <c r="L4" s="67">
        <v>2</v>
      </c>
      <c r="M4" s="67">
        <v>0</v>
      </c>
      <c r="N4" s="67">
        <v>2</v>
      </c>
      <c r="O4" s="67">
        <v>1</v>
      </c>
      <c r="P4" s="67">
        <v>4</v>
      </c>
      <c r="Q4" s="67">
        <v>5</v>
      </c>
      <c r="R4" s="67">
        <v>3</v>
      </c>
      <c r="S4" s="67">
        <v>0</v>
      </c>
      <c r="T4" s="68">
        <v>4</v>
      </c>
    </row>
    <row r="5" spans="1:20" ht="14.25">
      <c r="A5" s="476"/>
      <c r="B5" s="477"/>
      <c r="C5" s="1585"/>
      <c r="D5" s="477" t="s">
        <v>766</v>
      </c>
      <c r="E5" s="478">
        <v>0</v>
      </c>
      <c r="F5" s="478">
        <v>3</v>
      </c>
      <c r="G5" s="478">
        <v>6</v>
      </c>
      <c r="H5" s="478">
        <v>0</v>
      </c>
      <c r="I5" s="478">
        <v>4</v>
      </c>
      <c r="J5" s="478">
        <v>0</v>
      </c>
      <c r="K5" s="478">
        <v>0</v>
      </c>
      <c r="L5" s="478">
        <v>0</v>
      </c>
      <c r="M5" s="478">
        <v>0</v>
      </c>
      <c r="N5" s="478">
        <v>0</v>
      </c>
      <c r="O5" s="478">
        <v>0</v>
      </c>
      <c r="P5" s="478">
        <v>0</v>
      </c>
      <c r="Q5" s="478">
        <v>2</v>
      </c>
      <c r="R5" s="478">
        <v>7</v>
      </c>
      <c r="S5" s="478">
        <v>1</v>
      </c>
      <c r="T5" s="479">
        <v>1</v>
      </c>
    </row>
    <row r="6" spans="1:20" ht="14.25">
      <c r="A6" s="480">
        <v>2</v>
      </c>
      <c r="B6" s="481" t="s">
        <v>171</v>
      </c>
      <c r="C6" s="1566" t="e">
        <f>SUM('COAST MAPPING'!J22+'COAST MAPPING'!#REF!+'COAST MAPPING'!J46+'COAST MAPPING'!J65+'COAST MAPPING'!#REF!+'COAST MAPPING'!J91+'COAST MAPPING'!J90+'COAST MAPPING'!J112+'COAST MAPPING'!J124+'COAST MAPPING'!J127)</f>
        <v>#REF!</v>
      </c>
      <c r="D6" s="481" t="s">
        <v>1141</v>
      </c>
      <c r="E6" s="482">
        <v>1</v>
      </c>
      <c r="F6" s="482">
        <v>4</v>
      </c>
      <c r="G6" s="482">
        <v>2</v>
      </c>
      <c r="H6" s="482">
        <v>3</v>
      </c>
      <c r="I6" s="482">
        <v>8</v>
      </c>
      <c r="J6" s="482">
        <v>1</v>
      </c>
      <c r="K6" s="482">
        <v>2</v>
      </c>
      <c r="L6" s="482">
        <v>0</v>
      </c>
      <c r="M6" s="482">
        <v>2</v>
      </c>
      <c r="N6" s="482">
        <v>3</v>
      </c>
      <c r="O6" s="482">
        <v>5</v>
      </c>
      <c r="P6" s="482">
        <v>0</v>
      </c>
      <c r="Q6" s="482">
        <v>0</v>
      </c>
      <c r="R6" s="482">
        <v>1</v>
      </c>
      <c r="S6" s="482">
        <v>0</v>
      </c>
      <c r="T6" s="483">
        <v>1</v>
      </c>
    </row>
    <row r="7" spans="1:20" ht="14.25">
      <c r="A7" s="59"/>
      <c r="B7" s="2"/>
      <c r="C7" s="1568"/>
      <c r="D7" s="2" t="s">
        <v>766</v>
      </c>
      <c r="E7" s="19">
        <v>0</v>
      </c>
      <c r="F7" s="19">
        <v>1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69">
        <v>2</v>
      </c>
    </row>
    <row r="8" spans="1:20" ht="14.25">
      <c r="A8" s="476"/>
      <c r="B8" s="477"/>
      <c r="C8" s="1567"/>
      <c r="D8" s="477" t="s">
        <v>1502</v>
      </c>
      <c r="E8" s="478">
        <v>0</v>
      </c>
      <c r="F8" s="478">
        <v>1</v>
      </c>
      <c r="G8" s="478">
        <v>0</v>
      </c>
      <c r="H8" s="478">
        <v>0</v>
      </c>
      <c r="I8" s="478">
        <v>0</v>
      </c>
      <c r="J8" s="478">
        <v>0</v>
      </c>
      <c r="K8" s="478">
        <v>0</v>
      </c>
      <c r="L8" s="478">
        <v>0</v>
      </c>
      <c r="M8" s="478">
        <v>0</v>
      </c>
      <c r="N8" s="478">
        <v>0</v>
      </c>
      <c r="O8" s="478">
        <v>0</v>
      </c>
      <c r="P8" s="478">
        <v>0</v>
      </c>
      <c r="Q8" s="478">
        <v>0</v>
      </c>
      <c r="R8" s="478">
        <v>0</v>
      </c>
      <c r="S8" s="478">
        <v>0</v>
      </c>
      <c r="T8" s="479">
        <v>0</v>
      </c>
    </row>
    <row r="9" spans="1:20" ht="14.25">
      <c r="A9" s="480">
        <v>3</v>
      </c>
      <c r="B9" s="481" t="s">
        <v>230</v>
      </c>
      <c r="C9" s="1566">
        <f>SUM('EASTERN MAPPING'!J24+'EASTERN MAPPING'!J27+'EASTERN MAPPING'!J39+'EASTERN MAPPING'!J55+'EASTERN MAPPING'!J65+'EASTERN MAPPING'!J81+'EASTERN MAPPING'!J98+'EASTERN MAPPING'!J105+'EASTERN MAPPING'!J113+'EASTERN MAPPING'!J134+'EASTERN MAPPING'!J142+'EASTERN MAPPING'!J148+'EASTERN MAPPING'!J153+'EASTERN MAPPING'!J165+'EASTERN MAPPING'!J172+'EASTERN MAPPING'!J177+'EASTERN MAPPING'!J188+'EASTERN MAPPING'!J209+'EASTERN MAPPING'!J214)</f>
        <v>16521</v>
      </c>
      <c r="D9" s="481" t="s">
        <v>1141</v>
      </c>
      <c r="E9" s="482">
        <v>2</v>
      </c>
      <c r="F9" s="482">
        <v>6</v>
      </c>
      <c r="G9" s="482">
        <v>3</v>
      </c>
      <c r="H9" s="482">
        <v>2</v>
      </c>
      <c r="I9" s="482">
        <v>15</v>
      </c>
      <c r="J9" s="482">
        <v>3</v>
      </c>
      <c r="K9" s="482">
        <v>1</v>
      </c>
      <c r="L9" s="482">
        <v>1</v>
      </c>
      <c r="M9" s="482">
        <v>6</v>
      </c>
      <c r="N9" s="482">
        <v>2</v>
      </c>
      <c r="O9" s="482">
        <v>9</v>
      </c>
      <c r="P9" s="482">
        <v>6</v>
      </c>
      <c r="Q9" s="482">
        <v>1</v>
      </c>
      <c r="R9" s="482">
        <v>1</v>
      </c>
      <c r="S9" s="482">
        <v>0</v>
      </c>
      <c r="T9" s="483">
        <v>0</v>
      </c>
    </row>
    <row r="10" spans="1:20" ht="14.25">
      <c r="A10" s="476"/>
      <c r="B10" s="477"/>
      <c r="C10" s="1567"/>
      <c r="D10" s="477" t="s">
        <v>766</v>
      </c>
      <c r="E10" s="478">
        <v>0</v>
      </c>
      <c r="F10" s="478">
        <v>6</v>
      </c>
      <c r="G10" s="478">
        <v>2</v>
      </c>
      <c r="H10" s="478">
        <v>0</v>
      </c>
      <c r="I10" s="478">
        <v>1</v>
      </c>
      <c r="J10" s="478">
        <v>0</v>
      </c>
      <c r="K10" s="478">
        <v>0</v>
      </c>
      <c r="L10" s="478">
        <v>0</v>
      </c>
      <c r="M10" s="478">
        <v>0</v>
      </c>
      <c r="N10" s="478">
        <v>0</v>
      </c>
      <c r="O10" s="478">
        <v>0</v>
      </c>
      <c r="P10" s="478">
        <v>0</v>
      </c>
      <c r="Q10" s="478">
        <v>1</v>
      </c>
      <c r="R10" s="478">
        <v>5</v>
      </c>
      <c r="S10" s="478">
        <v>0</v>
      </c>
      <c r="T10" s="479">
        <v>1</v>
      </c>
    </row>
    <row r="11" spans="1:20" ht="14.25">
      <c r="A11" s="480">
        <v>4</v>
      </c>
      <c r="B11" s="481" t="s">
        <v>307</v>
      </c>
      <c r="C11" s="1566" t="e">
        <f>SUM('NAIROBI MAPPING'!J17+'NAIROBI MAPPING'!J33+'NAIROBI MAPPING'!J44+'NAIROBI MAPPING'!J60+'NAIROBI MAPPING'!J72+'NAIROBI MAPPING'!J83+'NAIROBI MAPPING'!J92+'NAIROBI MAPPING'!J104+'NAIROBI MAPPING'!J108+'NAIROBI MAPPING'!J111+'NAIROBI MAPPING'!J118+'NAIROBI MAPPING'!J135+'NAIROBI MAPPING'!J146+'NAIROBI MAPPING'!J157+'NAIROBI MAPPING'!J161+'NAIROBI MAPPING'!J166+'NAIROBI MAPPING'!J169+'NAIROBI MAPPING'!#REF!+'NAIROBI MAPPING'!J174+'NAIROBI MAPPING'!J182+'NAIROBI MAPPING'!J186+'NAIROBI MAPPING'!J190+'NAIROBI MAPPING'!J193)</f>
        <v>#REF!</v>
      </c>
      <c r="D11" s="481" t="s">
        <v>1141</v>
      </c>
      <c r="E11" s="482">
        <v>0</v>
      </c>
      <c r="F11" s="482">
        <v>5</v>
      </c>
      <c r="G11" s="482">
        <v>1</v>
      </c>
      <c r="H11" s="482">
        <v>0</v>
      </c>
      <c r="I11" s="482">
        <v>6</v>
      </c>
      <c r="J11" s="482">
        <v>1</v>
      </c>
      <c r="K11" s="482">
        <v>0</v>
      </c>
      <c r="L11" s="482">
        <v>1</v>
      </c>
      <c r="M11" s="482">
        <v>1</v>
      </c>
      <c r="N11" s="482">
        <v>1</v>
      </c>
      <c r="O11" s="482">
        <v>6</v>
      </c>
      <c r="P11" s="482">
        <v>0</v>
      </c>
      <c r="Q11" s="482">
        <v>0</v>
      </c>
      <c r="R11" s="482">
        <v>3</v>
      </c>
      <c r="S11" s="482">
        <v>0</v>
      </c>
      <c r="T11" s="483">
        <v>0</v>
      </c>
    </row>
    <row r="12" spans="1:20" ht="14.25">
      <c r="A12" s="59"/>
      <c r="B12" s="2"/>
      <c r="C12" s="1568"/>
      <c r="D12" s="2" t="s">
        <v>688</v>
      </c>
      <c r="E12" s="19">
        <v>0</v>
      </c>
      <c r="F12" s="19">
        <v>0</v>
      </c>
      <c r="G12" s="19">
        <v>1</v>
      </c>
      <c r="H12" s="19">
        <v>0</v>
      </c>
      <c r="I12" s="19">
        <v>0</v>
      </c>
      <c r="J12" s="19">
        <v>1</v>
      </c>
      <c r="K12" s="19">
        <v>0</v>
      </c>
      <c r="L12" s="19">
        <v>0</v>
      </c>
      <c r="M12" s="19">
        <v>0</v>
      </c>
      <c r="N12" s="19">
        <v>1</v>
      </c>
      <c r="O12" s="19">
        <v>0</v>
      </c>
      <c r="P12" s="19">
        <v>0</v>
      </c>
      <c r="Q12" s="19">
        <v>0</v>
      </c>
      <c r="R12" s="19">
        <v>1</v>
      </c>
      <c r="S12" s="19">
        <v>0</v>
      </c>
      <c r="T12" s="69">
        <v>0</v>
      </c>
    </row>
    <row r="13" spans="1:20" ht="14.25">
      <c r="A13" s="59"/>
      <c r="B13" s="2"/>
      <c r="C13" s="1568"/>
      <c r="D13" s="2" t="s">
        <v>766</v>
      </c>
      <c r="E13" s="19">
        <v>4</v>
      </c>
      <c r="F13" s="19">
        <v>1</v>
      </c>
      <c r="G13" s="19">
        <v>2</v>
      </c>
      <c r="H13" s="19">
        <v>0</v>
      </c>
      <c r="I13" s="19">
        <v>2</v>
      </c>
      <c r="J13" s="19">
        <v>1</v>
      </c>
      <c r="K13" s="19">
        <v>0</v>
      </c>
      <c r="L13" s="19">
        <v>0</v>
      </c>
      <c r="M13" s="19">
        <v>0</v>
      </c>
      <c r="N13" s="19">
        <v>0</v>
      </c>
      <c r="O13" s="19">
        <v>1</v>
      </c>
      <c r="P13" s="19">
        <v>0</v>
      </c>
      <c r="Q13" s="19">
        <v>1</v>
      </c>
      <c r="R13" s="19">
        <v>0</v>
      </c>
      <c r="S13" s="19">
        <v>1</v>
      </c>
      <c r="T13" s="69">
        <v>0</v>
      </c>
    </row>
    <row r="14" spans="1:20" ht="14.25">
      <c r="A14" s="59"/>
      <c r="B14" s="2"/>
      <c r="C14" s="1568"/>
      <c r="D14" s="2" t="s">
        <v>1502</v>
      </c>
      <c r="E14" s="19">
        <v>0</v>
      </c>
      <c r="F14" s="19">
        <v>0</v>
      </c>
      <c r="G14" s="19">
        <v>3</v>
      </c>
      <c r="H14" s="19">
        <v>0</v>
      </c>
      <c r="I14" s="19">
        <v>2</v>
      </c>
      <c r="J14" s="19">
        <v>0</v>
      </c>
      <c r="K14" s="19">
        <v>0</v>
      </c>
      <c r="L14" s="19">
        <v>0</v>
      </c>
      <c r="M14" s="19">
        <v>1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69">
        <v>0</v>
      </c>
    </row>
    <row r="15" spans="1:20" ht="14.25">
      <c r="A15" s="476"/>
      <c r="B15" s="477"/>
      <c r="C15" s="1567"/>
      <c r="D15" s="477" t="s">
        <v>1503</v>
      </c>
      <c r="E15" s="478">
        <v>2</v>
      </c>
      <c r="F15" s="478">
        <v>2</v>
      </c>
      <c r="G15" s="478">
        <v>1</v>
      </c>
      <c r="H15" s="478">
        <v>1</v>
      </c>
      <c r="I15" s="478">
        <v>4</v>
      </c>
      <c r="J15" s="478">
        <v>0</v>
      </c>
      <c r="K15" s="478">
        <v>0</v>
      </c>
      <c r="L15" s="478">
        <v>1</v>
      </c>
      <c r="M15" s="478">
        <v>0</v>
      </c>
      <c r="N15" s="478">
        <v>1</v>
      </c>
      <c r="O15" s="478">
        <v>0</v>
      </c>
      <c r="P15" s="478">
        <v>0</v>
      </c>
      <c r="Q15" s="478">
        <v>1</v>
      </c>
      <c r="R15" s="478">
        <v>0</v>
      </c>
      <c r="S15" s="478">
        <v>0</v>
      </c>
      <c r="T15" s="479">
        <v>0</v>
      </c>
    </row>
    <row r="16" spans="1:20" ht="14.25">
      <c r="A16" s="480">
        <v>5</v>
      </c>
      <c r="B16" s="481" t="s">
        <v>1500</v>
      </c>
      <c r="C16" s="1566" t="e">
        <f>SUM('NORTH EASTERN MAPPING'!J22+'NORTH EASTERN MAPPING'!#REF!+'NORTH EASTERN MAPPING'!J43)</f>
        <v>#REF!</v>
      </c>
      <c r="D16" s="481" t="s">
        <v>1141</v>
      </c>
      <c r="E16" s="482">
        <v>0</v>
      </c>
      <c r="F16" s="482">
        <v>1</v>
      </c>
      <c r="G16" s="482">
        <v>0</v>
      </c>
      <c r="H16" s="482">
        <v>0</v>
      </c>
      <c r="I16" s="482">
        <v>3</v>
      </c>
      <c r="J16" s="482">
        <v>1</v>
      </c>
      <c r="K16" s="482">
        <v>0</v>
      </c>
      <c r="L16" s="482">
        <v>0</v>
      </c>
      <c r="M16" s="482">
        <v>1</v>
      </c>
      <c r="N16" s="482">
        <v>1</v>
      </c>
      <c r="O16" s="482">
        <v>4</v>
      </c>
      <c r="P16" s="482">
        <v>0</v>
      </c>
      <c r="Q16" s="482">
        <v>1</v>
      </c>
      <c r="R16" s="482">
        <v>0</v>
      </c>
      <c r="S16" s="482">
        <v>0</v>
      </c>
      <c r="T16" s="483">
        <v>0</v>
      </c>
    </row>
    <row r="17" spans="1:20" ht="14.25">
      <c r="A17" s="476"/>
      <c r="B17" s="477"/>
      <c r="C17" s="1567"/>
      <c r="D17" s="477" t="s">
        <v>766</v>
      </c>
      <c r="E17" s="478">
        <v>0</v>
      </c>
      <c r="F17" s="478">
        <v>0</v>
      </c>
      <c r="G17" s="478">
        <v>0</v>
      </c>
      <c r="H17" s="478">
        <v>0</v>
      </c>
      <c r="I17" s="478">
        <v>0</v>
      </c>
      <c r="J17" s="478">
        <v>0</v>
      </c>
      <c r="K17" s="478">
        <v>0</v>
      </c>
      <c r="L17" s="478">
        <v>0</v>
      </c>
      <c r="M17" s="478">
        <v>0</v>
      </c>
      <c r="N17" s="478">
        <v>0</v>
      </c>
      <c r="O17" s="478">
        <v>0</v>
      </c>
      <c r="P17" s="478">
        <v>0</v>
      </c>
      <c r="Q17" s="478">
        <v>0</v>
      </c>
      <c r="R17" s="478">
        <v>0</v>
      </c>
      <c r="S17" s="478">
        <v>0</v>
      </c>
      <c r="T17" s="479">
        <v>0</v>
      </c>
    </row>
    <row r="18" spans="1:20" ht="14.25">
      <c r="A18" s="480">
        <v>6</v>
      </c>
      <c r="B18" s="481" t="s">
        <v>362</v>
      </c>
      <c r="C18" s="1566" t="e">
        <f>SUM('NYANZA MAPPING'!J17+'NYANZA MAPPING'!J27+'NYANZA MAPPING'!J35+'NYANZA MAPPING'!J47+'NYANZA MAPPING'!J50+'NYANZA MAPPING'!J54+'NYANZA MAPPING'!J80+'NYANZA MAPPING'!J90+'NYANZA MAPPING'!J97+'NYANZA MAPPING'!J102+'NYANZA MAPPING'!J107+'NYANZA MAPPING'!J115+'NYANZA MAPPING'!#REF!+'NYANZA MAPPING'!J126+'NYANZA MAPPING'!J164+'NYANZA MAPPING'!J180+'NYANZA MAPPING'!J186+'NYANZA MAPPING'!J195+'NYANZA MAPPING'!J202+'NYANZA MAPPING'!J217+'NYANZA MAPPING'!J225+'NYANZA MAPPING'!J231+'NYANZA MAPPING'!J240+'NYANZA MAPPING'!J247+'NYANZA MAPPING'!J256+'NYANZA MAPPING'!J260+'NYANZA MAPPING'!J272+'NYANZA MAPPING'!J286+'NYANZA MAPPING'!J292+'NYANZA MAPPING'!J295+'NYANZA MAPPING'!J308+'NYANZA MAPPING'!J330+'NYANZA MAPPING'!J359)</f>
        <v>#REF!</v>
      </c>
      <c r="D18" s="481" t="s">
        <v>1141</v>
      </c>
      <c r="E18" s="482">
        <v>2</v>
      </c>
      <c r="F18" s="482">
        <v>15</v>
      </c>
      <c r="G18" s="482">
        <v>2</v>
      </c>
      <c r="H18" s="482">
        <v>8</v>
      </c>
      <c r="I18" s="482">
        <v>6</v>
      </c>
      <c r="J18" s="482">
        <v>7</v>
      </c>
      <c r="K18" s="482">
        <v>11</v>
      </c>
      <c r="L18" s="482">
        <v>2</v>
      </c>
      <c r="M18" s="482">
        <v>8</v>
      </c>
      <c r="N18" s="482">
        <v>9</v>
      </c>
      <c r="O18" s="482">
        <v>14</v>
      </c>
      <c r="P18" s="482">
        <v>4</v>
      </c>
      <c r="Q18" s="482">
        <v>1</v>
      </c>
      <c r="R18" s="482">
        <v>0</v>
      </c>
      <c r="S18" s="482">
        <v>0</v>
      </c>
      <c r="T18" s="483">
        <v>1</v>
      </c>
    </row>
    <row r="19" spans="1:20" ht="14.25">
      <c r="A19" s="59"/>
      <c r="B19" s="2"/>
      <c r="C19" s="1568"/>
      <c r="D19" s="2" t="s">
        <v>766</v>
      </c>
      <c r="E19" s="19">
        <v>0</v>
      </c>
      <c r="F19" s="19">
        <v>5</v>
      </c>
      <c r="G19" s="19">
        <v>8</v>
      </c>
      <c r="H19" s="19">
        <v>0</v>
      </c>
      <c r="I19" s="19">
        <v>4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1</v>
      </c>
      <c r="Q19" s="19">
        <v>4</v>
      </c>
      <c r="R19" s="19">
        <v>0</v>
      </c>
      <c r="S19" s="19">
        <v>0</v>
      </c>
      <c r="T19" s="69">
        <v>0</v>
      </c>
    </row>
    <row r="20" spans="1:20" ht="14.25">
      <c r="A20" s="476"/>
      <c r="B20" s="477"/>
      <c r="C20" s="1567"/>
      <c r="D20" s="477" t="s">
        <v>1502</v>
      </c>
      <c r="E20" s="478">
        <v>0</v>
      </c>
      <c r="F20" s="478">
        <v>0</v>
      </c>
      <c r="G20" s="478">
        <v>0</v>
      </c>
      <c r="H20" s="478">
        <v>0</v>
      </c>
      <c r="I20" s="478">
        <v>1</v>
      </c>
      <c r="J20" s="478">
        <v>0</v>
      </c>
      <c r="K20" s="478">
        <v>0</v>
      </c>
      <c r="L20" s="478">
        <v>0</v>
      </c>
      <c r="M20" s="478">
        <v>0</v>
      </c>
      <c r="N20" s="478">
        <v>0</v>
      </c>
      <c r="O20" s="478">
        <v>0</v>
      </c>
      <c r="P20" s="478">
        <v>0</v>
      </c>
      <c r="Q20" s="478">
        <v>1</v>
      </c>
      <c r="R20" s="478">
        <v>0</v>
      </c>
      <c r="S20" s="478">
        <v>0</v>
      </c>
      <c r="T20" s="479">
        <v>0</v>
      </c>
    </row>
    <row r="21" spans="1:20" ht="14.25">
      <c r="A21" s="480">
        <v>7</v>
      </c>
      <c r="B21" s="481" t="s">
        <v>615</v>
      </c>
      <c r="C21" s="1566">
        <f>SUM('RIFT VALLEY MAPPING'!L13+'RIFT VALLEY MAPPING'!L28+'RIFT VALLEY MAPPING'!L31+'RIFT VALLEY MAPPING'!L42+'RIFT VALLEY MAPPING'!L66+'RIFT VALLEY MAPPING'!L71+'RIFT VALLEY MAPPING'!L82+'RIFT VALLEY MAPPING'!L92+'RIFT VALLEY MAPPING'!L95+'RIFT VALLEY MAPPING'!L111+'RIFT VALLEY MAPPING'!L118+'RIFT VALLEY MAPPING'!L124+'RIFT VALLEY MAPPING'!L135+'RIFT VALLEY MAPPING'!L152+'RIFT VALLEY MAPPING'!L157+'RIFT VALLEY MAPPING'!L161+'RIFT VALLEY MAPPING'!L193+'RIFT VALLEY MAPPING'!L210+'RIFT VALLEY MAPPING'!L218+'RIFT VALLEY MAPPING'!L224+'RIFT VALLEY MAPPING'!L236+'RIFT VALLEY MAPPING'!L247+'RIFT VALLEY MAPPING'!L259)</f>
        <v>81479</v>
      </c>
      <c r="D21" s="481" t="s">
        <v>1141</v>
      </c>
      <c r="E21" s="482">
        <v>2</v>
      </c>
      <c r="F21" s="482">
        <v>8</v>
      </c>
      <c r="G21" s="482">
        <v>4</v>
      </c>
      <c r="H21" s="482">
        <v>2</v>
      </c>
      <c r="I21" s="482">
        <v>11</v>
      </c>
      <c r="J21" s="482">
        <v>2</v>
      </c>
      <c r="K21" s="482">
        <v>1</v>
      </c>
      <c r="L21" s="482">
        <v>0</v>
      </c>
      <c r="M21" s="482">
        <v>9</v>
      </c>
      <c r="N21" s="482">
        <v>2</v>
      </c>
      <c r="O21" s="482">
        <v>10</v>
      </c>
      <c r="P21" s="482">
        <v>4</v>
      </c>
      <c r="Q21" s="482">
        <v>0</v>
      </c>
      <c r="R21" s="482">
        <v>1</v>
      </c>
      <c r="S21" s="482">
        <v>0</v>
      </c>
      <c r="T21" s="483">
        <v>1</v>
      </c>
    </row>
    <row r="22" spans="1:20" ht="14.25">
      <c r="A22" s="59"/>
      <c r="B22" s="2"/>
      <c r="C22" s="1568"/>
      <c r="D22" s="2" t="s">
        <v>688</v>
      </c>
      <c r="E22" s="19">
        <v>0</v>
      </c>
      <c r="F22" s="19">
        <v>1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1</v>
      </c>
      <c r="T22" s="69">
        <v>0</v>
      </c>
    </row>
    <row r="23" spans="1:20" ht="14.25">
      <c r="A23" s="59"/>
      <c r="B23" s="2"/>
      <c r="C23" s="1568"/>
      <c r="D23" s="2" t="s">
        <v>766</v>
      </c>
      <c r="E23" s="19">
        <v>0</v>
      </c>
      <c r="F23" s="19">
        <v>2</v>
      </c>
      <c r="G23" s="19">
        <v>1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2</v>
      </c>
      <c r="N23" s="19">
        <v>0</v>
      </c>
      <c r="O23" s="19">
        <v>0</v>
      </c>
      <c r="P23" s="19">
        <v>1</v>
      </c>
      <c r="Q23" s="19">
        <v>0</v>
      </c>
      <c r="R23" s="19">
        <v>1</v>
      </c>
      <c r="S23" s="19">
        <v>0</v>
      </c>
      <c r="T23" s="69">
        <v>0</v>
      </c>
    </row>
    <row r="24" spans="1:20" ht="14.25">
      <c r="A24" s="59"/>
      <c r="B24" s="2"/>
      <c r="C24" s="1568"/>
      <c r="D24" s="2" t="s">
        <v>1502</v>
      </c>
      <c r="E24" s="19">
        <v>1</v>
      </c>
      <c r="F24" s="19">
        <v>0</v>
      </c>
      <c r="G24" s="19">
        <v>2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69">
        <v>0</v>
      </c>
    </row>
    <row r="25" spans="1:20" ht="14.25">
      <c r="A25" s="476"/>
      <c r="B25" s="477"/>
      <c r="C25" s="1567"/>
      <c r="D25" s="477" t="s">
        <v>1503</v>
      </c>
      <c r="E25" s="478">
        <v>0</v>
      </c>
      <c r="F25" s="478">
        <v>0</v>
      </c>
      <c r="G25" s="478">
        <v>0</v>
      </c>
      <c r="H25" s="478">
        <v>0</v>
      </c>
      <c r="I25" s="478">
        <v>1</v>
      </c>
      <c r="J25" s="478">
        <v>0</v>
      </c>
      <c r="K25" s="478">
        <v>0</v>
      </c>
      <c r="L25" s="478">
        <v>0</v>
      </c>
      <c r="M25" s="478">
        <v>0</v>
      </c>
      <c r="N25" s="478">
        <v>0</v>
      </c>
      <c r="O25" s="478">
        <v>0</v>
      </c>
      <c r="P25" s="478">
        <v>0</v>
      </c>
      <c r="Q25" s="478">
        <v>0</v>
      </c>
      <c r="R25" s="478">
        <v>0</v>
      </c>
      <c r="S25" s="478">
        <v>0</v>
      </c>
      <c r="T25" s="479">
        <v>0</v>
      </c>
    </row>
    <row r="26" spans="1:20" ht="14.25">
      <c r="A26" s="472">
        <v>8</v>
      </c>
      <c r="B26" s="473" t="s">
        <v>553</v>
      </c>
      <c r="C26" s="1566">
        <f>SUM('WESTERN MAPPING'!J36+'WESTERN MAPPING'!J52+'WESTERN MAPPING'!J66+'WESTERN MAPPING'!J87+'WESTERN MAPPING'!J115+'WESTERN MAPPING'!J124+'WESTERN MAPPING'!J134+'WESTERN MAPPING'!J150+'WESTERN MAPPING'!J154+'WESTERN MAPPING'!J176+'WESTERN MAPPING'!J208+'WESTERN MAPPING'!J213)</f>
        <v>34019</v>
      </c>
      <c r="D26" s="473" t="s">
        <v>1141</v>
      </c>
      <c r="E26" s="474">
        <v>1</v>
      </c>
      <c r="F26" s="474">
        <v>8</v>
      </c>
      <c r="G26" s="474">
        <v>1</v>
      </c>
      <c r="H26" s="474">
        <v>0</v>
      </c>
      <c r="I26" s="474">
        <v>8</v>
      </c>
      <c r="J26" s="474">
        <v>2</v>
      </c>
      <c r="K26" s="474">
        <v>1</v>
      </c>
      <c r="L26" s="474">
        <v>0</v>
      </c>
      <c r="M26" s="474">
        <v>4</v>
      </c>
      <c r="N26" s="474">
        <v>2</v>
      </c>
      <c r="O26" s="474">
        <v>7</v>
      </c>
      <c r="P26" s="474">
        <v>3</v>
      </c>
      <c r="Q26" s="474">
        <v>1</v>
      </c>
      <c r="R26" s="474">
        <v>1</v>
      </c>
      <c r="S26" s="474">
        <v>0</v>
      </c>
      <c r="T26" s="475">
        <v>0</v>
      </c>
    </row>
    <row r="27" spans="1:20" ht="15" thickBot="1">
      <c r="A27" s="60"/>
      <c r="B27" s="3"/>
      <c r="C27" s="1583"/>
      <c r="D27" s="3" t="s">
        <v>766</v>
      </c>
      <c r="E27" s="70">
        <v>0</v>
      </c>
      <c r="F27" s="70">
        <v>0</v>
      </c>
      <c r="G27" s="70">
        <v>1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  <c r="T27" s="71">
        <v>0</v>
      </c>
    </row>
    <row r="28" spans="1:20" ht="18.75" thickBot="1">
      <c r="A28" s="1574" t="s">
        <v>12</v>
      </c>
      <c r="B28" s="1575"/>
      <c r="C28" s="1575"/>
      <c r="D28" s="1576"/>
      <c r="E28" s="72">
        <f t="shared" ref="E28:T28" si="0">SUM(E4:E27)</f>
        <v>15</v>
      </c>
      <c r="F28" s="72">
        <f t="shared" si="0"/>
        <v>79</v>
      </c>
      <c r="G28" s="72">
        <f t="shared" si="0"/>
        <v>40</v>
      </c>
      <c r="H28" s="72">
        <f t="shared" si="0"/>
        <v>22</v>
      </c>
      <c r="I28" s="72">
        <f t="shared" si="0"/>
        <v>91</v>
      </c>
      <c r="J28" s="72">
        <f t="shared" si="0"/>
        <v>21</v>
      </c>
      <c r="K28" s="72">
        <f t="shared" si="0"/>
        <v>19</v>
      </c>
      <c r="L28" s="72">
        <f t="shared" si="0"/>
        <v>7</v>
      </c>
      <c r="M28" s="72">
        <f t="shared" si="0"/>
        <v>34</v>
      </c>
      <c r="N28" s="72">
        <f t="shared" si="0"/>
        <v>24</v>
      </c>
      <c r="O28" s="72">
        <f t="shared" si="0"/>
        <v>57</v>
      </c>
      <c r="P28" s="72">
        <f t="shared" si="0"/>
        <v>23</v>
      </c>
      <c r="Q28" s="72">
        <f t="shared" si="0"/>
        <v>19</v>
      </c>
      <c r="R28" s="72">
        <f t="shared" si="0"/>
        <v>24</v>
      </c>
      <c r="S28" s="72">
        <f t="shared" si="0"/>
        <v>3</v>
      </c>
      <c r="T28" s="73">
        <f t="shared" si="0"/>
        <v>11</v>
      </c>
    </row>
    <row r="33" spans="7:8">
      <c r="G33">
        <f>22-14</f>
        <v>8</v>
      </c>
      <c r="H33">
        <v>14</v>
      </c>
    </row>
  </sheetData>
  <mergeCells count="28">
    <mergeCell ref="I1:M1"/>
    <mergeCell ref="H2:H3"/>
    <mergeCell ref="I2:J2"/>
    <mergeCell ref="K2:L2"/>
    <mergeCell ref="C9:C10"/>
    <mergeCell ref="C11:C15"/>
    <mergeCell ref="B1:B3"/>
    <mergeCell ref="F2:F3"/>
    <mergeCell ref="G2:G3"/>
    <mergeCell ref="E2:E3"/>
    <mergeCell ref="C1:C3"/>
    <mergeCell ref="E1:H1"/>
    <mergeCell ref="C16:C17"/>
    <mergeCell ref="C18:C20"/>
    <mergeCell ref="N1:T1"/>
    <mergeCell ref="N2:N3"/>
    <mergeCell ref="A28:D28"/>
    <mergeCell ref="A1:A3"/>
    <mergeCell ref="O2:P2"/>
    <mergeCell ref="Q2:Q3"/>
    <mergeCell ref="S2:S3"/>
    <mergeCell ref="T2:T3"/>
    <mergeCell ref="D1:D3"/>
    <mergeCell ref="M2:M3"/>
    <mergeCell ref="C21:C25"/>
    <mergeCell ref="C26:C27"/>
    <mergeCell ref="C4:C5"/>
    <mergeCell ref="C6:C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"/>
  <dimension ref="A1:R49"/>
  <sheetViews>
    <sheetView topLeftCell="A28" workbookViewId="0">
      <selection activeCell="G37" sqref="G37:G38"/>
    </sheetView>
  </sheetViews>
  <sheetFormatPr defaultColWidth="8.85546875" defaultRowHeight="12.75"/>
  <cols>
    <col min="1" max="1" width="3" style="449" bestFit="1" customWidth="1"/>
    <col min="2" max="2" width="10.140625" customWidth="1"/>
    <col min="3" max="3" width="15.42578125" bestFit="1" customWidth="1"/>
    <col min="4" max="4" width="15.85546875" bestFit="1" customWidth="1"/>
    <col min="5" max="5" width="11.28515625" customWidth="1"/>
    <col min="6" max="7" width="11" bestFit="1" customWidth="1"/>
    <col min="8" max="8" width="6.7109375" style="450" bestFit="1" customWidth="1"/>
  </cols>
  <sheetData>
    <row r="1" spans="1:18" s="451" customFormat="1" ht="28.5">
      <c r="A1" s="459"/>
      <c r="B1" s="460" t="s">
        <v>0</v>
      </c>
      <c r="C1" s="460" t="s">
        <v>1</v>
      </c>
      <c r="D1" s="460" t="s">
        <v>2590</v>
      </c>
      <c r="E1" s="461" t="s">
        <v>2607</v>
      </c>
      <c r="F1" s="1673" t="s">
        <v>2588</v>
      </c>
      <c r="G1" s="1673"/>
      <c r="H1" s="461" t="s">
        <v>2632</v>
      </c>
      <c r="I1" s="462">
        <v>40391</v>
      </c>
      <c r="J1" s="462">
        <v>40422</v>
      </c>
      <c r="K1" s="462">
        <v>40452</v>
      </c>
      <c r="L1" s="462">
        <v>40483</v>
      </c>
      <c r="M1" s="462">
        <v>40513</v>
      </c>
      <c r="N1" s="462">
        <v>40544</v>
      </c>
      <c r="O1" s="462">
        <v>40575</v>
      </c>
      <c r="P1" s="462">
        <v>40603</v>
      </c>
      <c r="Q1" s="462">
        <v>40634</v>
      </c>
      <c r="R1" s="463">
        <v>40664</v>
      </c>
    </row>
    <row r="2" spans="1:18" ht="14.25">
      <c r="A2" s="452">
        <v>1</v>
      </c>
      <c r="B2" s="2" t="s">
        <v>2</v>
      </c>
      <c r="C2" s="2" t="s">
        <v>120</v>
      </c>
      <c r="D2" s="2" t="s">
        <v>1520</v>
      </c>
      <c r="E2" s="2" t="s">
        <v>2597</v>
      </c>
      <c r="F2" s="2"/>
      <c r="G2" s="2" t="s">
        <v>2585</v>
      </c>
      <c r="H2" s="19" t="s">
        <v>1522</v>
      </c>
      <c r="I2" s="440"/>
      <c r="J2" s="438"/>
      <c r="K2" s="438"/>
      <c r="L2" s="438"/>
      <c r="M2" s="438"/>
      <c r="N2" s="438"/>
      <c r="O2" s="438"/>
      <c r="P2" s="438"/>
      <c r="Q2" s="438"/>
      <c r="R2" s="453"/>
    </row>
    <row r="3" spans="1:18" ht="14.25">
      <c r="A3" s="452">
        <v>2</v>
      </c>
      <c r="B3" s="2" t="s">
        <v>2</v>
      </c>
      <c r="C3" s="2" t="s">
        <v>2606</v>
      </c>
      <c r="D3" s="2" t="s">
        <v>2606</v>
      </c>
      <c r="E3" s="2" t="s">
        <v>2585</v>
      </c>
      <c r="F3" s="2" t="s">
        <v>2592</v>
      </c>
      <c r="G3" s="2"/>
      <c r="H3" s="19"/>
      <c r="I3" s="440"/>
      <c r="J3" s="438"/>
      <c r="K3" s="438"/>
      <c r="L3" s="438"/>
      <c r="M3" s="438"/>
      <c r="N3" s="438"/>
      <c r="O3" s="438"/>
      <c r="P3" s="438"/>
      <c r="Q3" s="438"/>
      <c r="R3" s="453"/>
    </row>
    <row r="4" spans="1:18" ht="14.25">
      <c r="A4" s="452">
        <v>3</v>
      </c>
      <c r="B4" s="442" t="s">
        <v>171</v>
      </c>
      <c r="C4" s="442" t="s">
        <v>201</v>
      </c>
      <c r="D4" s="442" t="s">
        <v>201</v>
      </c>
      <c r="E4" s="442" t="s">
        <v>2585</v>
      </c>
      <c r="F4" s="442" t="s">
        <v>2592</v>
      </c>
      <c r="G4" s="442"/>
      <c r="H4" s="464"/>
      <c r="I4" s="434"/>
      <c r="J4" s="440"/>
      <c r="K4" s="438"/>
      <c r="L4" s="438"/>
      <c r="M4" s="438"/>
      <c r="N4" s="438"/>
      <c r="O4" s="438"/>
      <c r="P4" s="438"/>
      <c r="Q4" s="438"/>
      <c r="R4" s="453"/>
    </row>
    <row r="5" spans="1:18" ht="14.25">
      <c r="A5" s="452">
        <v>4</v>
      </c>
      <c r="B5" s="2" t="s">
        <v>362</v>
      </c>
      <c r="C5" s="2" t="s">
        <v>444</v>
      </c>
      <c r="D5" s="2" t="s">
        <v>444</v>
      </c>
      <c r="E5" s="2" t="s">
        <v>2585</v>
      </c>
      <c r="F5" s="2" t="s">
        <v>2592</v>
      </c>
      <c r="G5" s="2"/>
      <c r="H5" s="19"/>
      <c r="I5" s="440"/>
      <c r="J5" s="438"/>
      <c r="K5" s="438"/>
      <c r="L5" s="438"/>
      <c r="M5" s="438"/>
      <c r="N5" s="438"/>
      <c r="O5" s="438"/>
      <c r="P5" s="438"/>
      <c r="Q5" s="438"/>
      <c r="R5" s="453"/>
    </row>
    <row r="6" spans="1:18" ht="14.25">
      <c r="A6" s="452">
        <v>5</v>
      </c>
      <c r="B6" s="2" t="s">
        <v>362</v>
      </c>
      <c r="C6" s="2" t="s">
        <v>447</v>
      </c>
      <c r="D6" s="2" t="s">
        <v>447</v>
      </c>
      <c r="E6" s="2" t="s">
        <v>2585</v>
      </c>
      <c r="F6" s="2" t="s">
        <v>2592</v>
      </c>
      <c r="G6" s="2"/>
      <c r="H6" s="19"/>
      <c r="I6" s="434"/>
      <c r="J6" s="440"/>
      <c r="K6" s="438"/>
      <c r="L6" s="438"/>
      <c r="M6" s="438"/>
      <c r="N6" s="438"/>
      <c r="O6" s="438"/>
      <c r="P6" s="438"/>
      <c r="Q6" s="438"/>
      <c r="R6" s="453"/>
    </row>
    <row r="7" spans="1:18" ht="14.25">
      <c r="A7" s="452">
        <v>6</v>
      </c>
      <c r="B7" s="2" t="s">
        <v>362</v>
      </c>
      <c r="C7" s="2" t="s">
        <v>391</v>
      </c>
      <c r="D7" s="2" t="s">
        <v>391</v>
      </c>
      <c r="E7" s="2" t="s">
        <v>2597</v>
      </c>
      <c r="F7" s="2"/>
      <c r="G7" s="2" t="s">
        <v>2585</v>
      </c>
      <c r="H7" s="19"/>
      <c r="I7" s="434"/>
      <c r="J7" s="440"/>
      <c r="K7" s="438"/>
      <c r="L7" s="438"/>
      <c r="M7" s="438"/>
      <c r="N7" s="438"/>
      <c r="O7" s="438"/>
      <c r="P7" s="438"/>
      <c r="Q7" s="438"/>
      <c r="R7" s="453"/>
    </row>
    <row r="8" spans="1:18" ht="14.25">
      <c r="A8" s="452">
        <v>7</v>
      </c>
      <c r="B8" s="2" t="s">
        <v>362</v>
      </c>
      <c r="C8" s="2" t="s">
        <v>432</v>
      </c>
      <c r="D8" s="2" t="s">
        <v>2608</v>
      </c>
      <c r="E8" s="2" t="s">
        <v>2597</v>
      </c>
      <c r="F8" s="2"/>
      <c r="G8" s="2" t="s">
        <v>2585</v>
      </c>
      <c r="H8" s="19"/>
      <c r="I8" s="434"/>
      <c r="J8" s="440"/>
      <c r="K8" s="438"/>
      <c r="L8" s="438"/>
      <c r="M8" s="438"/>
      <c r="N8" s="438"/>
      <c r="O8" s="438"/>
      <c r="P8" s="438"/>
      <c r="Q8" s="438"/>
      <c r="R8" s="453"/>
    </row>
    <row r="9" spans="1:18" ht="14.25">
      <c r="A9" s="452">
        <v>8</v>
      </c>
      <c r="B9" s="2" t="s">
        <v>362</v>
      </c>
      <c r="C9" s="2" t="s">
        <v>432</v>
      </c>
      <c r="D9" s="2" t="s">
        <v>2609</v>
      </c>
      <c r="E9" s="2" t="s">
        <v>2585</v>
      </c>
      <c r="F9" s="2" t="s">
        <v>2592</v>
      </c>
      <c r="G9" s="2"/>
      <c r="H9" s="19"/>
      <c r="I9" s="434"/>
      <c r="J9" s="440"/>
      <c r="K9" s="438"/>
      <c r="L9" s="438"/>
      <c r="M9" s="438"/>
      <c r="N9" s="438"/>
      <c r="O9" s="438"/>
      <c r="P9" s="438"/>
      <c r="Q9" s="438"/>
      <c r="R9" s="453"/>
    </row>
    <row r="10" spans="1:18" ht="14.25">
      <c r="A10" s="452">
        <v>9</v>
      </c>
      <c r="B10" s="2" t="s">
        <v>171</v>
      </c>
      <c r="C10" s="2" t="s">
        <v>2605</v>
      </c>
      <c r="D10" s="2" t="s">
        <v>2508</v>
      </c>
      <c r="E10" s="2" t="s">
        <v>2597</v>
      </c>
      <c r="F10" s="2"/>
      <c r="G10" s="2" t="s">
        <v>2585</v>
      </c>
      <c r="H10" s="19"/>
      <c r="I10" s="434"/>
      <c r="J10" s="439"/>
      <c r="K10" s="438" t="s">
        <v>2604</v>
      </c>
      <c r="L10" s="438"/>
      <c r="M10" s="438"/>
      <c r="N10" s="438"/>
      <c r="O10" s="438"/>
      <c r="P10" s="438"/>
      <c r="Q10" s="438"/>
      <c r="R10" s="453"/>
    </row>
    <row r="11" spans="1:18" ht="14.25">
      <c r="A11" s="452">
        <v>11</v>
      </c>
      <c r="B11" s="2" t="s">
        <v>615</v>
      </c>
      <c r="C11" s="2" t="s">
        <v>677</v>
      </c>
      <c r="D11" s="2" t="s">
        <v>2610</v>
      </c>
      <c r="E11" s="2"/>
      <c r="F11" s="2"/>
      <c r="G11" s="2" t="s">
        <v>2585</v>
      </c>
      <c r="H11" s="19"/>
      <c r="I11" s="434"/>
      <c r="J11" s="439"/>
      <c r="K11" s="438" t="s">
        <v>2603</v>
      </c>
      <c r="L11" s="438"/>
      <c r="M11" s="438"/>
      <c r="N11" s="438"/>
      <c r="O11" s="438"/>
      <c r="P11" s="438"/>
      <c r="Q11" s="438"/>
      <c r="R11" s="453"/>
    </row>
    <row r="12" spans="1:18" ht="14.25">
      <c r="A12" s="452">
        <v>12</v>
      </c>
      <c r="B12" s="2" t="s">
        <v>2</v>
      </c>
      <c r="C12" s="2" t="s">
        <v>2351</v>
      </c>
      <c r="D12" s="2" t="s">
        <v>2629</v>
      </c>
      <c r="E12" s="2" t="s">
        <v>2585</v>
      </c>
      <c r="F12" s="2" t="s">
        <v>2592</v>
      </c>
      <c r="G12" s="2"/>
      <c r="H12" s="19"/>
      <c r="I12" s="434"/>
      <c r="J12" s="434"/>
      <c r="K12" s="440"/>
      <c r="L12" s="438"/>
      <c r="M12" s="438"/>
      <c r="N12" s="438"/>
      <c r="O12" s="438"/>
      <c r="P12" s="438"/>
      <c r="Q12" s="438"/>
      <c r="R12" s="453"/>
    </row>
    <row r="13" spans="1:18" ht="14.25">
      <c r="A13" s="452">
        <v>13</v>
      </c>
      <c r="B13" s="2" t="s">
        <v>230</v>
      </c>
      <c r="C13" s="2" t="s">
        <v>275</v>
      </c>
      <c r="D13" s="2" t="s">
        <v>2611</v>
      </c>
      <c r="E13" s="2" t="s">
        <v>2597</v>
      </c>
      <c r="F13" s="2"/>
      <c r="G13" s="2" t="s">
        <v>2585</v>
      </c>
      <c r="H13" s="19"/>
      <c r="I13" s="434"/>
      <c r="J13" s="434"/>
      <c r="K13" s="440"/>
      <c r="L13" s="438"/>
      <c r="M13" s="438"/>
      <c r="N13" s="438"/>
      <c r="O13" s="438"/>
      <c r="P13" s="438"/>
      <c r="Q13" s="438"/>
      <c r="R13" s="453"/>
    </row>
    <row r="14" spans="1:18" ht="14.25">
      <c r="A14" s="452">
        <v>14.5</v>
      </c>
      <c r="B14" s="2" t="s">
        <v>362</v>
      </c>
      <c r="C14" s="2" t="s">
        <v>408</v>
      </c>
      <c r="D14" s="2" t="s">
        <v>2612</v>
      </c>
      <c r="E14" s="2" t="s">
        <v>2585</v>
      </c>
      <c r="F14" s="2" t="s">
        <v>2592</v>
      </c>
      <c r="G14" s="2"/>
      <c r="H14" s="19"/>
      <c r="I14" s="434"/>
      <c r="J14" s="441"/>
      <c r="K14" s="440"/>
      <c r="L14" s="438"/>
      <c r="M14" s="438"/>
      <c r="N14" s="438"/>
      <c r="O14" s="438"/>
      <c r="P14" s="438"/>
      <c r="Q14" s="438"/>
      <c r="R14" s="453"/>
    </row>
    <row r="15" spans="1:18" ht="14.25">
      <c r="A15" s="452">
        <v>15.8</v>
      </c>
      <c r="B15" s="2" t="s">
        <v>615</v>
      </c>
      <c r="C15" s="2" t="s">
        <v>2602</v>
      </c>
      <c r="D15" s="2" t="s">
        <v>2613</v>
      </c>
      <c r="E15" s="2" t="s">
        <v>2597</v>
      </c>
      <c r="F15" s="2"/>
      <c r="G15" s="2" t="s">
        <v>2585</v>
      </c>
      <c r="H15" s="19"/>
      <c r="I15" s="434"/>
      <c r="J15" s="434"/>
      <c r="K15" s="440"/>
      <c r="L15" s="438"/>
      <c r="M15" s="438"/>
      <c r="N15" s="438"/>
      <c r="O15" s="438"/>
      <c r="P15" s="438"/>
      <c r="Q15" s="438"/>
      <c r="R15" s="453"/>
    </row>
    <row r="16" spans="1:18" ht="14.25">
      <c r="A16" s="452">
        <v>17.100000000000001</v>
      </c>
      <c r="B16" s="2" t="s">
        <v>230</v>
      </c>
      <c r="C16" s="2" t="s">
        <v>272</v>
      </c>
      <c r="D16" s="2" t="s">
        <v>2630</v>
      </c>
      <c r="E16" s="2" t="s">
        <v>2585</v>
      </c>
      <c r="F16" s="2" t="s">
        <v>2592</v>
      </c>
      <c r="G16" s="2"/>
      <c r="H16" s="19"/>
      <c r="I16" s="434"/>
      <c r="J16" s="434"/>
      <c r="K16" s="434"/>
      <c r="L16" s="440"/>
      <c r="M16" s="438"/>
      <c r="N16" s="438"/>
      <c r="O16" s="438"/>
      <c r="P16" s="438"/>
      <c r="Q16" s="438"/>
      <c r="R16" s="453"/>
    </row>
    <row r="17" spans="1:18" ht="14.25">
      <c r="A17" s="452">
        <v>18.399999999999999</v>
      </c>
      <c r="B17" s="2" t="s">
        <v>307</v>
      </c>
      <c r="C17" s="2" t="s">
        <v>333</v>
      </c>
      <c r="D17" s="2" t="s">
        <v>2601</v>
      </c>
      <c r="E17" s="2" t="s">
        <v>2585</v>
      </c>
      <c r="F17" s="2" t="s">
        <v>2592</v>
      </c>
      <c r="G17" s="2"/>
      <c r="H17" s="19"/>
      <c r="I17" s="434"/>
      <c r="J17" s="434"/>
      <c r="K17" s="434"/>
      <c r="L17" s="440"/>
      <c r="M17" s="438"/>
      <c r="N17" s="438"/>
      <c r="O17" s="438"/>
      <c r="P17" s="438"/>
      <c r="Q17" s="438"/>
      <c r="R17" s="453"/>
    </row>
    <row r="18" spans="1:18" ht="14.25">
      <c r="A18" s="452">
        <v>19.7</v>
      </c>
      <c r="B18" s="2" t="s">
        <v>362</v>
      </c>
      <c r="C18" s="2" t="s">
        <v>447</v>
      </c>
      <c r="D18" s="2" t="s">
        <v>2614</v>
      </c>
      <c r="E18" s="2"/>
      <c r="F18" s="2"/>
      <c r="G18" s="2" t="s">
        <v>2585</v>
      </c>
      <c r="H18" s="19"/>
      <c r="I18" s="434"/>
      <c r="J18" s="434"/>
      <c r="K18" s="434"/>
      <c r="L18" s="439"/>
      <c r="M18" s="438" t="s">
        <v>2600</v>
      </c>
      <c r="N18" s="438"/>
      <c r="O18" s="438"/>
      <c r="P18" s="438"/>
      <c r="Q18" s="438"/>
      <c r="R18" s="453"/>
    </row>
    <row r="19" spans="1:18" ht="14.25">
      <c r="A19" s="452">
        <v>21</v>
      </c>
      <c r="B19" s="2" t="s">
        <v>2</v>
      </c>
      <c r="C19" s="2" t="s">
        <v>45</v>
      </c>
      <c r="D19" s="2" t="s">
        <v>2615</v>
      </c>
      <c r="E19" s="2" t="s">
        <v>2597</v>
      </c>
      <c r="F19" s="2"/>
      <c r="G19" s="2" t="s">
        <v>2585</v>
      </c>
      <c r="H19" s="19"/>
      <c r="I19" s="434"/>
      <c r="J19" s="434"/>
      <c r="K19" s="434"/>
      <c r="L19" s="434"/>
      <c r="M19" s="439"/>
      <c r="N19" s="438" t="s">
        <v>2599</v>
      </c>
      <c r="O19" s="438"/>
      <c r="P19" s="438"/>
      <c r="Q19" s="438"/>
      <c r="R19" s="453"/>
    </row>
    <row r="20" spans="1:18" ht="14.25">
      <c r="A20" s="452">
        <v>22.3</v>
      </c>
      <c r="B20" s="2" t="s">
        <v>553</v>
      </c>
      <c r="C20" s="2" t="s">
        <v>554</v>
      </c>
      <c r="D20" s="2" t="s">
        <v>2631</v>
      </c>
      <c r="E20" s="2" t="s">
        <v>2585</v>
      </c>
      <c r="F20" s="2" t="s">
        <v>2592</v>
      </c>
      <c r="G20" s="2"/>
      <c r="H20" s="19"/>
      <c r="I20" s="434"/>
      <c r="J20" s="434"/>
      <c r="K20" s="434"/>
      <c r="L20" s="434"/>
      <c r="M20" s="434"/>
      <c r="N20" s="434"/>
      <c r="O20" s="440"/>
      <c r="P20" s="438"/>
      <c r="Q20" s="438"/>
      <c r="R20" s="453"/>
    </row>
    <row r="21" spans="1:18" ht="14.25">
      <c r="A21" s="452">
        <v>23.6</v>
      </c>
      <c r="B21" s="2" t="s">
        <v>2</v>
      </c>
      <c r="C21" s="2" t="s">
        <v>75</v>
      </c>
      <c r="D21" s="2" t="s">
        <v>2616</v>
      </c>
      <c r="E21" s="2" t="s">
        <v>2585</v>
      </c>
      <c r="F21" s="2" t="s">
        <v>2592</v>
      </c>
      <c r="G21" s="2"/>
      <c r="H21" s="19"/>
      <c r="I21" s="434"/>
      <c r="J21" s="434"/>
      <c r="K21" s="434"/>
      <c r="L21" s="434"/>
      <c r="M21" s="434"/>
      <c r="N21" s="434"/>
      <c r="O21" s="440"/>
      <c r="P21" s="438"/>
      <c r="Q21" s="438"/>
      <c r="R21" s="453"/>
    </row>
    <row r="22" spans="1:18" ht="14.25">
      <c r="A22" s="452">
        <v>24.9</v>
      </c>
      <c r="B22" s="2" t="s">
        <v>553</v>
      </c>
      <c r="C22" s="2" t="s">
        <v>592</v>
      </c>
      <c r="D22" s="2" t="s">
        <v>2598</v>
      </c>
      <c r="E22" s="2" t="s">
        <v>2597</v>
      </c>
      <c r="F22" s="2"/>
      <c r="G22" s="2" t="s">
        <v>2585</v>
      </c>
      <c r="H22" s="19"/>
      <c r="I22" s="434"/>
      <c r="J22" s="434"/>
      <c r="K22" s="434"/>
      <c r="L22" s="434"/>
      <c r="M22" s="434"/>
      <c r="N22" s="434"/>
      <c r="O22" s="434"/>
      <c r="P22" s="439"/>
      <c r="Q22" s="438" t="s">
        <v>2596</v>
      </c>
      <c r="R22" s="453"/>
    </row>
    <row r="23" spans="1:18" ht="15" thickBot="1">
      <c r="A23" s="454"/>
      <c r="B23" s="455"/>
      <c r="C23" s="455"/>
      <c r="D23" s="455"/>
      <c r="E23" s="456">
        <f>COUNTIF(E2:E22, "Facs Count")</f>
        <v>11</v>
      </c>
      <c r="F23" s="456">
        <f>COUNTIF(F2:F22, "Facs Calibur")</f>
        <v>11</v>
      </c>
      <c r="G23" s="456">
        <f>COUNTIF(G2:G22, "Facs Count")</f>
        <v>10</v>
      </c>
      <c r="H23" s="465"/>
      <c r="I23" s="456"/>
      <c r="J23" s="456"/>
      <c r="K23" s="456"/>
      <c r="L23" s="456"/>
      <c r="M23" s="456"/>
      <c r="N23" s="456"/>
      <c r="O23" s="456"/>
      <c r="P23" s="456"/>
      <c r="Q23" s="456"/>
      <c r="R23" s="457"/>
    </row>
    <row r="24" spans="1:18" ht="14.25">
      <c r="A24" s="444"/>
      <c r="B24" s="437"/>
      <c r="C24" s="437"/>
      <c r="D24" s="437"/>
      <c r="E24" s="437"/>
      <c r="F24" s="437"/>
      <c r="G24" s="437"/>
      <c r="H24" s="466"/>
      <c r="I24" s="427"/>
      <c r="J24" s="427"/>
      <c r="K24" s="427"/>
      <c r="L24" s="427"/>
      <c r="M24" s="427"/>
      <c r="N24" s="427"/>
      <c r="O24" s="427"/>
      <c r="P24" s="427"/>
      <c r="Q24" s="427"/>
      <c r="R24" s="427"/>
    </row>
    <row r="25" spans="1:18" ht="14.25">
      <c r="A25" s="445"/>
      <c r="B25" s="431" t="s">
        <v>2208</v>
      </c>
      <c r="C25" s="433"/>
      <c r="D25" s="433"/>
      <c r="E25" s="433"/>
      <c r="F25" s="433"/>
      <c r="G25" s="433"/>
      <c r="H25" s="467"/>
      <c r="I25" s="436" t="s">
        <v>2595</v>
      </c>
      <c r="J25" s="436"/>
      <c r="K25" s="436"/>
      <c r="L25" s="436"/>
      <c r="M25" s="436"/>
      <c r="N25" s="436"/>
      <c r="O25" s="436"/>
      <c r="P25" s="436"/>
      <c r="Q25" s="436"/>
      <c r="R25" s="436"/>
    </row>
    <row r="26" spans="1:18" ht="14.25">
      <c r="A26" s="446"/>
      <c r="B26" s="2" t="s">
        <v>0</v>
      </c>
      <c r="C26" s="2" t="s">
        <v>1</v>
      </c>
      <c r="D26" s="2" t="s">
        <v>2590</v>
      </c>
      <c r="E26" s="2" t="s">
        <v>2589</v>
      </c>
      <c r="F26" s="1674" t="s">
        <v>2588</v>
      </c>
      <c r="G26" s="1674"/>
      <c r="H26" s="70"/>
      <c r="I26" s="435">
        <v>40391</v>
      </c>
      <c r="J26" s="435">
        <v>40422</v>
      </c>
      <c r="K26" s="435">
        <v>40452</v>
      </c>
      <c r="L26" s="435">
        <v>40483</v>
      </c>
      <c r="M26" s="435">
        <v>40513</v>
      </c>
      <c r="N26" s="435">
        <v>40544</v>
      </c>
      <c r="O26" s="435">
        <v>40575</v>
      </c>
      <c r="P26" s="435">
        <v>40603</v>
      </c>
      <c r="Q26" s="435">
        <v>40634</v>
      </c>
      <c r="R26" s="435">
        <v>40664</v>
      </c>
    </row>
    <row r="27" spans="1:18" ht="14.25">
      <c r="A27" s="446">
        <v>4</v>
      </c>
      <c r="B27" s="2" t="s">
        <v>362</v>
      </c>
      <c r="C27" s="2" t="s">
        <v>422</v>
      </c>
      <c r="D27" s="2" t="s">
        <v>2617</v>
      </c>
      <c r="E27" s="2" t="s">
        <v>2585</v>
      </c>
      <c r="F27" s="2" t="s">
        <v>2592</v>
      </c>
      <c r="G27" s="2"/>
      <c r="H27" s="19"/>
      <c r="I27" s="434"/>
      <c r="J27" s="434"/>
      <c r="K27" s="434"/>
      <c r="L27" s="434"/>
      <c r="M27" s="434"/>
      <c r="N27" s="434"/>
      <c r="O27" s="434"/>
      <c r="P27" s="434"/>
      <c r="Q27" s="434"/>
      <c r="R27" s="434"/>
    </row>
    <row r="28" spans="1:18" ht="15" thickBot="1">
      <c r="A28" s="446">
        <v>5</v>
      </c>
      <c r="B28" s="2" t="s">
        <v>615</v>
      </c>
      <c r="C28" s="2" t="s">
        <v>544</v>
      </c>
      <c r="D28" s="2" t="s">
        <v>2618</v>
      </c>
      <c r="E28" s="2"/>
      <c r="F28" s="2" t="s">
        <v>2585</v>
      </c>
      <c r="G28" s="2"/>
      <c r="H28" s="19"/>
      <c r="I28" s="434"/>
      <c r="J28" s="434"/>
      <c r="K28" s="434"/>
      <c r="L28" s="434"/>
      <c r="M28" s="434"/>
      <c r="N28" s="434"/>
      <c r="O28" s="434"/>
      <c r="P28" s="434"/>
      <c r="Q28" s="434"/>
      <c r="R28" s="434"/>
    </row>
    <row r="29" spans="1:18" ht="15" thickBot="1">
      <c r="A29" s="443"/>
      <c r="B29" s="429"/>
      <c r="C29" s="429"/>
      <c r="D29" s="429"/>
      <c r="E29" s="428">
        <f>COUNTA(E27:E28)</f>
        <v>1</v>
      </c>
      <c r="F29" s="428">
        <f>COUNTA(F27:F28)</f>
        <v>2</v>
      </c>
      <c r="G29" s="428">
        <f>COUNTA(G27:G28)</f>
        <v>0</v>
      </c>
      <c r="H29" s="468"/>
      <c r="I29" s="428"/>
      <c r="J29" s="428"/>
      <c r="K29" s="428"/>
      <c r="L29" s="428"/>
      <c r="M29" s="428"/>
      <c r="N29" s="428"/>
      <c r="O29" s="428"/>
      <c r="P29" s="428"/>
      <c r="Q29" s="428"/>
      <c r="R29" s="428"/>
    </row>
    <row r="30" spans="1:18" ht="14.25">
      <c r="A30" s="447"/>
      <c r="B30" s="432"/>
      <c r="C30" s="432"/>
      <c r="D30" s="432"/>
      <c r="E30" s="432"/>
      <c r="F30" s="432"/>
      <c r="G30" s="432"/>
      <c r="H30" s="458"/>
      <c r="I30" s="427"/>
      <c r="J30" s="427"/>
      <c r="K30" s="427"/>
      <c r="L30" s="427"/>
      <c r="M30" s="427"/>
      <c r="N30" s="427"/>
      <c r="O30" s="427"/>
      <c r="P30" s="427"/>
      <c r="Q30" s="427"/>
      <c r="R30" s="427"/>
    </row>
    <row r="31" spans="1:18" ht="14.25">
      <c r="A31" s="445"/>
      <c r="B31" s="445" t="s">
        <v>2594</v>
      </c>
      <c r="C31" s="433"/>
      <c r="D31" s="433"/>
      <c r="E31" s="433"/>
      <c r="F31" s="433"/>
      <c r="G31" s="433"/>
      <c r="H31" s="467"/>
      <c r="I31" s="427"/>
      <c r="J31" s="427"/>
      <c r="K31" s="427"/>
      <c r="L31" s="427"/>
      <c r="M31" s="427"/>
      <c r="N31" s="427"/>
      <c r="O31" s="427"/>
      <c r="P31" s="427"/>
      <c r="Q31" s="427"/>
      <c r="R31" s="427"/>
    </row>
    <row r="32" spans="1:18" ht="14.25">
      <c r="A32" s="446"/>
      <c r="B32" s="2" t="s">
        <v>0</v>
      </c>
      <c r="C32" s="2" t="s">
        <v>1</v>
      </c>
      <c r="D32" s="2" t="s">
        <v>2590</v>
      </c>
      <c r="E32" s="2" t="s">
        <v>2589</v>
      </c>
      <c r="F32" s="1674" t="s">
        <v>2588</v>
      </c>
      <c r="G32" s="1674"/>
      <c r="H32" s="458"/>
      <c r="I32" s="427"/>
      <c r="J32" s="427"/>
      <c r="K32" s="427"/>
      <c r="L32" s="427"/>
      <c r="M32" s="427"/>
      <c r="N32" s="427"/>
      <c r="O32" s="427"/>
      <c r="P32" s="427"/>
      <c r="Q32" s="427"/>
      <c r="R32" s="427"/>
    </row>
    <row r="33" spans="1:18" ht="14.25">
      <c r="A33" s="446">
        <v>1</v>
      </c>
      <c r="B33" s="2" t="s">
        <v>2</v>
      </c>
      <c r="C33" s="2" t="s">
        <v>83</v>
      </c>
      <c r="D33" s="2" t="s">
        <v>2619</v>
      </c>
      <c r="E33" s="2"/>
      <c r="F33" s="2" t="s">
        <v>2585</v>
      </c>
      <c r="G33" s="2"/>
      <c r="H33" s="458"/>
      <c r="I33" s="427"/>
      <c r="J33" s="427"/>
      <c r="K33" s="427"/>
      <c r="L33" s="427"/>
      <c r="M33" s="427"/>
      <c r="N33" s="427"/>
      <c r="O33" s="427"/>
      <c r="P33" s="427"/>
      <c r="Q33" s="427"/>
      <c r="R33" s="427"/>
    </row>
    <row r="34" spans="1:18" ht="14.25">
      <c r="A34" s="446">
        <v>2</v>
      </c>
      <c r="B34" s="2" t="s">
        <v>615</v>
      </c>
      <c r="C34" s="2" t="s">
        <v>529</v>
      </c>
      <c r="D34" s="2" t="s">
        <v>2620</v>
      </c>
      <c r="E34" s="2" t="s">
        <v>2585</v>
      </c>
      <c r="F34" s="2"/>
      <c r="G34" s="2" t="s">
        <v>2592</v>
      </c>
      <c r="H34" s="458"/>
      <c r="I34" s="427"/>
      <c r="J34" s="427"/>
      <c r="K34" s="427"/>
      <c r="L34" s="427"/>
      <c r="M34" s="427"/>
      <c r="N34" s="427"/>
      <c r="O34" s="427"/>
      <c r="P34" s="427"/>
      <c r="Q34" s="427"/>
      <c r="R34" s="427"/>
    </row>
    <row r="35" spans="1:18" ht="14.25">
      <c r="A35" s="446">
        <v>3</v>
      </c>
      <c r="B35" s="2" t="s">
        <v>615</v>
      </c>
      <c r="C35" s="2" t="s">
        <v>2593</v>
      </c>
      <c r="D35" s="2" t="s">
        <v>2621</v>
      </c>
      <c r="E35" s="2"/>
      <c r="F35" s="2" t="s">
        <v>2585</v>
      </c>
      <c r="G35" s="2"/>
      <c r="H35" s="458"/>
      <c r="I35" s="427"/>
      <c r="J35" s="427"/>
      <c r="K35" s="427"/>
      <c r="L35" s="427"/>
      <c r="M35" s="427"/>
      <c r="N35" s="427"/>
      <c r="O35" s="427"/>
      <c r="P35" s="427"/>
      <c r="Q35" s="427"/>
      <c r="R35" s="427"/>
    </row>
    <row r="36" spans="1:18" ht="14.25">
      <c r="A36" s="446">
        <v>4</v>
      </c>
      <c r="B36" s="2" t="s">
        <v>615</v>
      </c>
      <c r="C36" s="2" t="s">
        <v>546</v>
      </c>
      <c r="D36" s="2" t="s">
        <v>2622</v>
      </c>
      <c r="E36" s="2"/>
      <c r="F36" s="2" t="s">
        <v>2585</v>
      </c>
      <c r="G36" s="2"/>
      <c r="H36" s="458"/>
      <c r="I36" s="427"/>
      <c r="J36" s="427"/>
      <c r="K36" s="427"/>
      <c r="L36" s="427"/>
      <c r="M36" s="427"/>
      <c r="N36" s="427"/>
      <c r="O36" s="427"/>
      <c r="P36" s="427"/>
      <c r="Q36" s="427"/>
      <c r="R36" s="427"/>
    </row>
    <row r="37" spans="1:18" ht="14.25">
      <c r="A37" s="446">
        <v>5</v>
      </c>
      <c r="B37" s="2" t="s">
        <v>615</v>
      </c>
      <c r="C37" s="2" t="s">
        <v>675</v>
      </c>
      <c r="D37" s="2" t="s">
        <v>2623</v>
      </c>
      <c r="E37" s="2"/>
      <c r="F37" s="2" t="s">
        <v>2585</v>
      </c>
      <c r="G37" s="2"/>
      <c r="H37" s="458"/>
      <c r="I37" s="427"/>
      <c r="J37" s="427"/>
      <c r="K37" s="427"/>
      <c r="L37" s="427"/>
      <c r="M37" s="427"/>
      <c r="N37" s="427"/>
      <c r="O37" s="427"/>
      <c r="P37" s="427"/>
      <c r="Q37" s="427"/>
      <c r="R37" s="427"/>
    </row>
    <row r="38" spans="1:18" ht="15" thickBot="1">
      <c r="A38" s="446">
        <v>6</v>
      </c>
      <c r="B38" s="3" t="s">
        <v>553</v>
      </c>
      <c r="C38" s="3" t="s">
        <v>584</v>
      </c>
      <c r="D38" s="3" t="s">
        <v>2624</v>
      </c>
      <c r="E38" s="3" t="s">
        <v>2585</v>
      </c>
      <c r="F38" s="3"/>
      <c r="G38" s="3" t="s">
        <v>2592</v>
      </c>
      <c r="H38" s="458"/>
      <c r="I38" s="427"/>
      <c r="J38" s="427"/>
      <c r="K38" s="427"/>
      <c r="L38" s="427"/>
      <c r="M38" s="427"/>
      <c r="N38" s="427"/>
      <c r="O38" s="427"/>
      <c r="P38" s="427"/>
      <c r="Q38" s="427"/>
      <c r="R38" s="427"/>
    </row>
    <row r="39" spans="1:18" ht="15" thickBot="1">
      <c r="A39" s="443"/>
      <c r="B39" s="429"/>
      <c r="C39" s="429"/>
      <c r="D39" s="429"/>
      <c r="E39" s="428">
        <f>COUNTA(E33:E38)</f>
        <v>2</v>
      </c>
      <c r="F39" s="428">
        <f>COUNTA(F33:F38)</f>
        <v>4</v>
      </c>
      <c r="G39" s="428">
        <f>COUNTA(G33:G38)</f>
        <v>2</v>
      </c>
      <c r="H39" s="469"/>
      <c r="I39" s="427"/>
      <c r="J39" s="427"/>
      <c r="K39" s="427"/>
      <c r="L39" s="427"/>
      <c r="M39" s="427"/>
      <c r="N39" s="427"/>
      <c r="O39" s="427"/>
      <c r="P39" s="427"/>
      <c r="Q39" s="427"/>
      <c r="R39" s="427"/>
    </row>
    <row r="40" spans="1:18" ht="14.25">
      <c r="A40" s="447"/>
      <c r="B40" s="432"/>
      <c r="C40" s="432"/>
      <c r="D40" s="432"/>
      <c r="E40" s="432"/>
      <c r="F40" s="432"/>
      <c r="G40" s="432"/>
      <c r="H40" s="458"/>
      <c r="I40" s="427"/>
      <c r="J40" s="427"/>
      <c r="K40" s="427"/>
      <c r="L40" s="427"/>
      <c r="M40" s="427"/>
      <c r="N40" s="427"/>
      <c r="O40" s="427"/>
      <c r="P40" s="427"/>
      <c r="Q40" s="427"/>
      <c r="R40" s="427"/>
    </row>
    <row r="41" spans="1:18" ht="14.25">
      <c r="A41" s="445"/>
      <c r="B41" s="445" t="s">
        <v>2591</v>
      </c>
      <c r="C41" s="431"/>
      <c r="D41" s="431"/>
      <c r="E41" s="431"/>
      <c r="F41" s="431"/>
      <c r="G41" s="431"/>
      <c r="H41" s="469"/>
      <c r="I41" s="427"/>
      <c r="J41" s="427"/>
      <c r="K41" s="427"/>
      <c r="L41" s="427"/>
      <c r="M41" s="427"/>
      <c r="N41" s="427"/>
      <c r="O41" s="427"/>
      <c r="P41" s="427"/>
      <c r="Q41" s="427"/>
      <c r="R41" s="427"/>
    </row>
    <row r="42" spans="1:18" ht="14.25">
      <c r="A42" s="446"/>
      <c r="B42" s="2" t="s">
        <v>0</v>
      </c>
      <c r="C42" s="2" t="s">
        <v>1</v>
      </c>
      <c r="D42" s="2" t="s">
        <v>2590</v>
      </c>
      <c r="E42" s="2" t="s">
        <v>2589</v>
      </c>
      <c r="F42" s="1674" t="s">
        <v>2588</v>
      </c>
      <c r="G42" s="1674"/>
      <c r="H42" s="458"/>
      <c r="I42" s="427"/>
      <c r="J42" s="427"/>
      <c r="K42" s="427"/>
      <c r="L42" s="427"/>
      <c r="M42" s="427"/>
      <c r="N42" s="427"/>
      <c r="O42" s="427"/>
      <c r="P42" s="427"/>
      <c r="Q42" s="427"/>
      <c r="R42" s="427"/>
    </row>
    <row r="43" spans="1:18" ht="14.25">
      <c r="A43" s="448">
        <v>1</v>
      </c>
      <c r="B43" s="430" t="s">
        <v>171</v>
      </c>
      <c r="C43" s="430" t="s">
        <v>199</v>
      </c>
      <c r="D43" s="430" t="s">
        <v>2523</v>
      </c>
      <c r="E43" s="430"/>
      <c r="F43" s="430" t="s">
        <v>2585</v>
      </c>
      <c r="G43" s="430"/>
      <c r="H43" s="466"/>
      <c r="I43" s="427"/>
      <c r="J43" s="427"/>
      <c r="K43" s="427"/>
      <c r="L43" s="427"/>
      <c r="M43" s="427"/>
      <c r="N43" s="427"/>
      <c r="O43" s="427"/>
      <c r="P43" s="427"/>
      <c r="Q43" s="427"/>
      <c r="R43" s="427"/>
    </row>
    <row r="44" spans="1:18" ht="14.25">
      <c r="A44" s="448">
        <v>2</v>
      </c>
      <c r="B44" s="430" t="s">
        <v>171</v>
      </c>
      <c r="C44" s="430" t="s">
        <v>224</v>
      </c>
      <c r="D44" s="430" t="s">
        <v>2625</v>
      </c>
      <c r="E44" s="430"/>
      <c r="F44" s="430" t="s">
        <v>2585</v>
      </c>
      <c r="G44" s="430"/>
      <c r="H44" s="466"/>
      <c r="I44" s="427"/>
      <c r="J44" s="427"/>
      <c r="K44" s="427"/>
      <c r="L44" s="427"/>
      <c r="M44" s="427"/>
      <c r="N44" s="427"/>
      <c r="O44" s="427"/>
      <c r="P44" s="427"/>
      <c r="Q44" s="427"/>
      <c r="R44" s="427"/>
    </row>
    <row r="45" spans="1:18" ht="14.25">
      <c r="A45" s="448">
        <v>3</v>
      </c>
      <c r="B45" s="430" t="s">
        <v>230</v>
      </c>
      <c r="C45" s="430" t="s">
        <v>285</v>
      </c>
      <c r="D45" s="430" t="s">
        <v>285</v>
      </c>
      <c r="E45" s="430"/>
      <c r="F45" s="430" t="s">
        <v>2585</v>
      </c>
      <c r="G45" s="430"/>
      <c r="H45" s="466"/>
      <c r="I45" s="427"/>
      <c r="J45" s="427"/>
      <c r="K45" s="427"/>
      <c r="L45" s="427"/>
      <c r="M45" s="427"/>
      <c r="N45" s="427"/>
      <c r="O45" s="427"/>
      <c r="P45" s="427"/>
      <c r="Q45" s="427"/>
      <c r="R45" s="427"/>
    </row>
    <row r="46" spans="1:18" ht="14.25">
      <c r="A46" s="448">
        <v>4</v>
      </c>
      <c r="B46" s="430" t="s">
        <v>230</v>
      </c>
      <c r="C46" s="430" t="s">
        <v>279</v>
      </c>
      <c r="D46" s="430" t="s">
        <v>2626</v>
      </c>
      <c r="E46" s="430"/>
      <c r="F46" s="430" t="s">
        <v>2585</v>
      </c>
      <c r="G46" s="430"/>
      <c r="H46" s="466"/>
      <c r="I46" s="427"/>
      <c r="J46" s="427"/>
      <c r="K46" s="427"/>
      <c r="L46" s="427"/>
      <c r="M46" s="427"/>
      <c r="N46" s="427"/>
      <c r="O46" s="427"/>
      <c r="P46" s="427"/>
      <c r="Q46" s="427"/>
      <c r="R46" s="427"/>
    </row>
    <row r="47" spans="1:18" ht="14.25">
      <c r="A47" s="448">
        <v>5</v>
      </c>
      <c r="B47" s="430" t="s">
        <v>2586</v>
      </c>
      <c r="C47" s="430" t="s">
        <v>2587</v>
      </c>
      <c r="D47" s="430" t="s">
        <v>2627</v>
      </c>
      <c r="E47" s="430"/>
      <c r="F47" s="430" t="s">
        <v>2585</v>
      </c>
      <c r="G47" s="430"/>
      <c r="H47" s="466"/>
      <c r="I47" s="427"/>
      <c r="J47" s="427"/>
      <c r="K47" s="427"/>
      <c r="L47" s="427"/>
      <c r="M47" s="427"/>
      <c r="N47" s="427"/>
      <c r="O47" s="427"/>
      <c r="P47" s="427"/>
      <c r="Q47" s="427"/>
      <c r="R47" s="427"/>
    </row>
    <row r="48" spans="1:18" ht="15" thickBot="1">
      <c r="A48" s="448">
        <v>6</v>
      </c>
      <c r="B48" s="430" t="s">
        <v>2586</v>
      </c>
      <c r="C48" s="430" t="s">
        <v>607</v>
      </c>
      <c r="D48" s="430" t="s">
        <v>2628</v>
      </c>
      <c r="E48" s="430"/>
      <c r="F48" s="430" t="s">
        <v>2585</v>
      </c>
      <c r="G48" s="430"/>
      <c r="H48" s="466"/>
      <c r="I48" s="427"/>
      <c r="J48" s="427"/>
      <c r="K48" s="427"/>
      <c r="L48" s="427"/>
      <c r="M48" s="427"/>
      <c r="N48" s="427"/>
      <c r="O48" s="427"/>
      <c r="P48" s="427"/>
      <c r="Q48" s="427"/>
      <c r="R48" s="427"/>
    </row>
    <row r="49" spans="1:18" ht="15" thickBot="1">
      <c r="A49" s="443"/>
      <c r="B49" s="429"/>
      <c r="C49" s="429"/>
      <c r="D49" s="429"/>
      <c r="E49" s="428">
        <f>COUNTA(E45:E48)</f>
        <v>0</v>
      </c>
      <c r="F49" s="428">
        <f>COUNTA(F45:F48)</f>
        <v>4</v>
      </c>
      <c r="G49" s="428">
        <f>COUNTA(G45:G48)</f>
        <v>0</v>
      </c>
      <c r="H49" s="469"/>
      <c r="I49" s="427"/>
      <c r="J49" s="427"/>
      <c r="K49" s="427"/>
      <c r="L49" s="427"/>
      <c r="M49" s="427"/>
      <c r="N49" s="427"/>
      <c r="O49" s="427"/>
      <c r="P49" s="427"/>
      <c r="Q49" s="427"/>
      <c r="R49" s="427"/>
    </row>
  </sheetData>
  <mergeCells count="4">
    <mergeCell ref="F1:G1"/>
    <mergeCell ref="F26:G26"/>
    <mergeCell ref="F32:G32"/>
    <mergeCell ref="F42:G42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6"/>
  <dimension ref="A1:AG86"/>
  <sheetViews>
    <sheetView workbookViewId="0">
      <pane xSplit="2" ySplit="4" topLeftCell="H5" activePane="bottomRight" state="frozen"/>
      <selection pane="topRight" activeCell="C1" sqref="C1"/>
      <selection pane="bottomLeft" activeCell="A5" sqref="A5"/>
      <selection pane="bottomRight" activeCell="J11" sqref="J10:J11"/>
    </sheetView>
  </sheetViews>
  <sheetFormatPr defaultColWidth="9.140625" defaultRowHeight="15.75"/>
  <cols>
    <col min="1" max="1" width="36.42578125" style="78" bestFit="1" customWidth="1"/>
    <col min="2" max="2" width="33.28515625" style="78" customWidth="1"/>
    <col min="3" max="4" width="33.28515625" style="79" customWidth="1"/>
    <col min="5" max="33" width="33.28515625" style="78" customWidth="1"/>
    <col min="34" max="34" width="24" style="78" bestFit="1" customWidth="1"/>
    <col min="35" max="16384" width="9.140625" style="78"/>
  </cols>
  <sheetData>
    <row r="1" spans="1:33" ht="19.5">
      <c r="B1" s="1676" t="s">
        <v>2195</v>
      </c>
      <c r="C1" s="1676"/>
      <c r="D1" s="1676"/>
      <c r="E1" s="1676"/>
      <c r="F1" s="1676"/>
      <c r="G1" s="1676"/>
      <c r="H1" s="1676"/>
      <c r="I1" s="1676"/>
      <c r="J1" s="1676"/>
      <c r="K1" s="1676"/>
      <c r="L1" s="1676"/>
      <c r="M1" s="1676"/>
      <c r="N1" s="1676"/>
      <c r="O1" s="1676"/>
    </row>
    <row r="2" spans="1:33" ht="47.25" customHeight="1">
      <c r="A2" s="120"/>
      <c r="B2" s="119" t="s">
        <v>2194</v>
      </c>
      <c r="C2" s="118" t="s">
        <v>2193</v>
      </c>
      <c r="D2" s="118" t="s">
        <v>2192</v>
      </c>
      <c r="E2" s="118" t="s">
        <v>2191</v>
      </c>
      <c r="F2" s="118" t="s">
        <v>2190</v>
      </c>
      <c r="G2" s="118" t="s">
        <v>2189</v>
      </c>
      <c r="H2" s="118" t="s">
        <v>2188</v>
      </c>
      <c r="I2" s="118" t="s">
        <v>2187</v>
      </c>
      <c r="J2" s="118" t="s">
        <v>2186</v>
      </c>
      <c r="K2" s="118" t="s">
        <v>2185</v>
      </c>
      <c r="L2" s="118" t="s">
        <v>2184</v>
      </c>
      <c r="M2" s="118" t="s">
        <v>2183</v>
      </c>
      <c r="N2" s="119" t="s">
        <v>2182</v>
      </c>
      <c r="O2" s="118" t="s">
        <v>2181</v>
      </c>
      <c r="P2" s="118" t="s">
        <v>2180</v>
      </c>
      <c r="Q2" s="118" t="s">
        <v>2179</v>
      </c>
      <c r="R2" s="118" t="s">
        <v>2178</v>
      </c>
      <c r="S2" s="118" t="s">
        <v>2177</v>
      </c>
      <c r="T2" s="118" t="s">
        <v>2176</v>
      </c>
      <c r="U2" s="118" t="s">
        <v>2175</v>
      </c>
      <c r="V2" s="118" t="s">
        <v>2174</v>
      </c>
      <c r="W2" s="118" t="s">
        <v>2173</v>
      </c>
      <c r="X2" s="118" t="s">
        <v>2172</v>
      </c>
      <c r="Y2" s="118" t="s">
        <v>2171</v>
      </c>
      <c r="Z2" s="118" t="s">
        <v>2170</v>
      </c>
      <c r="AA2" s="118" t="s">
        <v>2169</v>
      </c>
      <c r="AB2" s="118" t="s">
        <v>2168</v>
      </c>
      <c r="AC2" s="119" t="s">
        <v>2196</v>
      </c>
      <c r="AD2" s="118" t="s">
        <v>2197</v>
      </c>
      <c r="AE2" s="118" t="s">
        <v>2198</v>
      </c>
      <c r="AF2" s="118" t="s">
        <v>2199</v>
      </c>
      <c r="AG2" s="118" t="s">
        <v>2200</v>
      </c>
    </row>
    <row r="3" spans="1:33">
      <c r="A3" s="120"/>
      <c r="B3" s="116" t="s">
        <v>2160</v>
      </c>
      <c r="C3" s="116" t="s">
        <v>2163</v>
      </c>
      <c r="D3" s="116" t="s">
        <v>2163</v>
      </c>
      <c r="E3" s="116" t="s">
        <v>2163</v>
      </c>
      <c r="F3" s="116" t="s">
        <v>2165</v>
      </c>
      <c r="G3" s="116" t="s">
        <v>2160</v>
      </c>
      <c r="H3" s="116" t="s">
        <v>2167</v>
      </c>
      <c r="I3" s="116" t="s">
        <v>2160</v>
      </c>
      <c r="J3" s="116" t="s">
        <v>2164</v>
      </c>
      <c r="K3" s="116" t="s">
        <v>2166</v>
      </c>
      <c r="L3" s="116" t="s">
        <v>2165</v>
      </c>
      <c r="M3" s="116" t="s">
        <v>2164</v>
      </c>
      <c r="N3" s="116" t="s">
        <v>2160</v>
      </c>
      <c r="O3" s="116" t="s">
        <v>2160</v>
      </c>
      <c r="P3" s="116" t="s">
        <v>2163</v>
      </c>
      <c r="Q3" s="116" t="s">
        <v>2163</v>
      </c>
      <c r="R3" s="116" t="s">
        <v>2163</v>
      </c>
      <c r="S3" s="116" t="s">
        <v>2160</v>
      </c>
      <c r="T3" s="116" t="s">
        <v>2163</v>
      </c>
      <c r="U3" s="116" t="s">
        <v>2163</v>
      </c>
      <c r="V3" s="116" t="s">
        <v>2160</v>
      </c>
      <c r="W3" s="116" t="s">
        <v>2163</v>
      </c>
      <c r="X3" s="116" t="s">
        <v>2163</v>
      </c>
      <c r="Y3" s="116" t="s">
        <v>2160</v>
      </c>
      <c r="Z3" s="116" t="s">
        <v>2160</v>
      </c>
      <c r="AA3" s="116" t="s">
        <v>2160</v>
      </c>
      <c r="AB3" s="116" t="s">
        <v>2162</v>
      </c>
      <c r="AC3" s="116" t="s">
        <v>2160</v>
      </c>
      <c r="AD3" s="116" t="s">
        <v>2160</v>
      </c>
      <c r="AE3" s="116" t="s">
        <v>2160</v>
      </c>
      <c r="AF3" s="116" t="s">
        <v>2160</v>
      </c>
      <c r="AG3" s="116" t="s">
        <v>2160</v>
      </c>
    </row>
    <row r="4" spans="1:33" ht="16.5">
      <c r="A4" s="117" t="s">
        <v>2161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677"/>
      <c r="N4" s="1677"/>
      <c r="O4" s="1677"/>
      <c r="P4" s="1677"/>
      <c r="Q4" s="1677"/>
      <c r="R4" s="1677"/>
      <c r="S4" s="1677"/>
      <c r="T4" s="1677"/>
      <c r="U4" s="1677"/>
      <c r="V4" s="1677"/>
      <c r="W4" s="1677"/>
      <c r="X4" s="1677"/>
      <c r="Y4" s="1677"/>
      <c r="Z4" s="1677"/>
      <c r="AA4" s="1677"/>
      <c r="AB4" s="122"/>
      <c r="AC4" s="122"/>
      <c r="AD4" s="122"/>
      <c r="AE4" s="122"/>
      <c r="AF4" s="122"/>
      <c r="AG4" s="123"/>
    </row>
    <row r="5" spans="1:33" s="114" customFormat="1">
      <c r="A5" s="124" t="s">
        <v>2159</v>
      </c>
      <c r="B5" s="115">
        <v>40336</v>
      </c>
      <c r="C5" s="115">
        <v>40336</v>
      </c>
      <c r="D5" s="115">
        <v>40336</v>
      </c>
      <c r="E5" s="115">
        <v>40337</v>
      </c>
      <c r="F5" s="115">
        <v>40337</v>
      </c>
      <c r="G5" s="115">
        <v>40337</v>
      </c>
      <c r="H5" s="115">
        <v>40365</v>
      </c>
      <c r="I5" s="115">
        <v>40365</v>
      </c>
      <c r="J5" s="115">
        <v>40366</v>
      </c>
      <c r="K5" s="115">
        <v>40366</v>
      </c>
      <c r="L5" s="115">
        <v>40367</v>
      </c>
      <c r="M5" s="115">
        <v>40373</v>
      </c>
      <c r="N5" s="115">
        <v>40336</v>
      </c>
      <c r="O5" s="115">
        <v>40336</v>
      </c>
      <c r="P5" s="115">
        <v>40336</v>
      </c>
      <c r="Q5" s="115">
        <v>40337</v>
      </c>
      <c r="R5" s="115">
        <v>40337</v>
      </c>
      <c r="S5" s="115">
        <v>40337</v>
      </c>
      <c r="T5" s="115">
        <v>40338</v>
      </c>
      <c r="U5" s="115">
        <v>40338</v>
      </c>
      <c r="V5" s="115">
        <v>40338</v>
      </c>
      <c r="W5" s="115">
        <v>40339</v>
      </c>
      <c r="X5" s="115">
        <v>40339</v>
      </c>
      <c r="Y5" s="115">
        <v>40340</v>
      </c>
      <c r="Z5" s="115">
        <v>40340</v>
      </c>
      <c r="AA5" s="115">
        <v>40343</v>
      </c>
      <c r="AB5" s="115">
        <v>40343</v>
      </c>
      <c r="AC5" s="115">
        <v>40490</v>
      </c>
      <c r="AD5" s="115">
        <v>40491</v>
      </c>
      <c r="AE5" s="115">
        <v>40491</v>
      </c>
      <c r="AF5" s="115">
        <v>40493</v>
      </c>
      <c r="AG5" s="125">
        <v>40493</v>
      </c>
    </row>
    <row r="6" spans="1:33">
      <c r="A6" s="104" t="s">
        <v>2158</v>
      </c>
      <c r="B6" s="101" t="s">
        <v>2157</v>
      </c>
      <c r="C6" s="101" t="s">
        <v>2156</v>
      </c>
      <c r="D6" s="101" t="s">
        <v>2155</v>
      </c>
      <c r="E6" s="101" t="s">
        <v>2154</v>
      </c>
      <c r="F6" s="101" t="s">
        <v>2153</v>
      </c>
      <c r="G6" s="101" t="s">
        <v>2152</v>
      </c>
      <c r="H6" s="101" t="s">
        <v>2151</v>
      </c>
      <c r="I6" s="101" t="s">
        <v>2150</v>
      </c>
      <c r="J6" s="101" t="s">
        <v>2149</v>
      </c>
      <c r="K6" s="101" t="s">
        <v>2148</v>
      </c>
      <c r="L6" s="101" t="s">
        <v>2147</v>
      </c>
      <c r="M6" s="101" t="s">
        <v>2146</v>
      </c>
      <c r="N6" s="101" t="s">
        <v>2108</v>
      </c>
      <c r="O6" s="101" t="s">
        <v>2107</v>
      </c>
      <c r="P6" s="101" t="s">
        <v>2145</v>
      </c>
      <c r="Q6" s="101" t="s">
        <v>2144</v>
      </c>
      <c r="R6" s="101" t="s">
        <v>2143</v>
      </c>
      <c r="S6" s="101" t="s">
        <v>2103</v>
      </c>
      <c r="T6" s="101" t="s">
        <v>2102</v>
      </c>
      <c r="U6" s="101" t="s">
        <v>2142</v>
      </c>
      <c r="V6" s="101" t="s">
        <v>2100</v>
      </c>
      <c r="W6" s="101" t="s">
        <v>2141</v>
      </c>
      <c r="X6" s="101" t="s">
        <v>2140</v>
      </c>
      <c r="Y6" s="101" t="s">
        <v>2097</v>
      </c>
      <c r="Z6" s="101" t="s">
        <v>2139</v>
      </c>
      <c r="AA6" s="101" t="s">
        <v>2138</v>
      </c>
      <c r="AB6" s="101" t="s">
        <v>2137</v>
      </c>
      <c r="AC6" s="101" t="s">
        <v>2117</v>
      </c>
      <c r="AD6" s="101" t="s">
        <v>2075</v>
      </c>
      <c r="AE6" s="101" t="s">
        <v>2074</v>
      </c>
      <c r="AF6" s="101" t="s">
        <v>2073</v>
      </c>
      <c r="AG6" s="105" t="s">
        <v>2072</v>
      </c>
    </row>
    <row r="7" spans="1:33">
      <c r="A7" s="104" t="s">
        <v>2136</v>
      </c>
      <c r="B7" s="101" t="s">
        <v>2135</v>
      </c>
      <c r="C7" s="101" t="s">
        <v>2134</v>
      </c>
      <c r="D7" s="101" t="s">
        <v>2133</v>
      </c>
      <c r="E7" s="101" t="s">
        <v>2132</v>
      </c>
      <c r="F7" s="101" t="s">
        <v>2131</v>
      </c>
      <c r="G7" s="101" t="s">
        <v>2130</v>
      </c>
      <c r="H7" s="101" t="s">
        <v>2129</v>
      </c>
      <c r="I7" s="101" t="s">
        <v>2128</v>
      </c>
      <c r="J7" s="101" t="s">
        <v>2127</v>
      </c>
      <c r="K7" s="101" t="s">
        <v>2126</v>
      </c>
      <c r="L7" s="101" t="s">
        <v>2125</v>
      </c>
      <c r="M7" s="101" t="s">
        <v>2124</v>
      </c>
      <c r="N7" s="101" t="s">
        <v>2091</v>
      </c>
      <c r="O7" s="101" t="s">
        <v>2090</v>
      </c>
      <c r="P7" s="101" t="s">
        <v>2123</v>
      </c>
      <c r="Q7" s="101" t="s">
        <v>2122</v>
      </c>
      <c r="R7" s="101" t="s">
        <v>2121</v>
      </c>
      <c r="S7" s="101" t="s">
        <v>2086</v>
      </c>
      <c r="T7" s="101" t="s">
        <v>2085</v>
      </c>
      <c r="U7" s="101" t="s">
        <v>2120</v>
      </c>
      <c r="V7" s="101" t="s">
        <v>2083</v>
      </c>
      <c r="W7" s="101" t="s">
        <v>2119</v>
      </c>
      <c r="X7" s="101" t="s">
        <v>2118</v>
      </c>
      <c r="Y7" s="101" t="s">
        <v>2080</v>
      </c>
      <c r="Z7" s="101"/>
      <c r="AA7" s="101"/>
      <c r="AB7" s="101"/>
      <c r="AC7" s="101"/>
      <c r="AD7" s="101" t="s">
        <v>2054</v>
      </c>
      <c r="AE7" s="101" t="s">
        <v>2053</v>
      </c>
      <c r="AF7" s="101" t="s">
        <v>2052</v>
      </c>
      <c r="AG7" s="105" t="s">
        <v>2051</v>
      </c>
    </row>
    <row r="8" spans="1:33">
      <c r="A8" s="104" t="s">
        <v>2116</v>
      </c>
      <c r="B8" s="113" t="s">
        <v>2115</v>
      </c>
      <c r="C8" s="113" t="s">
        <v>2114</v>
      </c>
      <c r="D8" s="101"/>
      <c r="E8" s="113" t="s">
        <v>2113</v>
      </c>
      <c r="F8" s="113" t="s">
        <v>2112</v>
      </c>
      <c r="G8" s="113" t="s">
        <v>2111</v>
      </c>
      <c r="H8" s="101" t="s">
        <v>600</v>
      </c>
      <c r="I8" s="101" t="s">
        <v>600</v>
      </c>
      <c r="J8" s="101" t="s">
        <v>600</v>
      </c>
      <c r="K8" s="101" t="s">
        <v>600</v>
      </c>
      <c r="L8" s="101" t="s">
        <v>600</v>
      </c>
      <c r="M8" s="113" t="s">
        <v>2110</v>
      </c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5"/>
    </row>
    <row r="9" spans="1:33" ht="16.5">
      <c r="A9" s="126" t="s">
        <v>2109</v>
      </c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675"/>
      <c r="O9" s="1675"/>
      <c r="P9" s="1675"/>
      <c r="Q9" s="1675"/>
      <c r="R9" s="1675"/>
      <c r="S9" s="1675"/>
      <c r="T9" s="1675"/>
      <c r="U9" s="1675"/>
      <c r="V9" s="1675"/>
      <c r="W9" s="1675"/>
      <c r="X9" s="1675"/>
      <c r="Y9" s="1675"/>
      <c r="Z9" s="1675"/>
      <c r="AA9" s="1675"/>
      <c r="AB9" s="1675"/>
      <c r="AC9" s="128"/>
      <c r="AD9" s="128"/>
      <c r="AE9" s="128"/>
      <c r="AF9" s="128"/>
      <c r="AG9" s="129"/>
    </row>
    <row r="10" spans="1:33">
      <c r="A10" s="96" t="s">
        <v>2093</v>
      </c>
      <c r="B10" s="112">
        <v>1378</v>
      </c>
      <c r="C10" s="112">
        <v>8164</v>
      </c>
      <c r="D10" s="112">
        <v>6000</v>
      </c>
      <c r="E10" s="110">
        <v>3000</v>
      </c>
      <c r="F10" s="110">
        <v>1228</v>
      </c>
      <c r="G10" s="110">
        <v>21</v>
      </c>
      <c r="H10" s="110">
        <v>966</v>
      </c>
      <c r="I10" s="111">
        <v>2804</v>
      </c>
      <c r="J10" s="111">
        <v>5205</v>
      </c>
      <c r="K10" s="111">
        <v>1800</v>
      </c>
      <c r="L10" s="110">
        <v>523</v>
      </c>
      <c r="M10" s="110" t="s">
        <v>2092</v>
      </c>
      <c r="N10" s="101" t="s">
        <v>2108</v>
      </c>
      <c r="O10" s="101" t="s">
        <v>2107</v>
      </c>
      <c r="P10" s="101" t="s">
        <v>2106</v>
      </c>
      <c r="Q10" s="101" t="s">
        <v>2105</v>
      </c>
      <c r="R10" s="101" t="s">
        <v>2104</v>
      </c>
      <c r="S10" s="101" t="s">
        <v>2103</v>
      </c>
      <c r="T10" s="101" t="s">
        <v>2102</v>
      </c>
      <c r="U10" s="101" t="s">
        <v>2101</v>
      </c>
      <c r="V10" s="101" t="s">
        <v>2100</v>
      </c>
      <c r="W10" s="101" t="s">
        <v>2099</v>
      </c>
      <c r="X10" s="101" t="s">
        <v>2098</v>
      </c>
      <c r="Y10" s="101" t="s">
        <v>2097</v>
      </c>
      <c r="Z10" s="101" t="s">
        <v>2096</v>
      </c>
      <c r="AA10" s="101" t="s">
        <v>2095</v>
      </c>
      <c r="AB10" s="101" t="s">
        <v>2094</v>
      </c>
      <c r="AC10" s="101" t="s">
        <v>2076</v>
      </c>
      <c r="AD10" s="101" t="s">
        <v>2075</v>
      </c>
      <c r="AE10" s="101" t="s">
        <v>2074</v>
      </c>
      <c r="AF10" s="101" t="s">
        <v>2073</v>
      </c>
      <c r="AG10" s="105" t="s">
        <v>2072</v>
      </c>
    </row>
    <row r="11" spans="1:33">
      <c r="A11" s="96" t="s">
        <v>2071</v>
      </c>
      <c r="B11" s="112">
        <v>87</v>
      </c>
      <c r="C11" s="112">
        <v>4973</v>
      </c>
      <c r="D11" s="112">
        <v>2264</v>
      </c>
      <c r="E11" s="110">
        <v>1164</v>
      </c>
      <c r="F11" s="110">
        <v>650</v>
      </c>
      <c r="G11" s="110">
        <v>10</v>
      </c>
      <c r="H11" s="110">
        <v>527</v>
      </c>
      <c r="I11" s="111">
        <v>1421</v>
      </c>
      <c r="J11" s="111">
        <v>1535</v>
      </c>
      <c r="K11" s="110">
        <v>682</v>
      </c>
      <c r="L11" s="110">
        <v>266</v>
      </c>
      <c r="M11" s="111">
        <v>5109</v>
      </c>
      <c r="N11" s="101" t="s">
        <v>2091</v>
      </c>
      <c r="O11" s="101" t="s">
        <v>2090</v>
      </c>
      <c r="P11" s="101" t="s">
        <v>2089</v>
      </c>
      <c r="Q11" s="101" t="s">
        <v>2088</v>
      </c>
      <c r="R11" s="101" t="s">
        <v>2087</v>
      </c>
      <c r="S11" s="101" t="s">
        <v>2086</v>
      </c>
      <c r="T11" s="101" t="s">
        <v>2085</v>
      </c>
      <c r="U11" s="101" t="s">
        <v>2084</v>
      </c>
      <c r="V11" s="101" t="s">
        <v>2083</v>
      </c>
      <c r="W11" s="101" t="s">
        <v>2082</v>
      </c>
      <c r="X11" s="101" t="s">
        <v>2081</v>
      </c>
      <c r="Y11" s="101" t="s">
        <v>2080</v>
      </c>
      <c r="Z11" s="101" t="s">
        <v>2079</v>
      </c>
      <c r="AA11" s="101" t="s">
        <v>2078</v>
      </c>
      <c r="AB11" s="101" t="s">
        <v>2077</v>
      </c>
      <c r="AC11" s="101" t="s">
        <v>2055</v>
      </c>
      <c r="AD11" s="101" t="s">
        <v>2054</v>
      </c>
      <c r="AE11" s="101" t="s">
        <v>2053</v>
      </c>
      <c r="AF11" s="101" t="s">
        <v>2052</v>
      </c>
      <c r="AG11" s="105" t="s">
        <v>2051</v>
      </c>
    </row>
    <row r="12" spans="1:33">
      <c r="A12" s="104" t="s">
        <v>2050</v>
      </c>
      <c r="B12" s="101" t="s">
        <v>2049</v>
      </c>
      <c r="C12" s="101">
        <v>931</v>
      </c>
      <c r="D12" s="108">
        <f>(1622+1073+1328+1733+2321)/5</f>
        <v>1615.4</v>
      </c>
      <c r="E12" s="108">
        <v>768</v>
      </c>
      <c r="F12" s="108">
        <v>100</v>
      </c>
      <c r="G12" s="108">
        <v>1</v>
      </c>
      <c r="H12" s="108">
        <v>93</v>
      </c>
      <c r="I12" s="108">
        <v>140</v>
      </c>
      <c r="J12" s="108">
        <v>800</v>
      </c>
      <c r="K12" s="108" t="s">
        <v>2048</v>
      </c>
      <c r="L12" s="108" t="s">
        <v>2047</v>
      </c>
      <c r="M12" s="108">
        <v>1200</v>
      </c>
      <c r="N12" s="101" t="s">
        <v>2070</v>
      </c>
      <c r="O12" s="101" t="s">
        <v>2069</v>
      </c>
      <c r="P12" s="101" t="s">
        <v>2068</v>
      </c>
      <c r="Q12" s="110" t="s">
        <v>2067</v>
      </c>
      <c r="R12" s="110" t="s">
        <v>2066</v>
      </c>
      <c r="S12" s="110" t="s">
        <v>2065</v>
      </c>
      <c r="T12" s="110" t="s">
        <v>2064</v>
      </c>
      <c r="U12" s="110" t="s">
        <v>2063</v>
      </c>
      <c r="V12" s="110" t="s">
        <v>2062</v>
      </c>
      <c r="W12" s="110" t="s">
        <v>2061</v>
      </c>
      <c r="X12" s="110" t="s">
        <v>2060</v>
      </c>
      <c r="Y12" s="110" t="s">
        <v>2059</v>
      </c>
      <c r="Z12" s="110" t="s">
        <v>2058</v>
      </c>
      <c r="AA12" s="110" t="s">
        <v>2057</v>
      </c>
      <c r="AB12" s="110" t="s">
        <v>2056</v>
      </c>
      <c r="AC12" s="101" t="s">
        <v>2044</v>
      </c>
      <c r="AD12" s="101"/>
      <c r="AE12" s="101">
        <v>390</v>
      </c>
      <c r="AF12" s="110"/>
      <c r="AG12" s="109"/>
    </row>
    <row r="13" spans="1:33">
      <c r="A13" s="104" t="s">
        <v>2043</v>
      </c>
      <c r="B13" s="101">
        <v>6</v>
      </c>
      <c r="C13" s="101">
        <v>9</v>
      </c>
      <c r="D13" s="108" t="s">
        <v>1504</v>
      </c>
      <c r="E13" s="108" t="s">
        <v>1504</v>
      </c>
      <c r="F13" s="108">
        <v>4</v>
      </c>
      <c r="G13" s="108"/>
      <c r="H13" s="108">
        <v>12</v>
      </c>
      <c r="I13" s="108">
        <v>5</v>
      </c>
      <c r="J13" s="108" t="s">
        <v>1504</v>
      </c>
      <c r="K13" s="108" t="s">
        <v>1504</v>
      </c>
      <c r="L13" s="108">
        <v>6</v>
      </c>
      <c r="M13" s="108" t="s">
        <v>1504</v>
      </c>
      <c r="N13" s="101">
        <v>400</v>
      </c>
      <c r="O13" s="101">
        <v>100</v>
      </c>
      <c r="P13" s="108">
        <f>(1622+1073+1328+1733+2321)/5</f>
        <v>1615.4</v>
      </c>
      <c r="Q13" s="108" t="s">
        <v>2046</v>
      </c>
      <c r="R13" s="108">
        <v>1200</v>
      </c>
      <c r="S13" s="108">
        <v>440</v>
      </c>
      <c r="T13" s="108">
        <v>3000</v>
      </c>
      <c r="U13" s="108">
        <v>2000</v>
      </c>
      <c r="V13" s="108">
        <v>480</v>
      </c>
      <c r="W13" s="108">
        <v>730</v>
      </c>
      <c r="X13" s="108">
        <f>(611+661+928+865+701)/5</f>
        <v>753.2</v>
      </c>
      <c r="Y13" s="108">
        <v>160</v>
      </c>
      <c r="Z13" s="108">
        <v>160</v>
      </c>
      <c r="AA13" s="108">
        <v>100</v>
      </c>
      <c r="AB13" s="108" t="s">
        <v>2045</v>
      </c>
      <c r="AC13" s="101" t="s">
        <v>2042</v>
      </c>
      <c r="AD13" s="101" t="s">
        <v>2041</v>
      </c>
      <c r="AE13" s="108" t="s">
        <v>2040</v>
      </c>
      <c r="AF13" s="108">
        <v>200</v>
      </c>
      <c r="AG13" s="107" t="s">
        <v>2039</v>
      </c>
    </row>
    <row r="14" spans="1:33" ht="16.5">
      <c r="A14" s="126" t="s">
        <v>2038</v>
      </c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675"/>
      <c r="O14" s="1675"/>
      <c r="P14" s="1675"/>
      <c r="Q14" s="1675"/>
      <c r="R14" s="1675"/>
      <c r="S14" s="1675"/>
      <c r="T14" s="1675"/>
      <c r="U14" s="1675"/>
      <c r="V14" s="1675"/>
      <c r="W14" s="1675"/>
      <c r="X14" s="1675"/>
      <c r="Y14" s="1675"/>
      <c r="Z14" s="1675"/>
      <c r="AA14" s="1675"/>
      <c r="AB14" s="1675"/>
      <c r="AC14" s="128"/>
      <c r="AD14" s="128"/>
      <c r="AE14" s="128"/>
      <c r="AF14" s="128"/>
      <c r="AG14" s="129"/>
    </row>
    <row r="15" spans="1:33">
      <c r="A15" s="104" t="s">
        <v>2036</v>
      </c>
      <c r="B15" s="101">
        <v>0</v>
      </c>
      <c r="C15" s="101">
        <v>0</v>
      </c>
      <c r="D15" s="101">
        <v>0</v>
      </c>
      <c r="E15" s="101">
        <v>1</v>
      </c>
      <c r="F15" s="101">
        <v>0</v>
      </c>
      <c r="G15" s="101">
        <v>0</v>
      </c>
      <c r="H15" s="101">
        <v>0</v>
      </c>
      <c r="I15" s="101">
        <v>0</v>
      </c>
      <c r="J15" s="101">
        <v>1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101">
        <v>0</v>
      </c>
      <c r="Q15" s="101">
        <v>0</v>
      </c>
      <c r="R15" s="101">
        <v>0</v>
      </c>
      <c r="S15" s="101">
        <v>0</v>
      </c>
      <c r="T15" s="101">
        <v>0</v>
      </c>
      <c r="U15" s="101">
        <v>0</v>
      </c>
      <c r="V15" s="101">
        <v>0</v>
      </c>
      <c r="W15" s="101">
        <v>0</v>
      </c>
      <c r="X15" s="101" t="s">
        <v>2037</v>
      </c>
      <c r="Y15" s="101">
        <v>0</v>
      </c>
      <c r="Z15" s="101">
        <v>0</v>
      </c>
      <c r="AA15" s="101">
        <v>0</v>
      </c>
      <c r="AB15" s="101">
        <v>0</v>
      </c>
      <c r="AC15" s="101">
        <v>0</v>
      </c>
      <c r="AD15" s="101">
        <v>0</v>
      </c>
      <c r="AE15" s="101">
        <v>0</v>
      </c>
      <c r="AF15" s="101">
        <v>0</v>
      </c>
      <c r="AG15" s="105">
        <v>0</v>
      </c>
    </row>
    <row r="16" spans="1:33">
      <c r="A16" s="104" t="s">
        <v>2020</v>
      </c>
      <c r="B16" s="83">
        <v>2</v>
      </c>
      <c r="C16" s="101" t="s">
        <v>2019</v>
      </c>
      <c r="D16" s="101">
        <v>7</v>
      </c>
      <c r="E16" s="101">
        <v>19</v>
      </c>
      <c r="F16" s="101">
        <v>7</v>
      </c>
      <c r="G16" s="106" t="s">
        <v>2018</v>
      </c>
      <c r="H16" s="106" t="s">
        <v>2017</v>
      </c>
      <c r="I16" s="106" t="s">
        <v>2016</v>
      </c>
      <c r="J16" s="106">
        <v>19</v>
      </c>
      <c r="K16" s="106" t="s">
        <v>2015</v>
      </c>
      <c r="L16" s="106" t="s">
        <v>2014</v>
      </c>
      <c r="M16" s="106" t="s">
        <v>2013</v>
      </c>
      <c r="N16" s="83" t="s">
        <v>2035</v>
      </c>
      <c r="O16" s="101" t="s">
        <v>2034</v>
      </c>
      <c r="P16" s="101" t="s">
        <v>2033</v>
      </c>
      <c r="Q16" s="101" t="s">
        <v>2032</v>
      </c>
      <c r="R16" s="101" t="s">
        <v>2031</v>
      </c>
      <c r="S16" s="106" t="s">
        <v>2030</v>
      </c>
      <c r="T16" s="106" t="s">
        <v>2029</v>
      </c>
      <c r="U16" s="106" t="s">
        <v>2028</v>
      </c>
      <c r="V16" s="106" t="s">
        <v>2027</v>
      </c>
      <c r="W16" s="106" t="s">
        <v>2026</v>
      </c>
      <c r="X16" s="106" t="s">
        <v>2025</v>
      </c>
      <c r="Y16" s="106" t="s">
        <v>2024</v>
      </c>
      <c r="Z16" s="106" t="s">
        <v>2023</v>
      </c>
      <c r="AA16" s="106" t="s">
        <v>2022</v>
      </c>
      <c r="AB16" s="106" t="s">
        <v>2021</v>
      </c>
      <c r="AC16" s="83">
        <v>5</v>
      </c>
      <c r="AD16" s="101">
        <v>5</v>
      </c>
      <c r="AE16" s="101">
        <v>4</v>
      </c>
      <c r="AF16" s="101">
        <v>7</v>
      </c>
      <c r="AG16" s="105">
        <v>3</v>
      </c>
    </row>
    <row r="17" spans="1:33">
      <c r="A17" s="104" t="s">
        <v>2005</v>
      </c>
      <c r="B17" s="101">
        <v>3</v>
      </c>
      <c r="C17" s="101" t="s">
        <v>2004</v>
      </c>
      <c r="D17" s="101">
        <v>3</v>
      </c>
      <c r="E17" s="101">
        <v>2</v>
      </c>
      <c r="F17" s="101">
        <v>2</v>
      </c>
      <c r="G17" s="101">
        <v>0</v>
      </c>
      <c r="H17" s="101">
        <v>0</v>
      </c>
      <c r="I17" s="101">
        <v>3</v>
      </c>
      <c r="J17" s="101" t="s">
        <v>2003</v>
      </c>
      <c r="K17" s="101">
        <v>4</v>
      </c>
      <c r="L17" s="101">
        <v>1</v>
      </c>
      <c r="M17" s="101">
        <v>0</v>
      </c>
      <c r="N17" s="101" t="s">
        <v>2012</v>
      </c>
      <c r="O17" s="101">
        <v>0</v>
      </c>
      <c r="P17" s="101" t="s">
        <v>2007</v>
      </c>
      <c r="Q17" s="101">
        <v>0</v>
      </c>
      <c r="R17" s="101" t="s">
        <v>2011</v>
      </c>
      <c r="S17" s="101" t="s">
        <v>2011</v>
      </c>
      <c r="T17" s="101" t="s">
        <v>2010</v>
      </c>
      <c r="U17" s="101">
        <v>0</v>
      </c>
      <c r="V17" s="101" t="s">
        <v>2008</v>
      </c>
      <c r="W17" s="101" t="s">
        <v>2010</v>
      </c>
      <c r="X17" s="101" t="s">
        <v>2009</v>
      </c>
      <c r="Y17" s="101" t="s">
        <v>2009</v>
      </c>
      <c r="Z17" s="101" t="s">
        <v>2008</v>
      </c>
      <c r="AA17" s="101" t="s">
        <v>2007</v>
      </c>
      <c r="AB17" s="101" t="s">
        <v>2006</v>
      </c>
      <c r="AC17" s="101">
        <v>0</v>
      </c>
      <c r="AD17" s="101">
        <v>0</v>
      </c>
      <c r="AE17" s="101">
        <v>2</v>
      </c>
      <c r="AF17" s="101">
        <v>2</v>
      </c>
      <c r="AG17" s="105">
        <v>0</v>
      </c>
    </row>
    <row r="18" spans="1:33">
      <c r="A18" s="104" t="s">
        <v>1994</v>
      </c>
      <c r="B18" s="101">
        <v>0</v>
      </c>
      <c r="C18" s="101">
        <v>0</v>
      </c>
      <c r="D18" s="101">
        <v>1</v>
      </c>
      <c r="E18" s="101">
        <v>2</v>
      </c>
      <c r="F18" s="101">
        <v>0</v>
      </c>
      <c r="G18" s="101">
        <v>0</v>
      </c>
      <c r="H18" s="101">
        <v>1</v>
      </c>
      <c r="I18" s="101">
        <v>1</v>
      </c>
      <c r="J18" s="101">
        <v>3</v>
      </c>
      <c r="K18" s="101">
        <v>1</v>
      </c>
      <c r="L18" s="101">
        <v>1</v>
      </c>
      <c r="M18" s="101">
        <v>1</v>
      </c>
      <c r="N18" s="101">
        <v>0</v>
      </c>
      <c r="O18" s="101">
        <v>0</v>
      </c>
      <c r="P18" s="101" t="s">
        <v>2002</v>
      </c>
      <c r="Q18" s="101">
        <v>0</v>
      </c>
      <c r="R18" s="101" t="s">
        <v>2001</v>
      </c>
      <c r="S18" s="101">
        <v>0</v>
      </c>
      <c r="T18" s="101" t="s">
        <v>2000</v>
      </c>
      <c r="U18" s="101" t="s">
        <v>2000</v>
      </c>
      <c r="V18" s="101" t="s">
        <v>2000</v>
      </c>
      <c r="W18" s="101" t="s">
        <v>2000</v>
      </c>
      <c r="X18" s="101" t="s">
        <v>1999</v>
      </c>
      <c r="Y18" s="101" t="s">
        <v>1998</v>
      </c>
      <c r="Z18" s="101" t="s">
        <v>1997</v>
      </c>
      <c r="AA18" s="101" t="s">
        <v>1996</v>
      </c>
      <c r="AB18" s="101" t="s">
        <v>1995</v>
      </c>
      <c r="AC18" s="101">
        <v>1</v>
      </c>
      <c r="AD18" s="101">
        <v>1</v>
      </c>
      <c r="AE18" s="101">
        <v>1</v>
      </c>
      <c r="AF18" s="101">
        <v>1</v>
      </c>
      <c r="AG18" s="105">
        <v>1</v>
      </c>
    </row>
    <row r="19" spans="1:33">
      <c r="A19" s="130" t="s">
        <v>1993</v>
      </c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675"/>
      <c r="O19" s="1675"/>
      <c r="P19" s="1675"/>
      <c r="Q19" s="1675"/>
      <c r="R19" s="1675"/>
      <c r="S19" s="1675"/>
      <c r="T19" s="1675"/>
      <c r="U19" s="1675"/>
      <c r="V19" s="1675"/>
      <c r="W19" s="1675"/>
      <c r="X19" s="1675"/>
      <c r="Y19" s="1675"/>
      <c r="Z19" s="1675"/>
      <c r="AA19" s="1675"/>
      <c r="AB19" s="1675"/>
      <c r="AC19" s="128"/>
      <c r="AD19" s="128"/>
      <c r="AE19" s="128"/>
      <c r="AF19" s="128"/>
      <c r="AG19" s="129"/>
    </row>
    <row r="20" spans="1:33">
      <c r="A20" s="104" t="s">
        <v>1992</v>
      </c>
      <c r="B20" s="101" t="s">
        <v>1991</v>
      </c>
      <c r="C20" s="101" t="s">
        <v>1987</v>
      </c>
      <c r="D20" s="101" t="s">
        <v>1987</v>
      </c>
      <c r="E20" s="101" t="s">
        <v>1987</v>
      </c>
      <c r="F20" s="101" t="s">
        <v>1990</v>
      </c>
      <c r="G20" s="101" t="s">
        <v>1507</v>
      </c>
      <c r="H20" s="101" t="s">
        <v>1964</v>
      </c>
      <c r="I20" s="101" t="s">
        <v>1964</v>
      </c>
      <c r="J20" s="101" t="s">
        <v>1964</v>
      </c>
      <c r="K20" s="101" t="s">
        <v>1964</v>
      </c>
      <c r="L20" s="101" t="s">
        <v>1964</v>
      </c>
      <c r="M20" s="101" t="s">
        <v>1831</v>
      </c>
      <c r="N20" s="101" t="s">
        <v>1991</v>
      </c>
      <c r="O20" s="101" t="s">
        <v>1988</v>
      </c>
      <c r="P20" s="101" t="s">
        <v>1987</v>
      </c>
      <c r="Q20" s="101" t="s">
        <v>1987</v>
      </c>
      <c r="R20" s="101" t="s">
        <v>1986</v>
      </c>
      <c r="S20" s="101" t="s">
        <v>1990</v>
      </c>
      <c r="T20" s="101" t="s">
        <v>1990</v>
      </c>
      <c r="U20" s="101" t="s">
        <v>1990</v>
      </c>
      <c r="V20" s="101" t="s">
        <v>1990</v>
      </c>
      <c r="W20" s="101" t="s">
        <v>1990</v>
      </c>
      <c r="X20" s="101" t="s">
        <v>1990</v>
      </c>
      <c r="Y20" s="101" t="s">
        <v>1990</v>
      </c>
      <c r="Z20" s="101" t="s">
        <v>1990</v>
      </c>
      <c r="AA20" s="101" t="s">
        <v>1990</v>
      </c>
      <c r="AB20" s="101" t="s">
        <v>1990</v>
      </c>
      <c r="AC20" s="101" t="s">
        <v>1507</v>
      </c>
      <c r="AD20" s="101" t="s">
        <v>1988</v>
      </c>
      <c r="AE20" s="101" t="s">
        <v>1987</v>
      </c>
      <c r="AF20" s="101" t="s">
        <v>1987</v>
      </c>
      <c r="AG20" s="105" t="s">
        <v>1986</v>
      </c>
    </row>
    <row r="21" spans="1:33">
      <c r="A21" s="104" t="s">
        <v>1985</v>
      </c>
      <c r="B21" s="101" t="s">
        <v>1507</v>
      </c>
      <c r="C21" s="101" t="s">
        <v>1980</v>
      </c>
      <c r="D21" s="102" t="s">
        <v>1507</v>
      </c>
      <c r="E21" s="102" t="s">
        <v>1980</v>
      </c>
      <c r="F21" s="102" t="s">
        <v>1507</v>
      </c>
      <c r="G21" s="102" t="s">
        <v>1507</v>
      </c>
      <c r="H21" s="102" t="s">
        <v>1507</v>
      </c>
      <c r="I21" s="102" t="s">
        <v>1507</v>
      </c>
      <c r="J21" s="102" t="s">
        <v>1980</v>
      </c>
      <c r="K21" s="102" t="s">
        <v>1507</v>
      </c>
      <c r="L21" s="102" t="s">
        <v>1979</v>
      </c>
      <c r="M21" s="102" t="s">
        <v>1969</v>
      </c>
      <c r="N21" s="101" t="s">
        <v>1507</v>
      </c>
      <c r="O21" s="101" t="s">
        <v>1507</v>
      </c>
      <c r="P21" s="102" t="s">
        <v>1989</v>
      </c>
      <c r="Q21" s="102" t="s">
        <v>1507</v>
      </c>
      <c r="R21" s="102" t="s">
        <v>1984</v>
      </c>
      <c r="S21" s="102" t="s">
        <v>1507</v>
      </c>
      <c r="T21" s="102" t="s">
        <v>1507</v>
      </c>
      <c r="U21" s="102" t="s">
        <v>1507</v>
      </c>
      <c r="V21" s="102" t="s">
        <v>1507</v>
      </c>
      <c r="W21" s="102" t="s">
        <v>1507</v>
      </c>
      <c r="X21" s="102" t="s">
        <v>1983</v>
      </c>
      <c r="Y21" s="102" t="s">
        <v>1983</v>
      </c>
      <c r="Z21" s="102" t="s">
        <v>1983</v>
      </c>
      <c r="AA21" s="102" t="s">
        <v>1507</v>
      </c>
      <c r="AB21" s="102" t="s">
        <v>1507</v>
      </c>
      <c r="AC21" s="101" t="s">
        <v>1982</v>
      </c>
      <c r="AD21" s="101" t="s">
        <v>1982</v>
      </c>
      <c r="AE21" s="101" t="s">
        <v>1982</v>
      </c>
      <c r="AF21" s="102" t="s">
        <v>1507</v>
      </c>
      <c r="AG21" s="103" t="s">
        <v>1507</v>
      </c>
    </row>
    <row r="22" spans="1:33">
      <c r="A22" s="104" t="s">
        <v>1981</v>
      </c>
      <c r="B22" s="101" t="s">
        <v>1507</v>
      </c>
      <c r="C22" s="101" t="s">
        <v>1980</v>
      </c>
      <c r="D22" s="102" t="s">
        <v>1507</v>
      </c>
      <c r="E22" s="102" t="s">
        <v>1980</v>
      </c>
      <c r="F22" s="102" t="s">
        <v>1507</v>
      </c>
      <c r="G22" s="102" t="s">
        <v>1507</v>
      </c>
      <c r="H22" s="102" t="s">
        <v>1507</v>
      </c>
      <c r="I22" s="102" t="s">
        <v>1507</v>
      </c>
      <c r="J22" s="102" t="s">
        <v>1980</v>
      </c>
      <c r="K22" s="102" t="s">
        <v>1507</v>
      </c>
      <c r="L22" s="102" t="s">
        <v>1979</v>
      </c>
      <c r="M22" s="102" t="s">
        <v>1969</v>
      </c>
      <c r="N22" s="101" t="s">
        <v>1507</v>
      </c>
      <c r="O22" s="101" t="s">
        <v>1507</v>
      </c>
      <c r="P22" s="102" t="s">
        <v>1983</v>
      </c>
      <c r="Q22" s="102" t="s">
        <v>1507</v>
      </c>
      <c r="R22" s="102" t="s">
        <v>1984</v>
      </c>
      <c r="S22" s="102" t="s">
        <v>1507</v>
      </c>
      <c r="T22" s="102" t="s">
        <v>1507</v>
      </c>
      <c r="U22" s="102" t="s">
        <v>1507</v>
      </c>
      <c r="V22" s="102" t="s">
        <v>1507</v>
      </c>
      <c r="W22" s="102" t="s">
        <v>1507</v>
      </c>
      <c r="X22" s="102" t="s">
        <v>1983</v>
      </c>
      <c r="Y22" s="102" t="s">
        <v>1507</v>
      </c>
      <c r="Z22" s="102" t="s">
        <v>1983</v>
      </c>
      <c r="AA22" s="102" t="s">
        <v>1507</v>
      </c>
      <c r="AB22" s="102" t="s">
        <v>1507</v>
      </c>
      <c r="AC22" s="101" t="s">
        <v>1507</v>
      </c>
      <c r="AD22" s="101" t="s">
        <v>1507</v>
      </c>
      <c r="AE22" s="101" t="s">
        <v>1507</v>
      </c>
      <c r="AF22" s="102" t="s">
        <v>1507</v>
      </c>
      <c r="AG22" s="103" t="s">
        <v>1507</v>
      </c>
    </row>
    <row r="23" spans="1:33">
      <c r="A23" s="104" t="s">
        <v>1508</v>
      </c>
      <c r="B23" s="101" t="s">
        <v>1973</v>
      </c>
      <c r="C23" s="101" t="s">
        <v>1966</v>
      </c>
      <c r="D23" s="102" t="s">
        <v>1507</v>
      </c>
      <c r="E23" s="102" t="s">
        <v>1972</v>
      </c>
      <c r="F23" s="102" t="s">
        <v>1970</v>
      </c>
      <c r="G23" s="102" t="s">
        <v>1507</v>
      </c>
      <c r="H23" s="102" t="s">
        <v>1970</v>
      </c>
      <c r="I23" s="102" t="s">
        <v>1970</v>
      </c>
      <c r="J23" s="102" t="s">
        <v>1972</v>
      </c>
      <c r="K23" s="102" t="s">
        <v>1971</v>
      </c>
      <c r="L23" s="102" t="s">
        <v>1970</v>
      </c>
      <c r="M23" s="102" t="s">
        <v>1969</v>
      </c>
      <c r="N23" s="101" t="s">
        <v>1507</v>
      </c>
      <c r="O23" s="101" t="s">
        <v>1507</v>
      </c>
      <c r="P23" s="102" t="s">
        <v>1976</v>
      </c>
      <c r="Q23" s="102" t="s">
        <v>1978</v>
      </c>
      <c r="R23" s="102" t="s">
        <v>1977</v>
      </c>
      <c r="S23" s="102" t="s">
        <v>1507</v>
      </c>
      <c r="T23" s="102" t="s">
        <v>1976</v>
      </c>
      <c r="U23" s="102" t="s">
        <v>1976</v>
      </c>
      <c r="V23" s="102" t="s">
        <v>1507</v>
      </c>
      <c r="W23" s="102" t="s">
        <v>1975</v>
      </c>
      <c r="X23" s="102" t="s">
        <v>1974</v>
      </c>
      <c r="Y23" s="102" t="s">
        <v>1507</v>
      </c>
      <c r="Z23" s="102" t="s">
        <v>1507</v>
      </c>
      <c r="AA23" s="102" t="s">
        <v>1507</v>
      </c>
      <c r="AB23" s="102" t="s">
        <v>1507</v>
      </c>
      <c r="AC23" s="101" t="s">
        <v>1507</v>
      </c>
      <c r="AD23" s="101" t="s">
        <v>1507</v>
      </c>
      <c r="AE23" s="101" t="s">
        <v>1507</v>
      </c>
      <c r="AF23" s="102" t="s">
        <v>1507</v>
      </c>
      <c r="AG23" s="103" t="s">
        <v>1507</v>
      </c>
    </row>
    <row r="24" spans="1:33">
      <c r="A24" s="104" t="s">
        <v>1968</v>
      </c>
      <c r="B24" s="101" t="s">
        <v>1507</v>
      </c>
      <c r="C24" s="101" t="s">
        <v>1967</v>
      </c>
      <c r="D24" s="102" t="s">
        <v>1966</v>
      </c>
      <c r="E24" s="102" t="s">
        <v>1965</v>
      </c>
      <c r="F24" s="102" t="s">
        <v>1965</v>
      </c>
      <c r="G24" s="102" t="s">
        <v>1507</v>
      </c>
      <c r="H24" s="102" t="s">
        <v>1964</v>
      </c>
      <c r="I24" s="102" t="s">
        <v>1964</v>
      </c>
      <c r="J24" s="102" t="s">
        <v>1964</v>
      </c>
      <c r="K24" s="102" t="s">
        <v>1964</v>
      </c>
      <c r="L24" s="102" t="s">
        <v>1964</v>
      </c>
      <c r="M24" s="102" t="s">
        <v>1831</v>
      </c>
      <c r="N24" s="101" t="s">
        <v>1963</v>
      </c>
      <c r="O24" s="101" t="s">
        <v>1963</v>
      </c>
      <c r="P24" s="102" t="s">
        <v>1962</v>
      </c>
      <c r="Q24" s="102" t="s">
        <v>1962</v>
      </c>
      <c r="R24" s="102" t="s">
        <v>1962</v>
      </c>
      <c r="S24" s="102" t="s">
        <v>1962</v>
      </c>
      <c r="T24" s="102" t="s">
        <v>1962</v>
      </c>
      <c r="U24" s="102" t="s">
        <v>1962</v>
      </c>
      <c r="V24" s="102" t="s">
        <v>1962</v>
      </c>
      <c r="W24" s="102" t="s">
        <v>1962</v>
      </c>
      <c r="X24" s="102" t="s">
        <v>1962</v>
      </c>
      <c r="Y24" s="102" t="s">
        <v>1962</v>
      </c>
      <c r="Z24" s="102" t="s">
        <v>1962</v>
      </c>
      <c r="AA24" s="102" t="s">
        <v>1962</v>
      </c>
      <c r="AB24" s="102" t="s">
        <v>1962</v>
      </c>
      <c r="AC24" s="101" t="s">
        <v>1963</v>
      </c>
      <c r="AD24" s="101" t="s">
        <v>1963</v>
      </c>
      <c r="AE24" s="102" t="s">
        <v>1507</v>
      </c>
      <c r="AF24" s="102" t="s">
        <v>1962</v>
      </c>
      <c r="AG24" s="103" t="s">
        <v>1962</v>
      </c>
    </row>
    <row r="25" spans="1:33" ht="16.5">
      <c r="A25" s="126" t="s">
        <v>1961</v>
      </c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675"/>
      <c r="O25" s="1675"/>
      <c r="P25" s="1675"/>
      <c r="Q25" s="1675"/>
      <c r="R25" s="1675"/>
      <c r="S25" s="1675"/>
      <c r="T25" s="1675"/>
      <c r="U25" s="1675"/>
      <c r="V25" s="1675"/>
      <c r="W25" s="1675"/>
      <c r="X25" s="1675"/>
      <c r="Y25" s="1675"/>
      <c r="Z25" s="1675"/>
      <c r="AA25" s="1675"/>
      <c r="AB25" s="1675"/>
      <c r="AC25" s="128"/>
      <c r="AD25" s="128"/>
      <c r="AE25" s="128"/>
      <c r="AF25" s="128"/>
      <c r="AG25" s="129"/>
    </row>
    <row r="26" spans="1:33">
      <c r="A26" s="104" t="s">
        <v>1959</v>
      </c>
      <c r="B26" s="101" t="s">
        <v>1507</v>
      </c>
      <c r="C26" s="101" t="s">
        <v>1507</v>
      </c>
      <c r="D26" s="102" t="s">
        <v>1507</v>
      </c>
      <c r="E26" s="102" t="s">
        <v>1507</v>
      </c>
      <c r="F26" s="102" t="s">
        <v>1507</v>
      </c>
      <c r="G26" s="102" t="s">
        <v>1507</v>
      </c>
      <c r="H26" s="102" t="s">
        <v>1507</v>
      </c>
      <c r="I26" s="102" t="s">
        <v>1507</v>
      </c>
      <c r="J26" s="102" t="s">
        <v>1958</v>
      </c>
      <c r="K26" s="102" t="s">
        <v>1507</v>
      </c>
      <c r="L26" s="102" t="s">
        <v>1507</v>
      </c>
      <c r="M26" s="102" t="s">
        <v>1957</v>
      </c>
      <c r="N26" s="101" t="s">
        <v>1507</v>
      </c>
      <c r="O26" s="101" t="s">
        <v>1507</v>
      </c>
      <c r="P26" s="102" t="s">
        <v>1507</v>
      </c>
      <c r="Q26" s="102" t="s">
        <v>1960</v>
      </c>
      <c r="R26" s="102" t="s">
        <v>1507</v>
      </c>
      <c r="S26" s="102" t="s">
        <v>1507</v>
      </c>
      <c r="T26" s="102" t="s">
        <v>1507</v>
      </c>
      <c r="U26" s="102" t="s">
        <v>1507</v>
      </c>
      <c r="V26" s="102" t="s">
        <v>1507</v>
      </c>
      <c r="W26" s="102" t="s">
        <v>1507</v>
      </c>
      <c r="X26" s="102" t="s">
        <v>1507</v>
      </c>
      <c r="Y26" s="102" t="s">
        <v>1507</v>
      </c>
      <c r="Z26" s="102" t="s">
        <v>1507</v>
      </c>
      <c r="AA26" s="102" t="s">
        <v>1507</v>
      </c>
      <c r="AB26" s="102" t="s">
        <v>1507</v>
      </c>
      <c r="AC26" s="102" t="s">
        <v>2206</v>
      </c>
      <c r="AD26" s="102" t="s">
        <v>1507</v>
      </c>
      <c r="AE26" s="102" t="s">
        <v>1507</v>
      </c>
      <c r="AF26" s="102" t="s">
        <v>1507</v>
      </c>
      <c r="AG26" s="103" t="s">
        <v>1507</v>
      </c>
    </row>
    <row r="27" spans="1:33">
      <c r="A27" s="104" t="s">
        <v>1943</v>
      </c>
      <c r="B27" s="101" t="s">
        <v>1942</v>
      </c>
      <c r="C27" s="101" t="s">
        <v>1941</v>
      </c>
      <c r="D27" s="102" t="s">
        <v>1940</v>
      </c>
      <c r="E27" s="102" t="s">
        <v>1939</v>
      </c>
      <c r="F27" s="102" t="s">
        <v>1938</v>
      </c>
      <c r="G27" s="102" t="s">
        <v>1507</v>
      </c>
      <c r="H27" s="102" t="s">
        <v>1937</v>
      </c>
      <c r="I27" s="102" t="s">
        <v>1936</v>
      </c>
      <c r="J27" s="102" t="s">
        <v>1935</v>
      </c>
      <c r="K27" s="102" t="s">
        <v>1934</v>
      </c>
      <c r="L27" s="102" t="s">
        <v>1507</v>
      </c>
      <c r="M27" s="102" t="s">
        <v>1933</v>
      </c>
      <c r="N27" s="101" t="s">
        <v>1507</v>
      </c>
      <c r="O27" s="101" t="s">
        <v>1507</v>
      </c>
      <c r="P27" s="102" t="s">
        <v>1956</v>
      </c>
      <c r="Q27" s="102" t="s">
        <v>1939</v>
      </c>
      <c r="R27" s="102" t="s">
        <v>1955</v>
      </c>
      <c r="S27" s="102" t="s">
        <v>1507</v>
      </c>
      <c r="T27" s="102" t="s">
        <v>1954</v>
      </c>
      <c r="U27" s="102" t="s">
        <v>1953</v>
      </c>
      <c r="V27" s="102" t="s">
        <v>1952</v>
      </c>
      <c r="W27" s="102" t="s">
        <v>1952</v>
      </c>
      <c r="X27" s="102" t="s">
        <v>1952</v>
      </c>
      <c r="Y27" s="102" t="s">
        <v>1951</v>
      </c>
      <c r="Z27" s="102" t="s">
        <v>1950</v>
      </c>
      <c r="AA27" s="102" t="s">
        <v>1949</v>
      </c>
      <c r="AB27" s="102" t="s">
        <v>1948</v>
      </c>
      <c r="AC27" s="102" t="s">
        <v>1947</v>
      </c>
      <c r="AD27" s="102" t="s">
        <v>1944</v>
      </c>
      <c r="AE27" s="102" t="s">
        <v>1946</v>
      </c>
      <c r="AF27" s="102" t="s">
        <v>1945</v>
      </c>
      <c r="AG27" s="103" t="s">
        <v>1944</v>
      </c>
    </row>
    <row r="28" spans="1:33">
      <c r="A28" s="104"/>
      <c r="B28" s="101"/>
      <c r="C28" s="101"/>
      <c r="D28" s="102"/>
      <c r="E28" s="102" t="s">
        <v>1927</v>
      </c>
      <c r="F28" s="102"/>
      <c r="G28" s="102"/>
      <c r="H28" s="102"/>
      <c r="I28" s="102"/>
      <c r="J28" s="102" t="s">
        <v>1926</v>
      </c>
      <c r="K28" s="102"/>
      <c r="L28" s="102" t="s">
        <v>1507</v>
      </c>
      <c r="M28" s="102"/>
      <c r="N28" s="101"/>
      <c r="O28" s="101"/>
      <c r="P28" s="102" t="s">
        <v>1932</v>
      </c>
      <c r="Q28" s="102" t="s">
        <v>1932</v>
      </c>
      <c r="R28" s="102" t="s">
        <v>1931</v>
      </c>
      <c r="S28" s="102"/>
      <c r="T28" s="102" t="s">
        <v>1930</v>
      </c>
      <c r="U28" s="102"/>
      <c r="V28" s="102"/>
      <c r="W28" s="102" t="s">
        <v>1929</v>
      </c>
      <c r="X28" s="102" t="s">
        <v>1929</v>
      </c>
      <c r="Y28" s="102"/>
      <c r="Z28" s="102"/>
      <c r="AA28" s="102" t="s">
        <v>1928</v>
      </c>
      <c r="AB28" s="102"/>
      <c r="AC28" s="101"/>
      <c r="AD28" s="102"/>
      <c r="AE28" s="102"/>
      <c r="AF28" s="102" t="s">
        <v>1921</v>
      </c>
      <c r="AG28" s="103"/>
    </row>
    <row r="29" spans="1:33">
      <c r="A29" s="104"/>
      <c r="B29" s="101"/>
      <c r="C29" s="101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1" t="s">
        <v>1507</v>
      </c>
      <c r="O29" s="101"/>
      <c r="P29" s="102"/>
      <c r="Q29" s="102"/>
      <c r="R29" s="102"/>
      <c r="S29" s="102"/>
      <c r="T29" s="102" t="s">
        <v>1925</v>
      </c>
      <c r="U29" s="102"/>
      <c r="V29" s="102"/>
      <c r="W29" s="102"/>
      <c r="X29" s="102" t="s">
        <v>1924</v>
      </c>
      <c r="Y29" s="102"/>
      <c r="Z29" s="102"/>
      <c r="AA29" s="102"/>
      <c r="AB29" s="102"/>
      <c r="AC29" s="101"/>
      <c r="AD29" s="101"/>
      <c r="AE29" s="102"/>
      <c r="AF29" s="102"/>
      <c r="AG29" s="103"/>
    </row>
    <row r="30" spans="1:33">
      <c r="A30" s="104" t="s">
        <v>1920</v>
      </c>
      <c r="B30" s="101" t="s">
        <v>1507</v>
      </c>
      <c r="C30" s="101" t="s">
        <v>1506</v>
      </c>
      <c r="D30" s="102" t="s">
        <v>1506</v>
      </c>
      <c r="E30" s="102" t="s">
        <v>1507</v>
      </c>
      <c r="F30" s="102" t="s">
        <v>1507</v>
      </c>
      <c r="G30" s="102" t="s">
        <v>1507</v>
      </c>
      <c r="H30" s="102" t="s">
        <v>1507</v>
      </c>
      <c r="I30" s="102" t="s">
        <v>1507</v>
      </c>
      <c r="J30" s="102" t="s">
        <v>1919</v>
      </c>
      <c r="K30" s="102" t="s">
        <v>1507</v>
      </c>
      <c r="L30" s="102" t="s">
        <v>1507</v>
      </c>
      <c r="M30" s="102" t="s">
        <v>1918</v>
      </c>
      <c r="N30" s="101" t="s">
        <v>1507</v>
      </c>
      <c r="O30" s="101" t="s">
        <v>1507</v>
      </c>
      <c r="P30" s="102" t="s">
        <v>1917</v>
      </c>
      <c r="Q30" s="102" t="s">
        <v>1916</v>
      </c>
      <c r="R30" s="102" t="s">
        <v>1916</v>
      </c>
      <c r="S30" s="102" t="s">
        <v>1915</v>
      </c>
      <c r="T30" s="102" t="s">
        <v>1914</v>
      </c>
      <c r="U30" s="102" t="s">
        <v>1913</v>
      </c>
      <c r="V30" s="102" t="s">
        <v>1507</v>
      </c>
      <c r="W30" s="102" t="s">
        <v>1507</v>
      </c>
      <c r="X30" s="102" t="s">
        <v>1912</v>
      </c>
      <c r="Y30" s="102" t="s">
        <v>1911</v>
      </c>
      <c r="Z30" s="102" t="s">
        <v>1910</v>
      </c>
      <c r="AA30" s="102" t="s">
        <v>1909</v>
      </c>
      <c r="AB30" s="102" t="s">
        <v>1908</v>
      </c>
      <c r="AC30" s="101" t="s">
        <v>1507</v>
      </c>
      <c r="AD30" s="101" t="s">
        <v>1507</v>
      </c>
      <c r="AE30" s="102" t="s">
        <v>1507</v>
      </c>
      <c r="AF30" s="102" t="s">
        <v>1825</v>
      </c>
      <c r="AG30" s="103" t="s">
        <v>1825</v>
      </c>
    </row>
    <row r="31" spans="1:33">
      <c r="A31" s="104"/>
      <c r="B31" s="101"/>
      <c r="C31" s="101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1"/>
      <c r="O31" s="101"/>
      <c r="P31" s="102"/>
      <c r="Q31" s="102" t="s">
        <v>1903</v>
      </c>
      <c r="R31" s="102" t="s">
        <v>1903</v>
      </c>
      <c r="S31" s="102"/>
      <c r="T31" s="102" t="s">
        <v>1902</v>
      </c>
      <c r="U31" s="102"/>
      <c r="V31" s="102"/>
      <c r="W31" s="102"/>
      <c r="X31" s="102"/>
      <c r="Y31" s="102"/>
      <c r="Z31" s="102" t="s">
        <v>2202</v>
      </c>
      <c r="AA31" s="102"/>
      <c r="AB31" s="102"/>
      <c r="AC31" s="101"/>
      <c r="AD31" s="101"/>
      <c r="AE31" s="102"/>
      <c r="AF31" s="102"/>
      <c r="AG31" s="103"/>
    </row>
    <row r="32" spans="1:33">
      <c r="A32" s="104" t="s">
        <v>1907</v>
      </c>
      <c r="B32" s="101" t="s">
        <v>1507</v>
      </c>
      <c r="C32" s="101" t="s">
        <v>1906</v>
      </c>
      <c r="D32" s="102" t="s">
        <v>1507</v>
      </c>
      <c r="E32" s="102" t="s">
        <v>1905</v>
      </c>
      <c r="F32" s="102" t="s">
        <v>1507</v>
      </c>
      <c r="G32" s="102" t="s">
        <v>1507</v>
      </c>
      <c r="H32" s="102" t="s">
        <v>1507</v>
      </c>
      <c r="I32" s="102" t="s">
        <v>1507</v>
      </c>
      <c r="J32" s="102" t="s">
        <v>1904</v>
      </c>
      <c r="K32" s="102" t="s">
        <v>1507</v>
      </c>
      <c r="L32" s="102" t="s">
        <v>1507</v>
      </c>
      <c r="M32" s="102" t="s">
        <v>600</v>
      </c>
      <c r="N32" s="101"/>
      <c r="O32" s="101"/>
      <c r="P32" s="102" t="s">
        <v>1507</v>
      </c>
      <c r="Q32" s="102" t="s">
        <v>1507</v>
      </c>
      <c r="R32" s="102" t="s">
        <v>1507</v>
      </c>
      <c r="S32" s="102" t="s">
        <v>1507</v>
      </c>
      <c r="T32" s="102" t="s">
        <v>1507</v>
      </c>
      <c r="U32" s="102" t="s">
        <v>1899</v>
      </c>
      <c r="V32" s="102" t="s">
        <v>1507</v>
      </c>
      <c r="W32" s="102" t="s">
        <v>1507</v>
      </c>
      <c r="X32" s="102" t="s">
        <v>1898</v>
      </c>
      <c r="Y32" s="102" t="s">
        <v>1507</v>
      </c>
      <c r="Z32" s="102" t="s">
        <v>1507</v>
      </c>
      <c r="AA32" s="102" t="s">
        <v>1897</v>
      </c>
      <c r="AB32" s="102" t="s">
        <v>1896</v>
      </c>
      <c r="AC32" s="101" t="s">
        <v>1507</v>
      </c>
      <c r="AD32" s="101" t="s">
        <v>1895</v>
      </c>
      <c r="AE32" s="102" t="s">
        <v>1507</v>
      </c>
      <c r="AF32" s="102" t="s">
        <v>1507</v>
      </c>
      <c r="AG32" s="103" t="s">
        <v>1507</v>
      </c>
    </row>
    <row r="33" spans="1:33">
      <c r="A33" s="104" t="s">
        <v>1901</v>
      </c>
      <c r="B33" s="101" t="s">
        <v>1507</v>
      </c>
      <c r="C33" s="101" t="s">
        <v>1507</v>
      </c>
      <c r="D33" s="102" t="s">
        <v>1507</v>
      </c>
      <c r="E33" s="102" t="s">
        <v>1507</v>
      </c>
      <c r="F33" s="102" t="s">
        <v>1507</v>
      </c>
      <c r="G33" s="102" t="s">
        <v>1507</v>
      </c>
      <c r="H33" s="102" t="s">
        <v>1507</v>
      </c>
      <c r="I33" s="102" t="s">
        <v>1507</v>
      </c>
      <c r="J33" s="102" t="s">
        <v>1507</v>
      </c>
      <c r="K33" s="102" t="s">
        <v>1507</v>
      </c>
      <c r="L33" s="102" t="s">
        <v>1507</v>
      </c>
      <c r="M33" s="102" t="s">
        <v>1831</v>
      </c>
      <c r="N33" s="101" t="s">
        <v>1507</v>
      </c>
      <c r="O33" s="101" t="s">
        <v>1507</v>
      </c>
      <c r="P33" s="102" t="s">
        <v>1887</v>
      </c>
      <c r="Q33" s="102" t="s">
        <v>1890</v>
      </c>
      <c r="R33" s="102" t="s">
        <v>1507</v>
      </c>
      <c r="S33" s="102" t="s">
        <v>1507</v>
      </c>
      <c r="T33" s="102" t="s">
        <v>1507</v>
      </c>
      <c r="U33" s="102" t="s">
        <v>1507</v>
      </c>
      <c r="V33" s="102" t="s">
        <v>1507</v>
      </c>
      <c r="W33" s="102" t="s">
        <v>1507</v>
      </c>
      <c r="X33" s="102" t="s">
        <v>1507</v>
      </c>
      <c r="Y33" s="102" t="s">
        <v>1889</v>
      </c>
      <c r="Z33" s="102" t="s">
        <v>1507</v>
      </c>
      <c r="AA33" s="102" t="s">
        <v>1507</v>
      </c>
      <c r="AB33" s="102" t="s">
        <v>1888</v>
      </c>
      <c r="AC33" s="101" t="s">
        <v>1507</v>
      </c>
      <c r="AD33" s="101" t="s">
        <v>1507</v>
      </c>
      <c r="AE33" s="102" t="s">
        <v>1887</v>
      </c>
      <c r="AF33" s="102" t="s">
        <v>1507</v>
      </c>
      <c r="AG33" s="103" t="s">
        <v>1507</v>
      </c>
    </row>
    <row r="34" spans="1:33">
      <c r="A34" s="104" t="s">
        <v>1900</v>
      </c>
      <c r="B34" s="101" t="s">
        <v>1507</v>
      </c>
      <c r="C34" s="101" t="s">
        <v>1507</v>
      </c>
      <c r="D34" s="102" t="s">
        <v>1507</v>
      </c>
      <c r="E34" s="102" t="s">
        <v>1507</v>
      </c>
      <c r="F34" s="102" t="s">
        <v>1507</v>
      </c>
      <c r="G34" s="102" t="s">
        <v>1507</v>
      </c>
      <c r="H34" s="102" t="s">
        <v>1507</v>
      </c>
      <c r="I34" s="102" t="s">
        <v>1507</v>
      </c>
      <c r="J34" s="102" t="s">
        <v>1839</v>
      </c>
      <c r="K34" s="102" t="s">
        <v>1507</v>
      </c>
      <c r="L34" s="102" t="s">
        <v>1507</v>
      </c>
      <c r="M34" s="102" t="s">
        <v>600</v>
      </c>
      <c r="N34" s="101" t="s">
        <v>1507</v>
      </c>
      <c r="O34" s="101" t="s">
        <v>1507</v>
      </c>
      <c r="P34" s="102" t="s">
        <v>1507</v>
      </c>
      <c r="Q34" s="102" t="s">
        <v>1507</v>
      </c>
      <c r="R34" s="102" t="s">
        <v>1812</v>
      </c>
      <c r="S34" s="102" t="s">
        <v>1507</v>
      </c>
      <c r="T34" s="102" t="s">
        <v>1507</v>
      </c>
      <c r="U34" s="102" t="s">
        <v>1507</v>
      </c>
      <c r="V34" s="102" t="s">
        <v>1507</v>
      </c>
      <c r="W34" s="102" t="s">
        <v>1507</v>
      </c>
      <c r="X34" s="102" t="s">
        <v>1877</v>
      </c>
      <c r="Y34" s="102" t="s">
        <v>1507</v>
      </c>
      <c r="Z34" s="102" t="s">
        <v>1507</v>
      </c>
      <c r="AA34" s="102" t="s">
        <v>1507</v>
      </c>
      <c r="AB34" s="102" t="s">
        <v>1876</v>
      </c>
      <c r="AC34" s="101" t="s">
        <v>1507</v>
      </c>
      <c r="AD34" s="101" t="s">
        <v>1507</v>
      </c>
      <c r="AE34" s="102" t="s">
        <v>1507</v>
      </c>
      <c r="AF34" s="102" t="s">
        <v>1507</v>
      </c>
      <c r="AG34" s="103" t="s">
        <v>1507</v>
      </c>
    </row>
    <row r="35" spans="1:33">
      <c r="A35" s="104" t="s">
        <v>1894</v>
      </c>
      <c r="B35" s="101" t="s">
        <v>1507</v>
      </c>
      <c r="C35" s="101" t="s">
        <v>1892</v>
      </c>
      <c r="D35" s="102" t="s">
        <v>1893</v>
      </c>
      <c r="E35" s="102" t="s">
        <v>1871</v>
      </c>
      <c r="F35" s="102" t="s">
        <v>1507</v>
      </c>
      <c r="G35" s="102" t="s">
        <v>1507</v>
      </c>
      <c r="H35" s="102" t="s">
        <v>1507</v>
      </c>
      <c r="I35" s="102" t="s">
        <v>1507</v>
      </c>
      <c r="J35" s="102" t="s">
        <v>1892</v>
      </c>
      <c r="K35" s="102" t="s">
        <v>1507</v>
      </c>
      <c r="L35" s="102" t="s">
        <v>1507</v>
      </c>
      <c r="M35" s="102" t="s">
        <v>1891</v>
      </c>
      <c r="N35" s="101" t="s">
        <v>1507</v>
      </c>
      <c r="O35" s="101" t="s">
        <v>1507</v>
      </c>
      <c r="P35" s="102" t="s">
        <v>1872</v>
      </c>
      <c r="Q35" s="102" t="s">
        <v>1871</v>
      </c>
      <c r="R35" s="102" t="s">
        <v>1871</v>
      </c>
      <c r="S35" s="102" t="s">
        <v>1507</v>
      </c>
      <c r="T35" s="102" t="s">
        <v>1870</v>
      </c>
      <c r="U35" s="102" t="s">
        <v>1870</v>
      </c>
      <c r="V35" s="102" t="s">
        <v>1507</v>
      </c>
      <c r="W35" s="102" t="s">
        <v>1870</v>
      </c>
      <c r="X35" s="102" t="s">
        <v>1870</v>
      </c>
      <c r="Y35" s="102" t="s">
        <v>1870</v>
      </c>
      <c r="Z35" s="102" t="s">
        <v>1507</v>
      </c>
      <c r="AA35" s="102" t="s">
        <v>1507</v>
      </c>
      <c r="AB35" s="102" t="s">
        <v>1869</v>
      </c>
      <c r="AC35" s="102" t="s">
        <v>1507</v>
      </c>
      <c r="AD35" s="101" t="s">
        <v>1867</v>
      </c>
      <c r="AE35" s="102" t="s">
        <v>1507</v>
      </c>
      <c r="AF35" s="102" t="s">
        <v>1507</v>
      </c>
      <c r="AG35" s="103" t="s">
        <v>1507</v>
      </c>
    </row>
    <row r="36" spans="1:33">
      <c r="A36" s="104" t="s">
        <v>1886</v>
      </c>
      <c r="B36" s="101" t="s">
        <v>1507</v>
      </c>
      <c r="C36" s="101" t="s">
        <v>1885</v>
      </c>
      <c r="D36" s="102" t="s">
        <v>1884</v>
      </c>
      <c r="E36" s="102" t="s">
        <v>1883</v>
      </c>
      <c r="F36" s="102" t="s">
        <v>1882</v>
      </c>
      <c r="G36" s="102" t="s">
        <v>1507</v>
      </c>
      <c r="H36" s="102" t="s">
        <v>1879</v>
      </c>
      <c r="I36" s="102" t="s">
        <v>1881</v>
      </c>
      <c r="J36" s="102" t="s">
        <v>1880</v>
      </c>
      <c r="K36" s="102" t="s">
        <v>1879</v>
      </c>
      <c r="L36" s="102" t="s">
        <v>1507</v>
      </c>
      <c r="M36" s="102" t="s">
        <v>1878</v>
      </c>
      <c r="N36" s="101" t="s">
        <v>1507</v>
      </c>
      <c r="O36" s="101" t="s">
        <v>1507</v>
      </c>
      <c r="P36" s="102" t="s">
        <v>1847</v>
      </c>
      <c r="Q36" s="102" t="s">
        <v>1849</v>
      </c>
      <c r="R36" s="102" t="s">
        <v>1849</v>
      </c>
      <c r="S36" s="102" t="s">
        <v>1507</v>
      </c>
      <c r="T36" s="102" t="s">
        <v>1849</v>
      </c>
      <c r="U36" s="102" t="s">
        <v>1849</v>
      </c>
      <c r="V36" s="102" t="s">
        <v>1847</v>
      </c>
      <c r="W36" s="102" t="s">
        <v>1861</v>
      </c>
      <c r="X36" s="102" t="s">
        <v>1848</v>
      </c>
      <c r="Y36" s="102" t="s">
        <v>1848</v>
      </c>
      <c r="Z36" s="102" t="s">
        <v>1860</v>
      </c>
      <c r="AA36" s="102" t="s">
        <v>1859</v>
      </c>
      <c r="AB36" s="102" t="s">
        <v>1858</v>
      </c>
      <c r="AC36" s="101" t="s">
        <v>1923</v>
      </c>
      <c r="AD36" s="102" t="s">
        <v>1847</v>
      </c>
      <c r="AE36" s="102" t="s">
        <v>1922</v>
      </c>
      <c r="AF36" s="102" t="s">
        <v>1921</v>
      </c>
      <c r="AG36" s="103" t="s">
        <v>1861</v>
      </c>
    </row>
    <row r="37" spans="1:33">
      <c r="A37" s="104"/>
      <c r="B37" s="101" t="s">
        <v>1864</v>
      </c>
      <c r="C37" s="101" t="s">
        <v>1863</v>
      </c>
      <c r="D37" s="102"/>
      <c r="E37" s="102"/>
      <c r="F37" s="102" t="s">
        <v>1875</v>
      </c>
      <c r="G37" s="102"/>
      <c r="H37" s="102"/>
      <c r="I37" s="102"/>
      <c r="J37" s="102" t="s">
        <v>1874</v>
      </c>
      <c r="K37" s="102"/>
      <c r="L37" s="102" t="s">
        <v>1873</v>
      </c>
      <c r="M37" s="102"/>
      <c r="N37" s="101" t="s">
        <v>1862</v>
      </c>
      <c r="O37" s="101" t="s">
        <v>1507</v>
      </c>
      <c r="P37" s="102" t="s">
        <v>1849</v>
      </c>
      <c r="Q37" s="102"/>
      <c r="R37" s="102" t="s">
        <v>1848</v>
      </c>
      <c r="S37" s="102"/>
      <c r="T37" s="102" t="s">
        <v>1847</v>
      </c>
      <c r="U37" s="102" t="s">
        <v>1847</v>
      </c>
      <c r="V37" s="102"/>
      <c r="W37" s="102"/>
      <c r="X37" s="102" t="s">
        <v>1846</v>
      </c>
      <c r="Y37" s="102"/>
      <c r="Z37" s="102"/>
      <c r="AA37" s="102"/>
      <c r="AB37" s="102" t="s">
        <v>1845</v>
      </c>
      <c r="AC37" s="101"/>
      <c r="AD37" s="101"/>
      <c r="AE37" s="102"/>
      <c r="AF37" s="102"/>
      <c r="AG37" s="103"/>
    </row>
    <row r="38" spans="1:33">
      <c r="A38" s="104"/>
      <c r="B38" s="101"/>
      <c r="C38" s="101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1"/>
      <c r="O38" s="101"/>
      <c r="P38" s="102"/>
      <c r="Q38" s="102"/>
      <c r="R38" s="102" t="s">
        <v>1838</v>
      </c>
      <c r="S38" s="102"/>
      <c r="T38" s="102"/>
      <c r="U38" s="102" t="s">
        <v>1837</v>
      </c>
      <c r="V38" s="102"/>
      <c r="W38" s="102"/>
      <c r="X38" s="102"/>
      <c r="Y38" s="102"/>
      <c r="Z38" s="102"/>
      <c r="AA38" s="102"/>
      <c r="AB38" s="102"/>
      <c r="AC38" s="101"/>
      <c r="AD38" s="101" t="s">
        <v>1507</v>
      </c>
      <c r="AE38" s="102"/>
      <c r="AF38" s="102" t="s">
        <v>1507</v>
      </c>
      <c r="AG38" s="103" t="s">
        <v>1507</v>
      </c>
    </row>
    <row r="39" spans="1:33">
      <c r="A39" s="104" t="s">
        <v>1857</v>
      </c>
      <c r="B39" s="83">
        <v>2</v>
      </c>
      <c r="C39" s="101" t="s">
        <v>1856</v>
      </c>
      <c r="D39" s="102" t="s">
        <v>1855</v>
      </c>
      <c r="E39" s="102" t="s">
        <v>1854</v>
      </c>
      <c r="F39" s="102" t="s">
        <v>1812</v>
      </c>
      <c r="G39" s="102" t="s">
        <v>1853</v>
      </c>
      <c r="H39" s="102" t="s">
        <v>1839</v>
      </c>
      <c r="I39" s="102" t="s">
        <v>1839</v>
      </c>
      <c r="J39" s="102" t="s">
        <v>1852</v>
      </c>
      <c r="K39" s="102" t="s">
        <v>1839</v>
      </c>
      <c r="L39" s="102" t="s">
        <v>1851</v>
      </c>
      <c r="M39" s="102" t="s">
        <v>1850</v>
      </c>
      <c r="N39" s="83" t="s">
        <v>1830</v>
      </c>
      <c r="O39" s="101" t="s">
        <v>1829</v>
      </c>
      <c r="P39" s="102" t="s">
        <v>2203</v>
      </c>
      <c r="Q39" s="102" t="s">
        <v>1828</v>
      </c>
      <c r="R39" s="102" t="s">
        <v>1812</v>
      </c>
      <c r="S39" s="102" t="s">
        <v>1812</v>
      </c>
      <c r="T39" s="102" t="s">
        <v>1812</v>
      </c>
      <c r="U39" s="102" t="s">
        <v>1812</v>
      </c>
      <c r="V39" s="102" t="s">
        <v>1812</v>
      </c>
      <c r="W39" s="102" t="s">
        <v>1812</v>
      </c>
      <c r="X39" s="102" t="s">
        <v>1812</v>
      </c>
      <c r="Y39" s="102" t="s">
        <v>1821</v>
      </c>
      <c r="Z39" s="102" t="s">
        <v>1827</v>
      </c>
      <c r="AA39" s="102" t="s">
        <v>1827</v>
      </c>
      <c r="AB39" s="102" t="s">
        <v>1826</v>
      </c>
      <c r="AC39" s="102" t="s">
        <v>1868</v>
      </c>
      <c r="AD39" s="101" t="s">
        <v>1867</v>
      </c>
      <c r="AE39" s="102" t="s">
        <v>1866</v>
      </c>
      <c r="AF39" s="102" t="s">
        <v>1812</v>
      </c>
      <c r="AG39" s="103" t="s">
        <v>1865</v>
      </c>
    </row>
    <row r="40" spans="1:33">
      <c r="A40" s="104"/>
      <c r="B40" s="83"/>
      <c r="C40" s="101"/>
      <c r="D40" s="102" t="s">
        <v>1844</v>
      </c>
      <c r="E40" s="102"/>
      <c r="F40" s="102" t="s">
        <v>1812</v>
      </c>
      <c r="G40" s="102"/>
      <c r="H40" s="102"/>
      <c r="I40" s="102" t="s">
        <v>1843</v>
      </c>
      <c r="J40" s="102" t="s">
        <v>1842</v>
      </c>
      <c r="K40" s="102" t="s">
        <v>1841</v>
      </c>
      <c r="L40" s="102" t="s">
        <v>1840</v>
      </c>
      <c r="M40" s="102" t="s">
        <v>1839</v>
      </c>
      <c r="N40" s="83"/>
      <c r="O40" s="101"/>
      <c r="P40" s="102" t="s">
        <v>1801</v>
      </c>
      <c r="Q40" s="102" t="s">
        <v>1824</v>
      </c>
      <c r="R40" s="102" t="s">
        <v>1812</v>
      </c>
      <c r="S40" s="102"/>
      <c r="T40" s="102" t="s">
        <v>1812</v>
      </c>
      <c r="U40" s="102" t="s">
        <v>1812</v>
      </c>
      <c r="V40" s="102" t="s">
        <v>1823</v>
      </c>
      <c r="W40" s="102" t="s">
        <v>1822</v>
      </c>
      <c r="X40" s="102" t="s">
        <v>1812</v>
      </c>
      <c r="Y40" s="102" t="s">
        <v>1821</v>
      </c>
      <c r="Z40" s="102" t="s">
        <v>1820</v>
      </c>
      <c r="AA40" s="102" t="s">
        <v>1819</v>
      </c>
      <c r="AB40" s="102"/>
      <c r="AC40" s="102" t="s">
        <v>1823</v>
      </c>
      <c r="AD40" s="101"/>
      <c r="AE40" s="102"/>
      <c r="AF40" s="102" t="s">
        <v>1824</v>
      </c>
      <c r="AG40" s="103" t="s">
        <v>1812</v>
      </c>
    </row>
    <row r="41" spans="1:33" ht="20.100000000000001" customHeight="1">
      <c r="A41" s="104"/>
      <c r="B41" s="101"/>
      <c r="C41" s="101"/>
      <c r="D41" s="101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1"/>
      <c r="P41" s="102"/>
      <c r="Q41" s="102" t="s">
        <v>1813</v>
      </c>
      <c r="R41" s="102" t="s">
        <v>1812</v>
      </c>
      <c r="S41" s="102"/>
      <c r="T41" s="102" t="s">
        <v>1811</v>
      </c>
      <c r="U41" s="102"/>
      <c r="V41" s="102"/>
      <c r="W41" s="102"/>
      <c r="X41" s="102"/>
      <c r="Y41" s="102"/>
      <c r="Z41" s="102" t="s">
        <v>1810</v>
      </c>
      <c r="AA41" s="102" t="s">
        <v>1809</v>
      </c>
      <c r="AB41" s="102"/>
      <c r="AC41" s="101"/>
      <c r="AD41" s="101"/>
      <c r="AE41" s="102"/>
      <c r="AF41" s="101"/>
      <c r="AG41" s="103"/>
    </row>
    <row r="42" spans="1:33">
      <c r="A42" s="104" t="s">
        <v>1836</v>
      </c>
      <c r="B42" s="101" t="s">
        <v>1507</v>
      </c>
      <c r="C42" s="101" t="s">
        <v>1835</v>
      </c>
      <c r="D42" s="102" t="s">
        <v>1834</v>
      </c>
      <c r="E42" s="101" t="s">
        <v>1507</v>
      </c>
      <c r="F42" s="102" t="s">
        <v>1833</v>
      </c>
      <c r="G42" s="102" t="s">
        <v>1507</v>
      </c>
      <c r="H42" s="102" t="s">
        <v>1507</v>
      </c>
      <c r="I42" s="102" t="s">
        <v>1507</v>
      </c>
      <c r="J42" s="102" t="s">
        <v>1832</v>
      </c>
      <c r="K42" s="102" t="s">
        <v>1507</v>
      </c>
      <c r="L42" s="102" t="s">
        <v>1507</v>
      </c>
      <c r="M42" s="102" t="s">
        <v>1831</v>
      </c>
      <c r="N42" s="101" t="s">
        <v>1507</v>
      </c>
      <c r="O42" s="101" t="s">
        <v>1507</v>
      </c>
      <c r="P42" s="102"/>
      <c r="Q42" s="101" t="s">
        <v>1507</v>
      </c>
      <c r="R42" s="102" t="s">
        <v>2205</v>
      </c>
      <c r="S42" s="102" t="s">
        <v>1507</v>
      </c>
      <c r="T42" s="102" t="s">
        <v>1507</v>
      </c>
      <c r="U42" s="102" t="s">
        <v>1507</v>
      </c>
      <c r="V42" s="102" t="s">
        <v>1507</v>
      </c>
      <c r="W42" s="102" t="s">
        <v>1507</v>
      </c>
      <c r="X42" s="102" t="s">
        <v>1800</v>
      </c>
      <c r="Y42" s="102" t="s">
        <v>1800</v>
      </c>
      <c r="Z42" s="102" t="s">
        <v>1799</v>
      </c>
      <c r="AA42" s="102" t="s">
        <v>1507</v>
      </c>
      <c r="AB42" s="102" t="s">
        <v>1798</v>
      </c>
      <c r="AC42" s="101" t="s">
        <v>1507</v>
      </c>
      <c r="AD42" s="101" t="s">
        <v>1507</v>
      </c>
      <c r="AE42" s="102" t="s">
        <v>1507</v>
      </c>
      <c r="AF42" s="101" t="s">
        <v>1507</v>
      </c>
      <c r="AG42" s="103" t="s">
        <v>1507</v>
      </c>
    </row>
    <row r="43" spans="1:33" ht="16.5">
      <c r="A43" s="131" t="s">
        <v>2204</v>
      </c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8"/>
      <c r="AD43" s="128"/>
      <c r="AE43" s="128"/>
      <c r="AF43" s="128"/>
      <c r="AG43" s="129"/>
    </row>
    <row r="44" spans="1:33" ht="16.5" customHeight="1">
      <c r="A44" s="104" t="s">
        <v>1818</v>
      </c>
      <c r="B44" s="101" t="s">
        <v>1507</v>
      </c>
      <c r="C44" s="101" t="s">
        <v>1758</v>
      </c>
      <c r="D44" s="102" t="s">
        <v>1506</v>
      </c>
      <c r="E44" s="102" t="s">
        <v>1817</v>
      </c>
      <c r="F44" s="102" t="s">
        <v>1816</v>
      </c>
      <c r="G44" s="102" t="s">
        <v>1507</v>
      </c>
      <c r="H44" s="102" t="s">
        <v>1815</v>
      </c>
      <c r="I44" s="102" t="s">
        <v>1507</v>
      </c>
      <c r="J44" s="102" t="s">
        <v>1506</v>
      </c>
      <c r="K44" s="102" t="s">
        <v>1814</v>
      </c>
      <c r="L44" s="102" t="s">
        <v>1506</v>
      </c>
      <c r="M44" s="102" t="s">
        <v>1506</v>
      </c>
      <c r="N44" s="101" t="s">
        <v>1507</v>
      </c>
      <c r="O44" s="101" t="s">
        <v>1506</v>
      </c>
      <c r="P44" s="102" t="s">
        <v>1506</v>
      </c>
      <c r="Q44" s="102" t="s">
        <v>1506</v>
      </c>
      <c r="R44" s="102" t="s">
        <v>1506</v>
      </c>
      <c r="S44" s="102" t="s">
        <v>1506</v>
      </c>
      <c r="T44" s="102" t="s">
        <v>1506</v>
      </c>
      <c r="U44" s="102" t="s">
        <v>1507</v>
      </c>
      <c r="V44" s="102" t="s">
        <v>1506</v>
      </c>
      <c r="W44" s="102" t="s">
        <v>1506</v>
      </c>
      <c r="X44" s="102" t="s">
        <v>1506</v>
      </c>
      <c r="Y44" s="102" t="s">
        <v>1506</v>
      </c>
      <c r="Z44" s="102" t="s">
        <v>1506</v>
      </c>
      <c r="AA44" s="102" t="s">
        <v>1507</v>
      </c>
      <c r="AB44" s="102" t="s">
        <v>1506</v>
      </c>
      <c r="AC44" s="101" t="s">
        <v>1506</v>
      </c>
      <c r="AD44" s="101" t="s">
        <v>1507</v>
      </c>
      <c r="AE44" s="102" t="s">
        <v>1507</v>
      </c>
      <c r="AF44" s="102" t="s">
        <v>1506</v>
      </c>
      <c r="AG44" s="103" t="s">
        <v>1506</v>
      </c>
    </row>
    <row r="45" spans="1:33">
      <c r="A45" s="104" t="s">
        <v>1808</v>
      </c>
      <c r="B45" s="101" t="s">
        <v>1807</v>
      </c>
      <c r="C45" s="101" t="s">
        <v>1506</v>
      </c>
      <c r="D45" s="102" t="s">
        <v>1806</v>
      </c>
      <c r="E45" s="102" t="s">
        <v>1506</v>
      </c>
      <c r="F45" s="102" t="s">
        <v>1805</v>
      </c>
      <c r="G45" s="102" t="s">
        <v>1507</v>
      </c>
      <c r="H45" s="102" t="s">
        <v>1804</v>
      </c>
      <c r="I45" s="102" t="s">
        <v>1506</v>
      </c>
      <c r="J45" s="102" t="s">
        <v>1506</v>
      </c>
      <c r="K45" s="102" t="s">
        <v>1506</v>
      </c>
      <c r="L45" s="102" t="s">
        <v>1803</v>
      </c>
      <c r="M45" s="102" t="s">
        <v>1802</v>
      </c>
      <c r="N45" s="101" t="s">
        <v>1788</v>
      </c>
      <c r="O45" s="101" t="s">
        <v>1787</v>
      </c>
      <c r="P45" s="102" t="s">
        <v>1786</v>
      </c>
      <c r="Q45" s="102" t="s">
        <v>1785</v>
      </c>
      <c r="R45" s="102" t="s">
        <v>1783</v>
      </c>
      <c r="S45" s="102" t="s">
        <v>1784</v>
      </c>
      <c r="T45" s="102" t="s">
        <v>1783</v>
      </c>
      <c r="U45" s="102" t="s">
        <v>1783</v>
      </c>
      <c r="V45" s="102" t="s">
        <v>1782</v>
      </c>
      <c r="W45" s="102" t="s">
        <v>1781</v>
      </c>
      <c r="X45" s="102" t="s">
        <v>1780</v>
      </c>
      <c r="Y45" s="102" t="s">
        <v>1779</v>
      </c>
      <c r="Z45" s="102" t="s">
        <v>1778</v>
      </c>
      <c r="AA45" s="102" t="s">
        <v>1777</v>
      </c>
      <c r="AB45" s="102" t="s">
        <v>1776</v>
      </c>
      <c r="AC45" s="101" t="s">
        <v>1790</v>
      </c>
      <c r="AD45" s="101" t="s">
        <v>1787</v>
      </c>
      <c r="AE45" s="102" t="s">
        <v>1786</v>
      </c>
      <c r="AF45" s="102" t="s">
        <v>1786</v>
      </c>
      <c r="AG45" s="103" t="s">
        <v>1784</v>
      </c>
    </row>
    <row r="46" spans="1:33">
      <c r="A46" s="104" t="s">
        <v>1797</v>
      </c>
      <c r="B46" s="101" t="s">
        <v>1507</v>
      </c>
      <c r="C46" s="101" t="s">
        <v>1506</v>
      </c>
      <c r="D46" s="102" t="s">
        <v>1506</v>
      </c>
      <c r="E46" s="102" t="s">
        <v>1506</v>
      </c>
      <c r="F46" s="102" t="s">
        <v>1507</v>
      </c>
      <c r="G46" s="102" t="s">
        <v>1507</v>
      </c>
      <c r="H46" s="102" t="s">
        <v>1796</v>
      </c>
      <c r="I46" s="102" t="s">
        <v>1506</v>
      </c>
      <c r="J46" s="102" t="s">
        <v>1506</v>
      </c>
      <c r="K46" s="102" t="s">
        <v>1506</v>
      </c>
      <c r="L46" s="102" t="s">
        <v>1506</v>
      </c>
      <c r="M46" s="102" t="s">
        <v>1795</v>
      </c>
      <c r="N46" s="101" t="s">
        <v>1507</v>
      </c>
      <c r="O46" s="101" t="s">
        <v>1758</v>
      </c>
      <c r="P46" s="102" t="s">
        <v>1506</v>
      </c>
      <c r="Q46" s="102" t="s">
        <v>1506</v>
      </c>
      <c r="R46" s="102" t="s">
        <v>1506</v>
      </c>
      <c r="S46" s="102" t="s">
        <v>1506</v>
      </c>
      <c r="T46" s="102" t="s">
        <v>1506</v>
      </c>
      <c r="U46" s="102" t="s">
        <v>1506</v>
      </c>
      <c r="V46" s="102" t="s">
        <v>1507</v>
      </c>
      <c r="W46" s="102" t="s">
        <v>1506</v>
      </c>
      <c r="X46" s="102" t="s">
        <v>1772</v>
      </c>
      <c r="Y46" s="102" t="s">
        <v>1506</v>
      </c>
      <c r="Z46" s="102" t="s">
        <v>1507</v>
      </c>
      <c r="AA46" s="102" t="s">
        <v>1507</v>
      </c>
      <c r="AB46" s="102" t="s">
        <v>1506</v>
      </c>
      <c r="AC46" s="101" t="s">
        <v>1775</v>
      </c>
      <c r="AD46" s="101" t="s">
        <v>1506</v>
      </c>
      <c r="AE46" s="102" t="s">
        <v>1506</v>
      </c>
      <c r="AF46" s="102" t="s">
        <v>1506</v>
      </c>
      <c r="AG46" s="103" t="s">
        <v>1506</v>
      </c>
    </row>
    <row r="47" spans="1:33">
      <c r="A47" s="104" t="s">
        <v>1794</v>
      </c>
      <c r="B47" s="101" t="s">
        <v>1793</v>
      </c>
      <c r="C47" s="101" t="s">
        <v>1507</v>
      </c>
      <c r="D47" s="102"/>
      <c r="E47" s="102" t="s">
        <v>1507</v>
      </c>
      <c r="F47" s="102" t="s">
        <v>1506</v>
      </c>
      <c r="G47" s="102" t="s">
        <v>1507</v>
      </c>
      <c r="H47" s="102" t="s">
        <v>1792</v>
      </c>
      <c r="I47" s="102" t="s">
        <v>1507</v>
      </c>
      <c r="J47" s="102" t="s">
        <v>1507</v>
      </c>
      <c r="K47" s="102" t="s">
        <v>1507</v>
      </c>
      <c r="L47" s="102" t="s">
        <v>1507</v>
      </c>
      <c r="M47" s="102" t="s">
        <v>1507</v>
      </c>
      <c r="N47" s="101" t="s">
        <v>1506</v>
      </c>
      <c r="O47" s="101" t="s">
        <v>1507</v>
      </c>
      <c r="P47" s="102" t="s">
        <v>1506</v>
      </c>
      <c r="Q47" s="102" t="s">
        <v>1506</v>
      </c>
      <c r="R47" s="102" t="s">
        <v>1506</v>
      </c>
      <c r="S47" s="102" t="s">
        <v>1506</v>
      </c>
      <c r="T47" s="102" t="s">
        <v>1506</v>
      </c>
      <c r="U47" s="102" t="s">
        <v>1507</v>
      </c>
      <c r="V47" s="102" t="s">
        <v>1506</v>
      </c>
      <c r="W47" s="102" t="s">
        <v>1507</v>
      </c>
      <c r="X47" s="102" t="s">
        <v>1507</v>
      </c>
      <c r="Y47" s="102" t="s">
        <v>1506</v>
      </c>
      <c r="Z47" s="102" t="s">
        <v>1507</v>
      </c>
      <c r="AA47" s="102" t="s">
        <v>1507</v>
      </c>
      <c r="AB47" s="102" t="s">
        <v>1507</v>
      </c>
      <c r="AC47" s="101" t="s">
        <v>1771</v>
      </c>
      <c r="AD47" s="101" t="s">
        <v>1507</v>
      </c>
      <c r="AE47" s="102" t="s">
        <v>1507</v>
      </c>
      <c r="AF47" s="102" t="s">
        <v>1507</v>
      </c>
      <c r="AG47" s="103" t="s">
        <v>1507</v>
      </c>
    </row>
    <row r="48" spans="1:33">
      <c r="A48" s="104" t="s">
        <v>1791</v>
      </c>
      <c r="B48" s="101" t="s">
        <v>1506</v>
      </c>
      <c r="C48" s="101" t="s">
        <v>1506</v>
      </c>
      <c r="D48" s="102" t="s">
        <v>1506</v>
      </c>
      <c r="E48" s="102" t="s">
        <v>1506</v>
      </c>
      <c r="F48" s="102" t="s">
        <v>1506</v>
      </c>
      <c r="G48" s="102" t="s">
        <v>1506</v>
      </c>
      <c r="H48" s="102" t="s">
        <v>1506</v>
      </c>
      <c r="I48" s="102" t="s">
        <v>1507</v>
      </c>
      <c r="J48" s="102" t="s">
        <v>1506</v>
      </c>
      <c r="K48" s="102" t="s">
        <v>1506</v>
      </c>
      <c r="L48" s="102" t="s">
        <v>1506</v>
      </c>
      <c r="M48" s="102" t="s">
        <v>1506</v>
      </c>
      <c r="N48" s="101" t="s">
        <v>1506</v>
      </c>
      <c r="O48" s="101" t="s">
        <v>1506</v>
      </c>
      <c r="P48" s="102" t="s">
        <v>1506</v>
      </c>
      <c r="Q48" s="102" t="s">
        <v>1506</v>
      </c>
      <c r="R48" s="102" t="s">
        <v>1506</v>
      </c>
      <c r="S48" s="102" t="s">
        <v>1506</v>
      </c>
      <c r="T48" s="102" t="s">
        <v>1506</v>
      </c>
      <c r="U48" s="102" t="s">
        <v>1507</v>
      </c>
      <c r="V48" s="102" t="s">
        <v>1506</v>
      </c>
      <c r="W48" s="102" t="s">
        <v>1506</v>
      </c>
      <c r="X48" s="102" t="s">
        <v>1506</v>
      </c>
      <c r="Y48" s="102" t="s">
        <v>1506</v>
      </c>
      <c r="Z48" s="102" t="s">
        <v>1506</v>
      </c>
      <c r="AA48" s="102" t="s">
        <v>1764</v>
      </c>
      <c r="AB48" s="102" t="s">
        <v>1506</v>
      </c>
      <c r="AC48" s="101" t="s">
        <v>1506</v>
      </c>
      <c r="AD48" s="101" t="s">
        <v>1506</v>
      </c>
      <c r="AE48" s="102" t="s">
        <v>1506</v>
      </c>
      <c r="AF48" s="102" t="s">
        <v>1506</v>
      </c>
      <c r="AG48" s="103" t="s">
        <v>1506</v>
      </c>
    </row>
    <row r="49" spans="1:33">
      <c r="A49" s="104" t="s">
        <v>1789</v>
      </c>
      <c r="B49" s="101" t="s">
        <v>1506</v>
      </c>
      <c r="C49" s="101" t="s">
        <v>1506</v>
      </c>
      <c r="D49" s="102" t="s">
        <v>1506</v>
      </c>
      <c r="E49" s="102" t="s">
        <v>1506</v>
      </c>
      <c r="F49" s="102" t="s">
        <v>1506</v>
      </c>
      <c r="G49" s="102" t="s">
        <v>1507</v>
      </c>
      <c r="H49" s="102" t="s">
        <v>1506</v>
      </c>
      <c r="I49" s="102" t="s">
        <v>1506</v>
      </c>
      <c r="J49" s="102" t="s">
        <v>1506</v>
      </c>
      <c r="K49" s="102" t="s">
        <v>1506</v>
      </c>
      <c r="L49" s="102" t="s">
        <v>1506</v>
      </c>
      <c r="M49" s="102" t="s">
        <v>1506</v>
      </c>
      <c r="N49" s="101" t="s">
        <v>1506</v>
      </c>
      <c r="O49" s="101" t="s">
        <v>1506</v>
      </c>
      <c r="P49" s="102" t="s">
        <v>1506</v>
      </c>
      <c r="Q49" s="102" t="s">
        <v>1506</v>
      </c>
      <c r="R49" s="102" t="s">
        <v>1506</v>
      </c>
      <c r="S49" s="102" t="s">
        <v>1507</v>
      </c>
      <c r="T49" s="102" t="s">
        <v>1506</v>
      </c>
      <c r="U49" s="102" t="s">
        <v>1758</v>
      </c>
      <c r="V49" s="102" t="s">
        <v>1506</v>
      </c>
      <c r="W49" s="102" t="s">
        <v>1506</v>
      </c>
      <c r="X49" s="102" t="s">
        <v>1506</v>
      </c>
      <c r="Y49" s="102" t="s">
        <v>1506</v>
      </c>
      <c r="Z49" s="102" t="s">
        <v>1506</v>
      </c>
      <c r="AA49" s="102" t="s">
        <v>1761</v>
      </c>
      <c r="AB49" s="102" t="s">
        <v>1506</v>
      </c>
      <c r="AC49" s="101" t="s">
        <v>1506</v>
      </c>
      <c r="AD49" s="101" t="s">
        <v>1506</v>
      </c>
      <c r="AE49" s="102" t="s">
        <v>1506</v>
      </c>
      <c r="AF49" s="102" t="s">
        <v>1506</v>
      </c>
      <c r="AG49" s="103" t="s">
        <v>1507</v>
      </c>
    </row>
    <row r="50" spans="1:33">
      <c r="A50" s="104" t="s">
        <v>1774</v>
      </c>
      <c r="B50" s="101" t="s">
        <v>1506</v>
      </c>
      <c r="C50" s="101" t="s">
        <v>1506</v>
      </c>
      <c r="D50" s="102" t="s">
        <v>1506</v>
      </c>
      <c r="E50" s="102" t="s">
        <v>1506</v>
      </c>
      <c r="F50" s="102" t="s">
        <v>1773</v>
      </c>
      <c r="G50" s="102" t="s">
        <v>1506</v>
      </c>
      <c r="H50" s="102" t="s">
        <v>1506</v>
      </c>
      <c r="I50" s="102" t="s">
        <v>1506</v>
      </c>
      <c r="J50" s="102" t="s">
        <v>1506</v>
      </c>
      <c r="K50" s="102" t="s">
        <v>1506</v>
      </c>
      <c r="L50" s="102" t="s">
        <v>1506</v>
      </c>
      <c r="M50" s="102" t="s">
        <v>1506</v>
      </c>
      <c r="N50" s="101" t="s">
        <v>1507</v>
      </c>
      <c r="O50" s="101" t="s">
        <v>1758</v>
      </c>
      <c r="P50" s="102" t="s">
        <v>1506</v>
      </c>
      <c r="Q50" s="102" t="s">
        <v>1506</v>
      </c>
      <c r="R50" s="102" t="s">
        <v>1506</v>
      </c>
      <c r="S50" s="102" t="s">
        <v>1506</v>
      </c>
      <c r="T50" s="102" t="s">
        <v>1506</v>
      </c>
      <c r="U50" s="102" t="s">
        <v>1506</v>
      </c>
      <c r="V50" s="102" t="s">
        <v>1506</v>
      </c>
      <c r="W50" s="102" t="s">
        <v>1506</v>
      </c>
      <c r="X50" s="102" t="s">
        <v>1506</v>
      </c>
      <c r="Y50" s="102" t="s">
        <v>1506</v>
      </c>
      <c r="Z50" s="102" t="s">
        <v>1506</v>
      </c>
      <c r="AA50" s="102" t="s">
        <v>1506</v>
      </c>
      <c r="AB50" s="102" t="s">
        <v>1506</v>
      </c>
      <c r="AC50" s="101" t="s">
        <v>1506</v>
      </c>
      <c r="AD50" s="101" t="s">
        <v>1506</v>
      </c>
      <c r="AE50" s="102" t="s">
        <v>1506</v>
      </c>
      <c r="AF50" s="102" t="s">
        <v>1506</v>
      </c>
      <c r="AG50" s="103" t="s">
        <v>1506</v>
      </c>
    </row>
    <row r="51" spans="1:33">
      <c r="A51" s="96" t="s">
        <v>1770</v>
      </c>
      <c r="B51" s="101" t="s">
        <v>1506</v>
      </c>
      <c r="C51" s="101" t="s">
        <v>1506</v>
      </c>
      <c r="D51" s="102" t="s">
        <v>1506</v>
      </c>
      <c r="E51" s="102" t="s">
        <v>1769</v>
      </c>
      <c r="F51" s="102" t="s">
        <v>1506</v>
      </c>
      <c r="G51" s="102" t="s">
        <v>1507</v>
      </c>
      <c r="H51" s="102" t="s">
        <v>1506</v>
      </c>
      <c r="I51" s="102" t="s">
        <v>1506</v>
      </c>
      <c r="J51" s="102" t="s">
        <v>1506</v>
      </c>
      <c r="K51" s="102" t="s">
        <v>1506</v>
      </c>
      <c r="L51" s="102" t="s">
        <v>1768</v>
      </c>
      <c r="M51" s="102" t="s">
        <v>1506</v>
      </c>
      <c r="N51" s="101" t="s">
        <v>1752</v>
      </c>
      <c r="O51" s="101" t="s">
        <v>1751</v>
      </c>
      <c r="P51" s="102" t="s">
        <v>1750</v>
      </c>
      <c r="Q51" s="102" t="s">
        <v>1507</v>
      </c>
      <c r="R51" s="102" t="s">
        <v>1507</v>
      </c>
      <c r="S51" s="102" t="s">
        <v>1507</v>
      </c>
      <c r="T51" s="102" t="s">
        <v>1746</v>
      </c>
      <c r="U51" s="102" t="s">
        <v>1749</v>
      </c>
      <c r="V51" s="102" t="s">
        <v>1748</v>
      </c>
      <c r="W51" s="102" t="s">
        <v>1747</v>
      </c>
      <c r="X51" s="102" t="s">
        <v>1746</v>
      </c>
      <c r="Y51" s="102" t="s">
        <v>1746</v>
      </c>
      <c r="Z51" s="102" t="s">
        <v>1746</v>
      </c>
      <c r="AA51" s="102" t="s">
        <v>1746</v>
      </c>
      <c r="AB51" s="102" t="s">
        <v>1746</v>
      </c>
      <c r="AC51" s="101" t="s">
        <v>1757</v>
      </c>
      <c r="AD51" s="101" t="s">
        <v>1756</v>
      </c>
      <c r="AE51" s="102" t="s">
        <v>1750</v>
      </c>
      <c r="AF51" s="102" t="s">
        <v>1750</v>
      </c>
      <c r="AG51" s="103" t="s">
        <v>1506</v>
      </c>
    </row>
    <row r="52" spans="1:33">
      <c r="A52" s="96" t="s">
        <v>1767</v>
      </c>
      <c r="B52" s="101" t="s">
        <v>1506</v>
      </c>
      <c r="C52" s="101" t="s">
        <v>1506</v>
      </c>
      <c r="D52" s="102" t="s">
        <v>1506</v>
      </c>
      <c r="E52" s="102" t="s">
        <v>1506</v>
      </c>
      <c r="F52" s="102" t="s">
        <v>1506</v>
      </c>
      <c r="G52" s="102" t="s">
        <v>1766</v>
      </c>
      <c r="H52" s="102" t="s">
        <v>1506</v>
      </c>
      <c r="I52" s="102" t="s">
        <v>1506</v>
      </c>
      <c r="J52" s="102" t="s">
        <v>1506</v>
      </c>
      <c r="K52" s="102" t="s">
        <v>1506</v>
      </c>
      <c r="L52" s="102" t="s">
        <v>1506</v>
      </c>
      <c r="M52" s="102" t="s">
        <v>1765</v>
      </c>
      <c r="N52" s="101" t="s">
        <v>1507</v>
      </c>
      <c r="O52" s="101" t="s">
        <v>1507</v>
      </c>
      <c r="P52" s="102" t="s">
        <v>1506</v>
      </c>
      <c r="Q52" s="102" t="s">
        <v>1506</v>
      </c>
      <c r="R52" s="102" t="s">
        <v>1506</v>
      </c>
      <c r="S52" s="102" t="s">
        <v>1507</v>
      </c>
      <c r="T52" s="102" t="s">
        <v>1506</v>
      </c>
      <c r="U52" s="102" t="s">
        <v>1507</v>
      </c>
      <c r="V52" s="102" t="s">
        <v>1506</v>
      </c>
      <c r="W52" s="102" t="s">
        <v>1506</v>
      </c>
      <c r="X52" s="102" t="s">
        <v>1506</v>
      </c>
      <c r="Y52" s="102" t="s">
        <v>1506</v>
      </c>
      <c r="Z52" s="102" t="s">
        <v>1506</v>
      </c>
      <c r="AA52" s="102" t="s">
        <v>1506</v>
      </c>
      <c r="AB52" s="102" t="s">
        <v>1506</v>
      </c>
      <c r="AC52" s="101" t="s">
        <v>1506</v>
      </c>
      <c r="AD52" s="101" t="s">
        <v>1506</v>
      </c>
      <c r="AE52" s="102" t="s">
        <v>1506</v>
      </c>
      <c r="AF52" s="102" t="s">
        <v>1506</v>
      </c>
      <c r="AG52" s="103" t="s">
        <v>1506</v>
      </c>
    </row>
    <row r="53" spans="1:33">
      <c r="A53" s="104" t="s">
        <v>1763</v>
      </c>
      <c r="B53" s="101" t="s">
        <v>1506</v>
      </c>
      <c r="C53" s="101" t="s">
        <v>1506</v>
      </c>
      <c r="D53" s="102" t="s">
        <v>1506</v>
      </c>
      <c r="E53" s="102" t="s">
        <v>1506</v>
      </c>
      <c r="F53" s="102" t="s">
        <v>1506</v>
      </c>
      <c r="G53" s="102" t="s">
        <v>1507</v>
      </c>
      <c r="H53" s="102" t="s">
        <v>1506</v>
      </c>
      <c r="I53" s="102" t="s">
        <v>1506</v>
      </c>
      <c r="J53" s="102" t="s">
        <v>1506</v>
      </c>
      <c r="K53" s="102" t="s">
        <v>1506</v>
      </c>
      <c r="L53" s="102" t="s">
        <v>1762</v>
      </c>
      <c r="M53" s="102" t="s">
        <v>1506</v>
      </c>
      <c r="N53" s="101" t="s">
        <v>1506</v>
      </c>
      <c r="O53" s="101" t="s">
        <v>1506</v>
      </c>
      <c r="P53" s="102" t="s">
        <v>1506</v>
      </c>
      <c r="Q53" s="102" t="s">
        <v>1506</v>
      </c>
      <c r="R53" s="102" t="s">
        <v>1506</v>
      </c>
      <c r="S53" s="102" t="s">
        <v>1506</v>
      </c>
      <c r="T53" s="102" t="s">
        <v>1506</v>
      </c>
      <c r="U53" s="102" t="s">
        <v>1506</v>
      </c>
      <c r="V53" s="102" t="s">
        <v>1506</v>
      </c>
      <c r="W53" s="102" t="s">
        <v>1506</v>
      </c>
      <c r="X53" s="102" t="s">
        <v>1506</v>
      </c>
      <c r="Y53" s="102" t="s">
        <v>1506</v>
      </c>
      <c r="Z53" s="102" t="s">
        <v>1506</v>
      </c>
      <c r="AA53" s="102" t="s">
        <v>1506</v>
      </c>
      <c r="AB53" s="102" t="s">
        <v>1506</v>
      </c>
      <c r="AC53" s="101" t="s">
        <v>1745</v>
      </c>
      <c r="AD53" s="101" t="s">
        <v>1506</v>
      </c>
      <c r="AE53" s="102" t="s">
        <v>1506</v>
      </c>
      <c r="AF53" s="102" t="s">
        <v>1506</v>
      </c>
      <c r="AG53" s="103" t="s">
        <v>1506</v>
      </c>
    </row>
    <row r="54" spans="1:33">
      <c r="A54" s="104" t="s">
        <v>1760</v>
      </c>
      <c r="B54" s="101" t="s">
        <v>1506</v>
      </c>
      <c r="C54" s="101" t="s">
        <v>1506</v>
      </c>
      <c r="D54" s="102" t="s">
        <v>1506</v>
      </c>
      <c r="E54" s="102" t="s">
        <v>1506</v>
      </c>
      <c r="F54" s="102" t="s">
        <v>1506</v>
      </c>
      <c r="G54" s="102" t="s">
        <v>1507</v>
      </c>
      <c r="H54" s="102" t="s">
        <v>1759</v>
      </c>
      <c r="I54" s="102" t="s">
        <v>1506</v>
      </c>
      <c r="J54" s="102" t="s">
        <v>1506</v>
      </c>
      <c r="K54" s="102" t="s">
        <v>1506</v>
      </c>
      <c r="L54" s="102" t="s">
        <v>1506</v>
      </c>
      <c r="M54" s="102" t="s">
        <v>1506</v>
      </c>
      <c r="N54" s="101" t="s">
        <v>1506</v>
      </c>
      <c r="O54" s="101" t="s">
        <v>1506</v>
      </c>
      <c r="P54" s="102" t="s">
        <v>1506</v>
      </c>
      <c r="Q54" s="102" t="s">
        <v>1506</v>
      </c>
      <c r="R54" s="102" t="s">
        <v>1506</v>
      </c>
      <c r="S54" s="102" t="s">
        <v>1506</v>
      </c>
      <c r="T54" s="102" t="s">
        <v>1506</v>
      </c>
      <c r="U54" s="102" t="s">
        <v>1507</v>
      </c>
      <c r="V54" s="102" t="s">
        <v>1506</v>
      </c>
      <c r="W54" s="102" t="s">
        <v>1506</v>
      </c>
      <c r="X54" s="102" t="s">
        <v>1506</v>
      </c>
      <c r="Y54" s="102" t="s">
        <v>1506</v>
      </c>
      <c r="Z54" s="102" t="s">
        <v>1506</v>
      </c>
      <c r="AA54" s="102" t="s">
        <v>1506</v>
      </c>
      <c r="AB54" s="102" t="s">
        <v>1506</v>
      </c>
      <c r="AC54" s="101" t="s">
        <v>1506</v>
      </c>
      <c r="AD54" s="101" t="s">
        <v>1506</v>
      </c>
      <c r="AE54" s="102" t="s">
        <v>1506</v>
      </c>
      <c r="AF54" s="102" t="s">
        <v>1506</v>
      </c>
      <c r="AG54" s="103" t="s">
        <v>1506</v>
      </c>
    </row>
    <row r="55" spans="1:33">
      <c r="A55" s="104" t="s">
        <v>1755</v>
      </c>
      <c r="B55" s="101" t="s">
        <v>1754</v>
      </c>
      <c r="C55" s="101" t="s">
        <v>1506</v>
      </c>
      <c r="D55" s="102" t="s">
        <v>1753</v>
      </c>
      <c r="E55" s="102" t="s">
        <v>1506</v>
      </c>
      <c r="F55" s="102" t="s">
        <v>1506</v>
      </c>
      <c r="G55" s="102" t="s">
        <v>1507</v>
      </c>
      <c r="H55" s="102" t="s">
        <v>1506</v>
      </c>
      <c r="I55" s="102" t="s">
        <v>1506</v>
      </c>
      <c r="J55" s="102" t="s">
        <v>1506</v>
      </c>
      <c r="K55" s="102" t="s">
        <v>1506</v>
      </c>
      <c r="L55" s="102" t="s">
        <v>1506</v>
      </c>
      <c r="M55" s="102" t="s">
        <v>1506</v>
      </c>
      <c r="N55" s="101" t="s">
        <v>1506</v>
      </c>
      <c r="O55" s="101" t="s">
        <v>1506</v>
      </c>
      <c r="P55" s="102" t="s">
        <v>1507</v>
      </c>
      <c r="Q55" s="102" t="s">
        <v>1506</v>
      </c>
      <c r="R55" s="102" t="s">
        <v>1506</v>
      </c>
      <c r="S55" s="102" t="s">
        <v>1506</v>
      </c>
      <c r="T55" s="102" t="s">
        <v>1506</v>
      </c>
      <c r="U55" s="102" t="s">
        <v>1506</v>
      </c>
      <c r="V55" s="102" t="s">
        <v>1506</v>
      </c>
      <c r="W55" s="102" t="s">
        <v>1506</v>
      </c>
      <c r="X55" s="102" t="s">
        <v>1506</v>
      </c>
      <c r="Y55" s="102" t="s">
        <v>1506</v>
      </c>
      <c r="Z55" s="102" t="s">
        <v>1506</v>
      </c>
      <c r="AA55" s="102" t="s">
        <v>1506</v>
      </c>
      <c r="AB55" s="102" t="s">
        <v>1506</v>
      </c>
      <c r="AC55" s="101" t="s">
        <v>1506</v>
      </c>
      <c r="AD55" s="101" t="s">
        <v>1506</v>
      </c>
      <c r="AE55" s="102" t="s">
        <v>1506</v>
      </c>
      <c r="AF55" s="102" t="s">
        <v>1506</v>
      </c>
      <c r="AG55" s="103" t="s">
        <v>1506</v>
      </c>
    </row>
    <row r="56" spans="1:33">
      <c r="A56" s="104" t="s">
        <v>1744</v>
      </c>
      <c r="B56" s="101" t="s">
        <v>1743</v>
      </c>
      <c r="C56" s="101" t="s">
        <v>1506</v>
      </c>
      <c r="D56" s="102" t="s">
        <v>1742</v>
      </c>
      <c r="E56" s="102" t="s">
        <v>1742</v>
      </c>
      <c r="F56" s="102" t="s">
        <v>1724</v>
      </c>
      <c r="G56" s="102" t="s">
        <v>1507</v>
      </c>
      <c r="H56" s="102" t="s">
        <v>1742</v>
      </c>
      <c r="I56" s="102" t="s">
        <v>1507</v>
      </c>
      <c r="J56" s="102" t="s">
        <v>1507</v>
      </c>
      <c r="K56" s="102" t="s">
        <v>1741</v>
      </c>
      <c r="L56" s="102" t="s">
        <v>1740</v>
      </c>
      <c r="M56" s="102" t="s">
        <v>1739</v>
      </c>
      <c r="N56" s="101" t="s">
        <v>1507</v>
      </c>
      <c r="O56" s="101" t="s">
        <v>1506</v>
      </c>
      <c r="P56" s="102" t="s">
        <v>1506</v>
      </c>
      <c r="Q56" s="102" t="s">
        <v>1506</v>
      </c>
      <c r="R56" s="102" t="s">
        <v>1724</v>
      </c>
      <c r="S56" s="102" t="s">
        <v>1506</v>
      </c>
      <c r="T56" s="102" t="s">
        <v>1507</v>
      </c>
      <c r="U56" s="102" t="s">
        <v>1506</v>
      </c>
      <c r="V56" s="102" t="s">
        <v>1507</v>
      </c>
      <c r="W56" s="102" t="s">
        <v>1506</v>
      </c>
      <c r="X56" s="102" t="s">
        <v>1506</v>
      </c>
      <c r="Y56" s="102" t="s">
        <v>1506</v>
      </c>
      <c r="Z56" s="102" t="s">
        <v>1506</v>
      </c>
      <c r="AA56" s="102" t="s">
        <v>1507</v>
      </c>
      <c r="AB56" s="102" t="s">
        <v>1723</v>
      </c>
      <c r="AC56" s="101" t="s">
        <v>1506</v>
      </c>
      <c r="AD56" s="101" t="s">
        <v>1736</v>
      </c>
      <c r="AE56" s="102" t="s">
        <v>1506</v>
      </c>
      <c r="AF56" s="102" t="s">
        <v>1506</v>
      </c>
      <c r="AG56" s="103" t="s">
        <v>1506</v>
      </c>
    </row>
    <row r="57" spans="1:33">
      <c r="A57" s="104" t="s">
        <v>1738</v>
      </c>
      <c r="B57" s="101" t="s">
        <v>1506</v>
      </c>
      <c r="C57" s="101" t="s">
        <v>1506</v>
      </c>
      <c r="D57" s="102" t="s">
        <v>1506</v>
      </c>
      <c r="E57" s="102" t="s">
        <v>1506</v>
      </c>
      <c r="F57" s="102" t="s">
        <v>1506</v>
      </c>
      <c r="G57" s="102" t="s">
        <v>1507</v>
      </c>
      <c r="H57" s="102" t="s">
        <v>1506</v>
      </c>
      <c r="I57" s="102" t="s">
        <v>1506</v>
      </c>
      <c r="J57" s="102"/>
      <c r="K57" s="102" t="s">
        <v>1506</v>
      </c>
      <c r="L57" s="102" t="s">
        <v>1506</v>
      </c>
      <c r="M57" s="102" t="s">
        <v>1506</v>
      </c>
      <c r="N57" s="101" t="s">
        <v>1507</v>
      </c>
      <c r="O57" s="101" t="s">
        <v>1507</v>
      </c>
      <c r="P57" s="102" t="s">
        <v>1506</v>
      </c>
      <c r="Q57" s="102" t="s">
        <v>1506</v>
      </c>
      <c r="R57" s="102" t="s">
        <v>1506</v>
      </c>
      <c r="S57" s="102" t="s">
        <v>1507</v>
      </c>
      <c r="T57" s="102" t="s">
        <v>1506</v>
      </c>
      <c r="U57" s="102" t="s">
        <v>1506</v>
      </c>
      <c r="V57" s="102" t="s">
        <v>1506</v>
      </c>
      <c r="W57" s="102" t="s">
        <v>1506</v>
      </c>
      <c r="X57" s="102" t="s">
        <v>1506</v>
      </c>
      <c r="Y57" s="102" t="s">
        <v>1506</v>
      </c>
      <c r="Z57" s="102" t="s">
        <v>1506</v>
      </c>
      <c r="AA57" s="102" t="s">
        <v>1506</v>
      </c>
      <c r="AB57" s="102" t="s">
        <v>1506</v>
      </c>
      <c r="AC57" s="101" t="s">
        <v>1505</v>
      </c>
      <c r="AD57" s="101" t="s">
        <v>1506</v>
      </c>
      <c r="AE57" s="102" t="s">
        <v>1506</v>
      </c>
      <c r="AF57" s="102" t="s">
        <v>1506</v>
      </c>
      <c r="AG57" s="103" t="s">
        <v>1506</v>
      </c>
    </row>
    <row r="58" spans="1:33" ht="16.5">
      <c r="A58" s="126" t="s">
        <v>1737</v>
      </c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8"/>
      <c r="AD58" s="128"/>
      <c r="AE58" s="128"/>
      <c r="AF58" s="128"/>
      <c r="AG58" s="129"/>
    </row>
    <row r="59" spans="1:33" ht="31.5">
      <c r="A59" s="96">
        <v>1</v>
      </c>
      <c r="B59" s="83" t="s">
        <v>1735</v>
      </c>
      <c r="C59" s="83" t="s">
        <v>1734</v>
      </c>
      <c r="D59" s="82" t="s">
        <v>1733</v>
      </c>
      <c r="E59" s="82" t="s">
        <v>1732</v>
      </c>
      <c r="F59" s="82" t="s">
        <v>1731</v>
      </c>
      <c r="G59" s="82" t="s">
        <v>1730</v>
      </c>
      <c r="H59" s="82" t="s">
        <v>1729</v>
      </c>
      <c r="I59" s="82" t="s">
        <v>1728</v>
      </c>
      <c r="J59" s="82" t="s">
        <v>1727</v>
      </c>
      <c r="K59" s="82" t="s">
        <v>1707</v>
      </c>
      <c r="L59" s="82" t="s">
        <v>1726</v>
      </c>
      <c r="M59" s="82" t="s">
        <v>1725</v>
      </c>
      <c r="N59" s="83" t="s">
        <v>1695</v>
      </c>
      <c r="O59" s="83" t="s">
        <v>1694</v>
      </c>
      <c r="P59" s="82" t="s">
        <v>1693</v>
      </c>
      <c r="Q59" s="82" t="s">
        <v>1692</v>
      </c>
      <c r="R59" s="82" t="s">
        <v>1691</v>
      </c>
      <c r="S59" s="82" t="s">
        <v>1690</v>
      </c>
      <c r="T59" s="82" t="s">
        <v>1690</v>
      </c>
      <c r="U59" s="82" t="s">
        <v>1689</v>
      </c>
      <c r="V59" s="82" t="s">
        <v>1688</v>
      </c>
      <c r="W59" s="82" t="s">
        <v>1687</v>
      </c>
      <c r="X59" s="82" t="s">
        <v>1686</v>
      </c>
      <c r="Y59" s="82" t="s">
        <v>1685</v>
      </c>
      <c r="Z59" s="82" t="s">
        <v>1684</v>
      </c>
      <c r="AA59" s="82" t="s">
        <v>1683</v>
      </c>
      <c r="AB59" s="82" t="s">
        <v>1682</v>
      </c>
      <c r="AC59" s="82" t="s">
        <v>1630</v>
      </c>
      <c r="AD59" s="83" t="s">
        <v>1699</v>
      </c>
      <c r="AE59" s="82" t="s">
        <v>1698</v>
      </c>
      <c r="AF59" s="82"/>
      <c r="AG59" s="84" t="s">
        <v>1697</v>
      </c>
    </row>
    <row r="60" spans="1:33" ht="47.25">
      <c r="A60" s="96">
        <v>2</v>
      </c>
      <c r="B60" s="83" t="s">
        <v>1722</v>
      </c>
      <c r="C60" s="83"/>
      <c r="D60" s="83" t="s">
        <v>1721</v>
      </c>
      <c r="E60" s="83" t="s">
        <v>1720</v>
      </c>
      <c r="F60" s="83" t="s">
        <v>1719</v>
      </c>
      <c r="G60" s="83" t="s">
        <v>1718</v>
      </c>
      <c r="H60" s="83" t="s">
        <v>1717</v>
      </c>
      <c r="I60" s="83" t="s">
        <v>1716</v>
      </c>
      <c r="J60" s="83"/>
      <c r="K60" s="83" t="s">
        <v>1715</v>
      </c>
      <c r="L60" s="83" t="s">
        <v>1714</v>
      </c>
      <c r="M60" s="83" t="s">
        <v>1713</v>
      </c>
      <c r="N60" s="83" t="s">
        <v>1666</v>
      </c>
      <c r="O60" s="83" t="s">
        <v>1640</v>
      </c>
      <c r="P60" s="83" t="s">
        <v>1640</v>
      </c>
      <c r="Q60" s="83" t="s">
        <v>1665</v>
      </c>
      <c r="R60" s="83" t="s">
        <v>1664</v>
      </c>
      <c r="S60" s="83" t="s">
        <v>1663</v>
      </c>
      <c r="T60" s="83" t="s">
        <v>1662</v>
      </c>
      <c r="U60" s="83" t="s">
        <v>1661</v>
      </c>
      <c r="V60" s="83" t="s">
        <v>1660</v>
      </c>
      <c r="W60" s="83" t="s">
        <v>1659</v>
      </c>
      <c r="X60" s="83" t="s">
        <v>1658</v>
      </c>
      <c r="Y60" s="83"/>
      <c r="Z60" s="83"/>
      <c r="AA60" s="83" t="s">
        <v>1657</v>
      </c>
      <c r="AB60" s="83" t="s">
        <v>1656</v>
      </c>
      <c r="AC60" s="83" t="s">
        <v>1681</v>
      </c>
      <c r="AD60" s="83" t="s">
        <v>1680</v>
      </c>
      <c r="AE60" s="83" t="s">
        <v>1640</v>
      </c>
      <c r="AF60" s="83"/>
      <c r="AG60" s="100" t="s">
        <v>1679</v>
      </c>
    </row>
    <row r="61" spans="1:33" ht="16.5" customHeight="1">
      <c r="A61" s="96">
        <v>3</v>
      </c>
      <c r="B61" s="83"/>
      <c r="C61" s="83"/>
      <c r="D61" s="82" t="s">
        <v>1712</v>
      </c>
      <c r="E61" s="82" t="s">
        <v>1711</v>
      </c>
      <c r="F61" s="82" t="s">
        <v>1710</v>
      </c>
      <c r="G61" s="82" t="s">
        <v>1709</v>
      </c>
      <c r="H61" s="82" t="s">
        <v>1708</v>
      </c>
      <c r="I61" s="82" t="s">
        <v>1707</v>
      </c>
      <c r="J61" s="82"/>
      <c r="K61" s="82"/>
      <c r="L61" s="82" t="s">
        <v>1706</v>
      </c>
      <c r="M61" s="82" t="s">
        <v>1705</v>
      </c>
      <c r="N61" s="83" t="s">
        <v>1623</v>
      </c>
      <c r="O61" s="83" t="s">
        <v>1642</v>
      </c>
      <c r="P61" s="82" t="s">
        <v>1641</v>
      </c>
      <c r="Q61" s="82" t="s">
        <v>1640</v>
      </c>
      <c r="R61" s="82" t="s">
        <v>1639</v>
      </c>
      <c r="S61" s="82" t="s">
        <v>1638</v>
      </c>
      <c r="T61" s="82"/>
      <c r="U61" s="82" t="s">
        <v>1637</v>
      </c>
      <c r="V61" s="82" t="s">
        <v>1636</v>
      </c>
      <c r="W61" s="82"/>
      <c r="X61" s="82" t="s">
        <v>1635</v>
      </c>
      <c r="Y61" s="82"/>
      <c r="Z61" s="82"/>
      <c r="AA61" s="82"/>
      <c r="AB61" s="82"/>
      <c r="AC61" s="83" t="s">
        <v>1655</v>
      </c>
      <c r="AD61" s="83"/>
      <c r="AE61" s="82" t="s">
        <v>1654</v>
      </c>
      <c r="AF61" s="82"/>
      <c r="AG61" s="84"/>
    </row>
    <row r="62" spans="1:33" ht="47.25">
      <c r="A62" s="96">
        <v>4</v>
      </c>
      <c r="B62" s="82"/>
      <c r="C62" s="83"/>
      <c r="D62" s="82"/>
      <c r="E62" s="82"/>
      <c r="F62" s="82" t="s">
        <v>1704</v>
      </c>
      <c r="G62" s="82" t="s">
        <v>1703</v>
      </c>
      <c r="H62" s="82"/>
      <c r="I62" s="82" t="s">
        <v>1702</v>
      </c>
      <c r="J62" s="82"/>
      <c r="K62" s="82"/>
      <c r="L62" s="82"/>
      <c r="M62" s="82" t="s">
        <v>1701</v>
      </c>
      <c r="N62" s="82" t="s">
        <v>1630</v>
      </c>
      <c r="O62" s="83" t="s">
        <v>1629</v>
      </c>
      <c r="P62" s="82" t="s">
        <v>1628</v>
      </c>
      <c r="Q62" s="82" t="s">
        <v>1627</v>
      </c>
      <c r="R62" s="82" t="s">
        <v>1626</v>
      </c>
      <c r="S62" s="82" t="s">
        <v>1625</v>
      </c>
      <c r="T62" s="82"/>
      <c r="U62" s="82" t="s">
        <v>1624</v>
      </c>
      <c r="V62" s="82"/>
      <c r="W62" s="82"/>
      <c r="X62" s="82"/>
      <c r="Y62" s="82"/>
      <c r="Z62" s="82"/>
      <c r="AA62" s="82"/>
      <c r="AB62" s="82"/>
      <c r="AC62" s="82"/>
      <c r="AD62" s="83"/>
      <c r="AE62" s="82" t="s">
        <v>1634</v>
      </c>
      <c r="AF62" s="82"/>
      <c r="AG62" s="84"/>
    </row>
    <row r="63" spans="1:33" ht="31.5">
      <c r="A63" s="96">
        <v>5</v>
      </c>
      <c r="B63" s="83"/>
      <c r="C63" s="83"/>
      <c r="D63" s="83"/>
      <c r="E63" s="82"/>
      <c r="F63" s="82"/>
      <c r="G63" s="82"/>
      <c r="H63" s="82"/>
      <c r="I63" s="82"/>
      <c r="J63" s="82"/>
      <c r="K63" s="82"/>
      <c r="L63" s="82"/>
      <c r="M63" s="82"/>
      <c r="N63" s="83"/>
      <c r="O63" s="83"/>
      <c r="P63" s="83" t="s">
        <v>1623</v>
      </c>
      <c r="Q63" s="82" t="s">
        <v>1622</v>
      </c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3"/>
      <c r="AD63" s="83"/>
      <c r="AE63" s="83"/>
      <c r="AF63" s="82"/>
      <c r="AG63" s="84"/>
    </row>
    <row r="64" spans="1:33" ht="16.5">
      <c r="A64" s="131" t="s">
        <v>1700</v>
      </c>
      <c r="B64" s="99"/>
      <c r="C64" s="99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9"/>
      <c r="O64" s="99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9"/>
      <c r="AD64" s="99"/>
      <c r="AE64" s="98"/>
      <c r="AF64" s="98"/>
      <c r="AG64" s="132"/>
    </row>
    <row r="65" spans="1:33">
      <c r="A65" s="133" t="s">
        <v>1696</v>
      </c>
      <c r="B65" s="95" t="s">
        <v>1621</v>
      </c>
      <c r="C65" s="95" t="s">
        <v>1621</v>
      </c>
      <c r="D65" s="95" t="s">
        <v>1621</v>
      </c>
      <c r="E65" s="95" t="s">
        <v>1621</v>
      </c>
      <c r="F65" s="95" t="s">
        <v>1621</v>
      </c>
      <c r="G65" s="95" t="s">
        <v>1621</v>
      </c>
      <c r="H65" s="95" t="s">
        <v>1621</v>
      </c>
      <c r="I65" s="95" t="s">
        <v>1621</v>
      </c>
      <c r="J65" s="95" t="s">
        <v>1621</v>
      </c>
      <c r="K65" s="95" t="s">
        <v>1621</v>
      </c>
      <c r="L65" s="95" t="s">
        <v>1621</v>
      </c>
      <c r="M65" s="95" t="s">
        <v>1621</v>
      </c>
      <c r="N65" s="95" t="s">
        <v>1621</v>
      </c>
      <c r="O65" s="95" t="s">
        <v>1621</v>
      </c>
      <c r="P65" s="95" t="s">
        <v>1621</v>
      </c>
      <c r="Q65" s="95" t="s">
        <v>1621</v>
      </c>
      <c r="R65" s="95" t="s">
        <v>1621</v>
      </c>
      <c r="S65" s="95" t="s">
        <v>1621</v>
      </c>
      <c r="T65" s="95" t="s">
        <v>1621</v>
      </c>
      <c r="U65" s="95" t="s">
        <v>1621</v>
      </c>
      <c r="V65" s="95" t="s">
        <v>1621</v>
      </c>
      <c r="W65" s="95" t="s">
        <v>1621</v>
      </c>
      <c r="X65" s="95" t="s">
        <v>1621</v>
      </c>
      <c r="Y65" s="95" t="s">
        <v>1621</v>
      </c>
      <c r="Z65" s="95" t="s">
        <v>1621</v>
      </c>
      <c r="AA65" s="95" t="s">
        <v>1621</v>
      </c>
      <c r="AB65" s="95" t="s">
        <v>1621</v>
      </c>
      <c r="AC65" s="95" t="s">
        <v>1621</v>
      </c>
      <c r="AD65" s="95" t="s">
        <v>1621</v>
      </c>
      <c r="AE65" s="95" t="s">
        <v>1621</v>
      </c>
      <c r="AF65" s="95" t="s">
        <v>1621</v>
      </c>
      <c r="AG65" s="97" t="s">
        <v>1621</v>
      </c>
    </row>
    <row r="66" spans="1:33">
      <c r="A66" s="96">
        <v>1</v>
      </c>
      <c r="B66" s="83" t="s">
        <v>1619</v>
      </c>
      <c r="C66" s="82" t="s">
        <v>1618</v>
      </c>
      <c r="D66" s="82" t="s">
        <v>1618</v>
      </c>
      <c r="E66" s="82" t="s">
        <v>1618</v>
      </c>
      <c r="F66" s="83" t="s">
        <v>1619</v>
      </c>
      <c r="G66" s="83" t="s">
        <v>1619</v>
      </c>
      <c r="H66" s="83" t="s">
        <v>1619</v>
      </c>
      <c r="I66" s="83" t="s">
        <v>1619</v>
      </c>
      <c r="J66" s="82" t="s">
        <v>1618</v>
      </c>
      <c r="K66" s="83" t="s">
        <v>1619</v>
      </c>
      <c r="L66" s="83" t="s">
        <v>1619</v>
      </c>
      <c r="M66" s="82" t="s">
        <v>1618</v>
      </c>
      <c r="N66" s="83" t="s">
        <v>1619</v>
      </c>
      <c r="O66" s="83" t="s">
        <v>1619</v>
      </c>
      <c r="P66" s="82" t="s">
        <v>1618</v>
      </c>
      <c r="Q66" s="82" t="s">
        <v>1618</v>
      </c>
      <c r="R66" s="82" t="s">
        <v>1618</v>
      </c>
      <c r="S66" s="83" t="s">
        <v>1619</v>
      </c>
      <c r="T66" s="82" t="s">
        <v>1618</v>
      </c>
      <c r="U66" s="82" t="s">
        <v>1618</v>
      </c>
      <c r="V66" s="83" t="s">
        <v>1619</v>
      </c>
      <c r="W66" s="82" t="s">
        <v>1618</v>
      </c>
      <c r="X66" s="82" t="s">
        <v>1618</v>
      </c>
      <c r="Y66" s="83" t="s">
        <v>1619</v>
      </c>
      <c r="Z66" s="83" t="s">
        <v>1619</v>
      </c>
      <c r="AA66" s="83" t="s">
        <v>1619</v>
      </c>
      <c r="AB66" s="82" t="s">
        <v>1618</v>
      </c>
      <c r="AC66" s="83" t="s">
        <v>1619</v>
      </c>
      <c r="AD66" s="83" t="s">
        <v>1619</v>
      </c>
      <c r="AE66" s="83" t="s">
        <v>1619</v>
      </c>
      <c r="AF66" s="82" t="s">
        <v>1618</v>
      </c>
      <c r="AG66" s="84" t="s">
        <v>1618</v>
      </c>
    </row>
    <row r="67" spans="1:33">
      <c r="A67" s="96">
        <v>2</v>
      </c>
      <c r="B67" s="83" t="s">
        <v>1606</v>
      </c>
      <c r="C67" s="82" t="s">
        <v>1605</v>
      </c>
      <c r="D67" s="82" t="s">
        <v>1605</v>
      </c>
      <c r="E67" s="82" t="s">
        <v>1605</v>
      </c>
      <c r="F67" s="83" t="s">
        <v>1606</v>
      </c>
      <c r="G67" s="83" t="s">
        <v>1606</v>
      </c>
      <c r="H67" s="83" t="s">
        <v>1606</v>
      </c>
      <c r="I67" s="83" t="s">
        <v>1606</v>
      </c>
      <c r="J67" s="82" t="s">
        <v>1605</v>
      </c>
      <c r="K67" s="83" t="s">
        <v>1606</v>
      </c>
      <c r="L67" s="83" t="s">
        <v>1606</v>
      </c>
      <c r="M67" s="82" t="s">
        <v>1605</v>
      </c>
      <c r="N67" s="83" t="s">
        <v>1606</v>
      </c>
      <c r="O67" s="83" t="s">
        <v>1606</v>
      </c>
      <c r="P67" s="82" t="s">
        <v>1605</v>
      </c>
      <c r="Q67" s="82" t="s">
        <v>1605</v>
      </c>
      <c r="R67" s="82" t="s">
        <v>1605</v>
      </c>
      <c r="S67" s="83" t="s">
        <v>1606</v>
      </c>
      <c r="T67" s="82" t="s">
        <v>1605</v>
      </c>
      <c r="U67" s="82" t="s">
        <v>1605</v>
      </c>
      <c r="V67" s="83" t="s">
        <v>1606</v>
      </c>
      <c r="W67" s="82" t="s">
        <v>1605</v>
      </c>
      <c r="X67" s="82" t="s">
        <v>1605</v>
      </c>
      <c r="Y67" s="83" t="s">
        <v>1606</v>
      </c>
      <c r="Z67" s="83" t="s">
        <v>1606</v>
      </c>
      <c r="AA67" s="83" t="s">
        <v>1606</v>
      </c>
      <c r="AB67" s="82" t="s">
        <v>1605</v>
      </c>
      <c r="AC67" s="83" t="s">
        <v>1606</v>
      </c>
      <c r="AD67" s="83" t="s">
        <v>1606</v>
      </c>
      <c r="AE67" s="83" t="s">
        <v>1606</v>
      </c>
      <c r="AF67" s="82" t="s">
        <v>1605</v>
      </c>
      <c r="AG67" s="84" t="s">
        <v>1605</v>
      </c>
    </row>
    <row r="68" spans="1:33">
      <c r="A68" s="96">
        <v>3</v>
      </c>
      <c r="B68" s="83" t="s">
        <v>1604</v>
      </c>
      <c r="C68" s="82" t="s">
        <v>1604</v>
      </c>
      <c r="D68" s="82" t="s">
        <v>1604</v>
      </c>
      <c r="E68" s="82" t="s">
        <v>1604</v>
      </c>
      <c r="F68" s="83" t="s">
        <v>1604</v>
      </c>
      <c r="G68" s="83" t="s">
        <v>1604</v>
      </c>
      <c r="H68" s="83" t="s">
        <v>1604</v>
      </c>
      <c r="I68" s="83" t="s">
        <v>1604</v>
      </c>
      <c r="J68" s="82" t="s">
        <v>1604</v>
      </c>
      <c r="K68" s="83" t="s">
        <v>1604</v>
      </c>
      <c r="L68" s="83" t="s">
        <v>1604</v>
      </c>
      <c r="M68" s="82" t="s">
        <v>1604</v>
      </c>
      <c r="N68" s="83" t="s">
        <v>1604</v>
      </c>
      <c r="O68" s="83" t="s">
        <v>1604</v>
      </c>
      <c r="P68" s="82" t="s">
        <v>1604</v>
      </c>
      <c r="Q68" s="82" t="s">
        <v>1604</v>
      </c>
      <c r="R68" s="82" t="s">
        <v>1604</v>
      </c>
      <c r="S68" s="83" t="s">
        <v>1604</v>
      </c>
      <c r="T68" s="82" t="s">
        <v>1604</v>
      </c>
      <c r="U68" s="82" t="s">
        <v>1604</v>
      </c>
      <c r="V68" s="83" t="s">
        <v>1604</v>
      </c>
      <c r="W68" s="82" t="s">
        <v>1604</v>
      </c>
      <c r="X68" s="82" t="s">
        <v>1604</v>
      </c>
      <c r="Y68" s="83" t="s">
        <v>1604</v>
      </c>
      <c r="Z68" s="83" t="s">
        <v>1604</v>
      </c>
      <c r="AA68" s="83" t="s">
        <v>1604</v>
      </c>
      <c r="AB68" s="82" t="s">
        <v>1604</v>
      </c>
      <c r="AC68" s="83" t="s">
        <v>1604</v>
      </c>
      <c r="AD68" s="83" t="s">
        <v>1604</v>
      </c>
      <c r="AE68" s="83" t="s">
        <v>1604</v>
      </c>
      <c r="AF68" s="82" t="s">
        <v>1604</v>
      </c>
      <c r="AG68" s="84" t="s">
        <v>1604</v>
      </c>
    </row>
    <row r="69" spans="1:33" ht="15.75" customHeight="1">
      <c r="A69" s="96">
        <v>4</v>
      </c>
      <c r="B69" s="82" t="s">
        <v>1602</v>
      </c>
      <c r="C69" s="82" t="s">
        <v>1602</v>
      </c>
      <c r="D69" s="82" t="s">
        <v>1602</v>
      </c>
      <c r="E69" s="82" t="s">
        <v>1602</v>
      </c>
      <c r="F69" s="82" t="s">
        <v>1602</v>
      </c>
      <c r="G69" s="82" t="s">
        <v>1602</v>
      </c>
      <c r="H69" s="82" t="s">
        <v>1602</v>
      </c>
      <c r="I69" s="82" t="s">
        <v>1602</v>
      </c>
      <c r="J69" s="82" t="s">
        <v>1602</v>
      </c>
      <c r="K69" s="82" t="s">
        <v>1602</v>
      </c>
      <c r="L69" s="82" t="s">
        <v>1602</v>
      </c>
      <c r="M69" s="82" t="s">
        <v>1602</v>
      </c>
      <c r="N69" s="102"/>
      <c r="O69" s="82" t="s">
        <v>1602</v>
      </c>
      <c r="P69" s="82" t="s">
        <v>1602</v>
      </c>
      <c r="Q69" s="82" t="s">
        <v>1601</v>
      </c>
      <c r="R69" s="82" t="s">
        <v>1601</v>
      </c>
      <c r="S69" s="82" t="s">
        <v>1601</v>
      </c>
      <c r="T69" s="82" t="s">
        <v>1602</v>
      </c>
      <c r="U69" s="82" t="s">
        <v>1601</v>
      </c>
      <c r="V69" s="82" t="s">
        <v>1601</v>
      </c>
      <c r="W69" s="82" t="s">
        <v>1602</v>
      </c>
      <c r="X69" s="82" t="s">
        <v>1601</v>
      </c>
      <c r="Y69" s="82" t="s">
        <v>1601</v>
      </c>
      <c r="Z69" s="82" t="s">
        <v>1602</v>
      </c>
      <c r="AA69" s="82" t="s">
        <v>1602</v>
      </c>
      <c r="AB69" s="82" t="s">
        <v>1602</v>
      </c>
      <c r="AC69" s="82" t="s">
        <v>1602</v>
      </c>
      <c r="AD69" s="82" t="s">
        <v>1602</v>
      </c>
      <c r="AE69" s="82" t="s">
        <v>1602</v>
      </c>
      <c r="AF69" s="82" t="s">
        <v>1601</v>
      </c>
      <c r="AG69" s="84" t="s">
        <v>1601</v>
      </c>
    </row>
    <row r="70" spans="1:33">
      <c r="A70" s="96">
        <v>5</v>
      </c>
      <c r="B70" s="82" t="s">
        <v>1598</v>
      </c>
      <c r="C70" s="82" t="s">
        <v>1598</v>
      </c>
      <c r="D70" s="82" t="s">
        <v>1598</v>
      </c>
      <c r="E70" s="82" t="s">
        <v>1598</v>
      </c>
      <c r="F70" s="82" t="s">
        <v>1598</v>
      </c>
      <c r="G70" s="82" t="s">
        <v>1598</v>
      </c>
      <c r="H70" s="82" t="s">
        <v>1598</v>
      </c>
      <c r="I70" s="82" t="s">
        <v>1598</v>
      </c>
      <c r="J70" s="82" t="s">
        <v>1598</v>
      </c>
      <c r="K70" s="82" t="s">
        <v>1598</v>
      </c>
      <c r="L70" s="82" t="s">
        <v>1598</v>
      </c>
      <c r="M70" s="82" t="s">
        <v>1598</v>
      </c>
      <c r="N70" s="102"/>
      <c r="O70" s="82" t="s">
        <v>1598</v>
      </c>
      <c r="P70" s="82" t="s">
        <v>1598</v>
      </c>
      <c r="Q70" s="82" t="s">
        <v>1598</v>
      </c>
      <c r="R70" s="82" t="s">
        <v>1598</v>
      </c>
      <c r="S70" s="82" t="s">
        <v>1598</v>
      </c>
      <c r="T70" s="82" t="s">
        <v>1598</v>
      </c>
      <c r="U70" s="82" t="s">
        <v>1598</v>
      </c>
      <c r="V70" s="82" t="s">
        <v>1598</v>
      </c>
      <c r="W70" s="82" t="s">
        <v>1598</v>
      </c>
      <c r="X70" s="82" t="s">
        <v>1598</v>
      </c>
      <c r="Y70" s="82" t="s">
        <v>1598</v>
      </c>
      <c r="Z70" s="82" t="s">
        <v>1598</v>
      </c>
      <c r="AA70" s="82" t="s">
        <v>1598</v>
      </c>
      <c r="AB70" s="82" t="s">
        <v>1598</v>
      </c>
      <c r="AC70" s="82" t="s">
        <v>1598</v>
      </c>
      <c r="AD70" s="82" t="s">
        <v>1598</v>
      </c>
      <c r="AE70" s="82" t="s">
        <v>1598</v>
      </c>
      <c r="AF70" s="82" t="s">
        <v>1598</v>
      </c>
      <c r="AG70" s="84" t="s">
        <v>1598</v>
      </c>
    </row>
    <row r="71" spans="1:33" ht="47.25">
      <c r="A71" s="133" t="s">
        <v>2207</v>
      </c>
      <c r="B71" s="83" t="s">
        <v>1678</v>
      </c>
      <c r="C71" s="83" t="s">
        <v>1677</v>
      </c>
      <c r="D71" s="83" t="s">
        <v>1676</v>
      </c>
      <c r="E71" s="82" t="s">
        <v>1675</v>
      </c>
      <c r="F71" s="82" t="s">
        <v>1674</v>
      </c>
      <c r="G71" s="82" t="s">
        <v>1673</v>
      </c>
      <c r="H71" s="82" t="s">
        <v>1672</v>
      </c>
      <c r="I71" s="82" t="s">
        <v>1671</v>
      </c>
      <c r="J71" s="82" t="s">
        <v>1670</v>
      </c>
      <c r="K71" s="82" t="s">
        <v>1669</v>
      </c>
      <c r="L71" s="82" t="s">
        <v>1668</v>
      </c>
      <c r="M71" s="82" t="s">
        <v>1667</v>
      </c>
      <c r="N71" s="83" t="s">
        <v>1596</v>
      </c>
      <c r="O71" s="83" t="s">
        <v>1595</v>
      </c>
      <c r="P71" s="83" t="s">
        <v>1594</v>
      </c>
      <c r="Q71" s="82" t="s">
        <v>1593</v>
      </c>
      <c r="R71" s="82" t="s">
        <v>1592</v>
      </c>
      <c r="S71" s="82" t="s">
        <v>1591</v>
      </c>
      <c r="T71" s="82" t="s">
        <v>1590</v>
      </c>
      <c r="U71" s="82" t="s">
        <v>1589</v>
      </c>
      <c r="V71" s="82" t="s">
        <v>1588</v>
      </c>
      <c r="W71" s="82" t="s">
        <v>1587</v>
      </c>
      <c r="X71" s="82" t="s">
        <v>1586</v>
      </c>
      <c r="Y71" s="82" t="s">
        <v>1585</v>
      </c>
      <c r="Z71" s="82" t="s">
        <v>1584</v>
      </c>
      <c r="AA71" s="82" t="s">
        <v>1583</v>
      </c>
      <c r="AB71" s="82" t="s">
        <v>1601</v>
      </c>
      <c r="AC71" s="83" t="s">
        <v>1596</v>
      </c>
      <c r="AD71" s="83" t="s">
        <v>1596</v>
      </c>
      <c r="AE71" s="83" t="s">
        <v>1594</v>
      </c>
      <c r="AF71" s="83" t="s">
        <v>1594</v>
      </c>
      <c r="AG71" s="103"/>
    </row>
    <row r="72" spans="1:33" ht="78.75">
      <c r="A72" s="104"/>
      <c r="B72" s="83" t="s">
        <v>1653</v>
      </c>
      <c r="C72" s="83" t="s">
        <v>1652</v>
      </c>
      <c r="D72" s="82" t="s">
        <v>1651</v>
      </c>
      <c r="E72" s="82" t="s">
        <v>1650</v>
      </c>
      <c r="F72" s="82" t="s">
        <v>1649</v>
      </c>
      <c r="G72" s="82" t="s">
        <v>1648</v>
      </c>
      <c r="H72" s="82" t="s">
        <v>1647</v>
      </c>
      <c r="I72" s="82" t="s">
        <v>1646</v>
      </c>
      <c r="J72" s="82"/>
      <c r="K72" s="82" t="s">
        <v>1645</v>
      </c>
      <c r="L72" s="82" t="s">
        <v>1644</v>
      </c>
      <c r="M72" s="82" t="s">
        <v>1643</v>
      </c>
      <c r="N72" s="83" t="s">
        <v>1579</v>
      </c>
      <c r="O72" s="83" t="s">
        <v>1578</v>
      </c>
      <c r="P72" s="82" t="s">
        <v>1577</v>
      </c>
      <c r="Q72" s="82" t="s">
        <v>1576</v>
      </c>
      <c r="R72" s="82" t="s">
        <v>1575</v>
      </c>
      <c r="S72" s="82" t="s">
        <v>1574</v>
      </c>
      <c r="T72" s="82" t="s">
        <v>1573</v>
      </c>
      <c r="U72" s="82" t="s">
        <v>1572</v>
      </c>
      <c r="V72" s="82" t="s">
        <v>1571</v>
      </c>
      <c r="W72" s="82"/>
      <c r="X72" s="82" t="s">
        <v>1570</v>
      </c>
      <c r="Y72" s="82" t="s">
        <v>1569</v>
      </c>
      <c r="Z72" s="82" t="s">
        <v>1568</v>
      </c>
      <c r="AA72" s="82" t="s">
        <v>1567</v>
      </c>
      <c r="AB72" s="82" t="s">
        <v>1598</v>
      </c>
      <c r="AC72" s="83" t="s">
        <v>1548</v>
      </c>
      <c r="AD72" s="83" t="s">
        <v>1548</v>
      </c>
      <c r="AE72" s="83" t="s">
        <v>1548</v>
      </c>
      <c r="AF72" s="83" t="s">
        <v>1548</v>
      </c>
      <c r="AG72" s="103"/>
    </row>
    <row r="73" spans="1:33" ht="47.25">
      <c r="A73" s="96"/>
      <c r="B73" s="83" t="s">
        <v>1633</v>
      </c>
      <c r="C73" s="83"/>
      <c r="D73" s="82" t="s">
        <v>1632</v>
      </c>
      <c r="E73" s="83" t="s">
        <v>1631</v>
      </c>
      <c r="F73" s="82"/>
      <c r="G73" s="82"/>
      <c r="H73" s="82"/>
      <c r="I73" s="82"/>
      <c r="J73" s="82"/>
      <c r="K73" s="82"/>
      <c r="L73" s="82"/>
      <c r="M73" s="82"/>
      <c r="N73" s="83" t="s">
        <v>1562</v>
      </c>
      <c r="O73" s="83" t="s">
        <v>1561</v>
      </c>
      <c r="P73" s="82" t="s">
        <v>1560</v>
      </c>
      <c r="Q73" s="83" t="s">
        <v>1543</v>
      </c>
      <c r="R73" s="82" t="s">
        <v>1559</v>
      </c>
      <c r="S73" s="82" t="s">
        <v>1558</v>
      </c>
      <c r="T73" s="82" t="s">
        <v>1557</v>
      </c>
      <c r="U73" s="82"/>
      <c r="V73" s="82" t="s">
        <v>1541</v>
      </c>
      <c r="W73" s="82"/>
      <c r="X73" s="82" t="s">
        <v>1556</v>
      </c>
      <c r="Y73" s="82" t="s">
        <v>1555</v>
      </c>
      <c r="Z73" s="134"/>
      <c r="AA73" s="134" t="s">
        <v>1554</v>
      </c>
      <c r="AB73" s="82" t="s">
        <v>1582</v>
      </c>
      <c r="AC73" s="83" t="s">
        <v>1544</v>
      </c>
      <c r="AD73" s="83" t="s">
        <v>1565</v>
      </c>
      <c r="AE73" s="83" t="s">
        <v>1544</v>
      </c>
      <c r="AF73" s="83" t="s">
        <v>1544</v>
      </c>
      <c r="AG73" s="100" t="s">
        <v>1594</v>
      </c>
    </row>
    <row r="74" spans="1:33" ht="31.5">
      <c r="A74" s="104"/>
      <c r="B74" s="83" t="s">
        <v>1633</v>
      </c>
      <c r="C74" s="83"/>
      <c r="D74" s="82"/>
      <c r="E74" s="83"/>
      <c r="F74" s="82"/>
      <c r="G74" s="82"/>
      <c r="H74" s="82"/>
      <c r="I74" s="82"/>
      <c r="J74" s="82"/>
      <c r="K74" s="82"/>
      <c r="L74" s="82"/>
      <c r="M74" s="82"/>
      <c r="N74" s="83" t="s">
        <v>1548</v>
      </c>
      <c r="O74" s="83" t="s">
        <v>1548</v>
      </c>
      <c r="P74" s="82" t="s">
        <v>1547</v>
      </c>
      <c r="Q74" s="102"/>
      <c r="R74" s="83" t="s">
        <v>1543</v>
      </c>
      <c r="S74" s="83" t="s">
        <v>1546</v>
      </c>
      <c r="T74" s="83" t="s">
        <v>1545</v>
      </c>
      <c r="U74" s="83"/>
      <c r="V74" s="83"/>
      <c r="W74" s="83"/>
      <c r="X74" s="83"/>
      <c r="Y74" s="83"/>
      <c r="Z74" s="83"/>
      <c r="AA74" s="83"/>
      <c r="AB74" s="82" t="s">
        <v>1566</v>
      </c>
      <c r="AC74" s="83"/>
      <c r="AD74" s="83"/>
      <c r="AE74" s="82" t="s">
        <v>1552</v>
      </c>
      <c r="AF74" s="102" t="s">
        <v>1551</v>
      </c>
      <c r="AG74" s="100" t="s">
        <v>1548</v>
      </c>
    </row>
    <row r="75" spans="1:33" ht="31.5">
      <c r="A75" s="104"/>
      <c r="B75" s="83"/>
      <c r="C75" s="83"/>
      <c r="D75" s="82"/>
      <c r="E75" s="102"/>
      <c r="F75" s="83"/>
      <c r="G75" s="83"/>
      <c r="H75" s="83"/>
      <c r="I75" s="83"/>
      <c r="J75" s="83"/>
      <c r="K75" s="83"/>
      <c r="L75" s="83"/>
      <c r="M75" s="83"/>
      <c r="N75" s="83" t="s">
        <v>1544</v>
      </c>
      <c r="O75" s="83" t="s">
        <v>1544</v>
      </c>
      <c r="P75" s="83" t="s">
        <v>1543</v>
      </c>
      <c r="Q75" s="82"/>
      <c r="R75" s="82" t="s">
        <v>1542</v>
      </c>
      <c r="S75" s="82" t="s">
        <v>1541</v>
      </c>
      <c r="T75" s="82"/>
      <c r="U75" s="82"/>
      <c r="V75" s="82"/>
      <c r="W75" s="82"/>
      <c r="X75" s="82"/>
      <c r="Y75" s="82"/>
      <c r="Z75" s="82"/>
      <c r="AA75" s="82"/>
      <c r="AB75" s="82" t="s">
        <v>1553</v>
      </c>
      <c r="AC75" s="83"/>
      <c r="AD75" s="83"/>
      <c r="AE75" s="83"/>
      <c r="AF75" s="82"/>
      <c r="AG75" s="100" t="s">
        <v>1544</v>
      </c>
    </row>
    <row r="76" spans="1:33">
      <c r="A76" s="104"/>
      <c r="B76" s="83"/>
      <c r="C76" s="83"/>
      <c r="D76" s="83"/>
      <c r="E76" s="82"/>
      <c r="F76" s="82"/>
      <c r="G76" s="82"/>
      <c r="H76" s="82"/>
      <c r="I76" s="82"/>
      <c r="J76" s="82"/>
      <c r="K76" s="82"/>
      <c r="L76" s="82"/>
      <c r="M76" s="82"/>
      <c r="N76" s="83"/>
      <c r="O76" s="83"/>
      <c r="P76" s="82"/>
      <c r="Q76" s="82"/>
      <c r="R76" s="82"/>
      <c r="S76" s="82" t="s">
        <v>1540</v>
      </c>
      <c r="T76" s="82"/>
      <c r="U76" s="82"/>
      <c r="V76" s="82"/>
      <c r="W76" s="82"/>
      <c r="X76" s="82"/>
      <c r="Y76" s="82"/>
      <c r="Z76" s="82"/>
      <c r="AA76" s="82"/>
      <c r="AB76" s="83"/>
      <c r="AC76" s="83"/>
      <c r="AD76" s="83"/>
      <c r="AE76" s="82"/>
      <c r="AF76" s="82"/>
      <c r="AG76" s="100"/>
    </row>
    <row r="77" spans="1:33">
      <c r="A77" s="94" t="s">
        <v>1620</v>
      </c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135"/>
    </row>
    <row r="78" spans="1:33" ht="94.5">
      <c r="A78" s="136"/>
      <c r="B78" s="80" t="s">
        <v>1617</v>
      </c>
      <c r="C78" s="80" t="s">
        <v>1616</v>
      </c>
      <c r="D78" s="80" t="s">
        <v>1615</v>
      </c>
      <c r="E78" s="80" t="s">
        <v>1614</v>
      </c>
      <c r="F78" s="80" t="s">
        <v>1613</v>
      </c>
      <c r="G78" s="80" t="s">
        <v>1612</v>
      </c>
      <c r="H78" s="80" t="s">
        <v>1612</v>
      </c>
      <c r="I78" s="80" t="s">
        <v>1611</v>
      </c>
      <c r="J78" s="80" t="s">
        <v>1610</v>
      </c>
      <c r="K78" s="80" t="s">
        <v>1609</v>
      </c>
      <c r="L78" s="80" t="s">
        <v>1608</v>
      </c>
      <c r="M78" s="80" t="s">
        <v>1607</v>
      </c>
      <c r="N78" s="80" t="s">
        <v>1537</v>
      </c>
      <c r="O78" s="80" t="s">
        <v>2208</v>
      </c>
      <c r="P78" s="80" t="s">
        <v>1536</v>
      </c>
      <c r="Q78" s="80" t="s">
        <v>1536</v>
      </c>
      <c r="R78" s="80" t="s">
        <v>1536</v>
      </c>
      <c r="S78" s="80" t="s">
        <v>1537</v>
      </c>
      <c r="T78" s="80" t="s">
        <v>1536</v>
      </c>
      <c r="U78" s="80" t="s">
        <v>1535</v>
      </c>
      <c r="V78" s="80" t="s">
        <v>1534</v>
      </c>
      <c r="W78" s="80" t="s">
        <v>1533</v>
      </c>
      <c r="X78" s="80" t="s">
        <v>1532</v>
      </c>
      <c r="Y78" s="80" t="s">
        <v>1531</v>
      </c>
      <c r="Z78" s="80" t="s">
        <v>1530</v>
      </c>
      <c r="AA78" s="80" t="s">
        <v>1529</v>
      </c>
      <c r="AB78" s="80" t="s">
        <v>2209</v>
      </c>
      <c r="AC78" s="80" t="s">
        <v>1537</v>
      </c>
      <c r="AD78" s="80" t="s">
        <v>1539</v>
      </c>
      <c r="AE78" s="80" t="s">
        <v>1537</v>
      </c>
      <c r="AF78" s="80" t="s">
        <v>1537</v>
      </c>
      <c r="AG78" s="81" t="s">
        <v>1538</v>
      </c>
    </row>
    <row r="80" spans="1:33" ht="16.5">
      <c r="B80" s="92" t="s">
        <v>1603</v>
      </c>
      <c r="C80" s="91"/>
      <c r="D80" s="78"/>
    </row>
    <row r="81" spans="2:4" ht="16.5">
      <c r="B81" s="90" t="s">
        <v>1600</v>
      </c>
      <c r="C81" s="89" t="s">
        <v>1599</v>
      </c>
      <c r="D81" s="78"/>
    </row>
    <row r="82" spans="2:4" ht="16.5">
      <c r="B82" s="90" t="s">
        <v>1141</v>
      </c>
      <c r="C82" s="89" t="s">
        <v>1597</v>
      </c>
      <c r="D82" s="78"/>
    </row>
    <row r="83" spans="2:4" ht="33">
      <c r="B83" s="88" t="s">
        <v>1581</v>
      </c>
      <c r="C83" s="87" t="s">
        <v>1580</v>
      </c>
      <c r="D83" s="78"/>
    </row>
    <row r="84" spans="2:4" ht="33">
      <c r="B84" s="88" t="s">
        <v>1564</v>
      </c>
      <c r="C84" s="87" t="s">
        <v>1563</v>
      </c>
      <c r="D84" s="78"/>
    </row>
    <row r="85" spans="2:4" ht="33">
      <c r="B85" s="88" t="s">
        <v>1550</v>
      </c>
      <c r="C85" s="87" t="s">
        <v>1549</v>
      </c>
      <c r="D85" s="78"/>
    </row>
    <row r="86" spans="2:4" ht="16.5">
      <c r="B86" s="86"/>
      <c r="C86" s="85"/>
      <c r="D86" s="78"/>
    </row>
  </sheetData>
  <mergeCells count="6">
    <mergeCell ref="N19:AB19"/>
    <mergeCell ref="N25:AB25"/>
    <mergeCell ref="B1:O1"/>
    <mergeCell ref="N9:AB9"/>
    <mergeCell ref="N14:AB14"/>
    <mergeCell ref="M4:AA4"/>
  </mergeCells>
  <hyperlinks>
    <hyperlink ref="B8" r:id="rId1"/>
    <hyperlink ref="C8" r:id="rId2"/>
    <hyperlink ref="E8" r:id="rId3"/>
    <hyperlink ref="F8" r:id="rId4"/>
    <hyperlink ref="G8" r:id="rId5"/>
    <hyperlink ref="M8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 filterMode="1"/>
  <dimension ref="A1:AD1328"/>
  <sheetViews>
    <sheetView zoomScaleNormal="100" workbookViewId="0">
      <pane ySplit="2" topLeftCell="A3" activePane="bottomLeft" state="frozen"/>
      <selection pane="bottomLeft" activeCell="F1334" sqref="F1334"/>
    </sheetView>
  </sheetViews>
  <sheetFormatPr defaultColWidth="9.140625" defaultRowHeight="14.25"/>
  <cols>
    <col min="1" max="1" width="11" style="200" bestFit="1" customWidth="1"/>
    <col min="2" max="2" width="19" style="388" bestFit="1" customWidth="1"/>
    <col min="3" max="3" width="34" style="311" bestFit="1" customWidth="1"/>
    <col min="4" max="4" width="15.7109375" style="200" customWidth="1"/>
    <col min="5" max="5" width="24.42578125" style="200" customWidth="1"/>
    <col min="6" max="6" width="27.42578125" style="200" bestFit="1" customWidth="1"/>
    <col min="7" max="7" width="21.42578125" style="200" bestFit="1" customWidth="1"/>
    <col min="8" max="8" width="21" style="200" bestFit="1" customWidth="1"/>
    <col min="9" max="9" width="26.85546875" style="200" bestFit="1" customWidth="1"/>
    <col min="10" max="10" width="23.42578125" style="200" bestFit="1" customWidth="1"/>
    <col min="11" max="11" width="17" style="200" customWidth="1"/>
    <col min="12" max="12" width="28.140625" style="211" bestFit="1" customWidth="1"/>
    <col min="13" max="13" width="20.85546875" style="211" bestFit="1" customWidth="1"/>
    <col min="14" max="14" width="15.7109375" style="200" customWidth="1"/>
    <col min="15" max="15" width="21" style="211" bestFit="1" customWidth="1"/>
    <col min="16" max="17" width="21.42578125" style="200" bestFit="1" customWidth="1"/>
    <col min="18" max="18" width="15.7109375" style="200" customWidth="1"/>
    <col min="19" max="19" width="14.42578125" style="200" bestFit="1" customWidth="1"/>
    <col min="20" max="20" width="25" style="200" bestFit="1" customWidth="1"/>
    <col min="21" max="21" width="16.28515625" style="200" bestFit="1" customWidth="1"/>
    <col min="22" max="22" width="19.28515625" style="199" bestFit="1" customWidth="1"/>
    <col min="23" max="23" width="38.42578125" style="401" bestFit="1" customWidth="1"/>
    <col min="24" max="24" width="2.7109375" style="204" bestFit="1" customWidth="1"/>
    <col min="25" max="25" width="22" style="369" bestFit="1" customWidth="1"/>
    <col min="26" max="26" width="26.140625" style="373" bestFit="1" customWidth="1"/>
    <col min="27" max="27" width="25" style="373" bestFit="1" customWidth="1"/>
    <col min="28" max="29" width="22.42578125" style="204" bestFit="1" customWidth="1"/>
    <col min="30" max="30" width="20" style="204" bestFit="1" customWidth="1"/>
    <col min="31" max="16384" width="9.140625" style="204"/>
  </cols>
  <sheetData>
    <row r="1" spans="1:30" s="188" customFormat="1" ht="51.75" customHeight="1">
      <c r="A1" s="189" t="s">
        <v>0</v>
      </c>
      <c r="B1" s="386" t="s">
        <v>2217</v>
      </c>
      <c r="C1" s="310" t="s">
        <v>2218</v>
      </c>
      <c r="D1" s="190" t="s">
        <v>2228</v>
      </c>
      <c r="E1" s="190" t="s">
        <v>2219</v>
      </c>
      <c r="F1" s="190" t="s">
        <v>2220</v>
      </c>
      <c r="G1" s="190" t="s">
        <v>2221</v>
      </c>
      <c r="H1" s="190" t="s">
        <v>2246</v>
      </c>
      <c r="I1" s="190" t="s">
        <v>2245</v>
      </c>
      <c r="J1" s="190" t="s">
        <v>2244</v>
      </c>
      <c r="K1" s="190" t="s">
        <v>2227</v>
      </c>
      <c r="L1" s="190" t="s">
        <v>2267</v>
      </c>
      <c r="M1" s="190" t="s">
        <v>2268</v>
      </c>
      <c r="N1" s="190" t="s">
        <v>2226</v>
      </c>
      <c r="O1" s="190" t="s">
        <v>2222</v>
      </c>
      <c r="P1" s="374" t="s">
        <v>2441</v>
      </c>
      <c r="Q1" s="374" t="s">
        <v>2442</v>
      </c>
      <c r="R1" s="190" t="s">
        <v>2223</v>
      </c>
      <c r="S1" s="190" t="s">
        <v>2264</v>
      </c>
      <c r="T1" s="190" t="s">
        <v>2265</v>
      </c>
      <c r="U1" s="190" t="s">
        <v>2455</v>
      </c>
      <c r="V1" s="190" t="s">
        <v>2266</v>
      </c>
      <c r="W1" s="190" t="s">
        <v>2225</v>
      </c>
      <c r="Y1" s="370"/>
      <c r="Z1" s="372"/>
      <c r="AA1" s="372"/>
    </row>
    <row r="2" spans="1:30" hidden="1">
      <c r="A2" s="314" t="s">
        <v>2</v>
      </c>
      <c r="B2" s="266" t="s">
        <v>2243</v>
      </c>
      <c r="C2" s="266" t="s">
        <v>2229</v>
      </c>
      <c r="D2" s="266">
        <v>5</v>
      </c>
      <c r="E2" s="315" t="s">
        <v>2271</v>
      </c>
      <c r="F2" s="202" t="s">
        <v>2433</v>
      </c>
      <c r="G2" s="202" t="s">
        <v>2272</v>
      </c>
      <c r="H2" s="202"/>
      <c r="I2" s="202"/>
      <c r="J2" s="202" t="s">
        <v>703</v>
      </c>
      <c r="K2" s="203" t="s">
        <v>751</v>
      </c>
      <c r="L2" s="203" t="s">
        <v>2224</v>
      </c>
      <c r="M2" s="203" t="s">
        <v>2269</v>
      </c>
      <c r="N2" s="202">
        <v>0.3</v>
      </c>
      <c r="O2" s="202"/>
      <c r="P2" s="202"/>
      <c r="Q2" s="202"/>
      <c r="R2" s="202"/>
      <c r="S2" s="202"/>
      <c r="T2" s="202"/>
      <c r="U2" s="194"/>
      <c r="V2" s="194"/>
      <c r="W2" s="194"/>
      <c r="Y2" s="371" t="s">
        <v>2428</v>
      </c>
      <c r="Z2" s="371" t="s">
        <v>2430</v>
      </c>
      <c r="AA2" s="371" t="s">
        <v>2435</v>
      </c>
      <c r="AB2" s="371" t="s">
        <v>2438</v>
      </c>
      <c r="AC2" s="371" t="s">
        <v>2439</v>
      </c>
      <c r="AD2" s="371" t="s">
        <v>2440</v>
      </c>
    </row>
    <row r="3" spans="1:30" hidden="1">
      <c r="A3" s="201" t="s">
        <v>2</v>
      </c>
      <c r="B3" s="202" t="s">
        <v>2243</v>
      </c>
      <c r="C3" s="205" t="s">
        <v>2231</v>
      </c>
      <c r="D3" s="202">
        <v>3</v>
      </c>
      <c r="E3" s="315"/>
      <c r="F3" s="202"/>
      <c r="G3" s="202"/>
      <c r="H3" s="315"/>
      <c r="I3" s="202"/>
      <c r="J3" s="202"/>
      <c r="K3" s="203" t="s">
        <v>751</v>
      </c>
      <c r="L3" s="203" t="s">
        <v>3</v>
      </c>
      <c r="M3" s="203" t="s">
        <v>2269</v>
      </c>
      <c r="N3" s="202"/>
      <c r="O3" s="202"/>
      <c r="P3" s="202"/>
      <c r="Q3" s="202"/>
      <c r="R3" s="202"/>
      <c r="S3" s="202"/>
      <c r="T3" s="202"/>
      <c r="U3" s="194"/>
      <c r="V3" s="194"/>
      <c r="W3" s="194"/>
      <c r="Y3" s="375" t="s">
        <v>2270</v>
      </c>
      <c r="Z3" s="375" t="s">
        <v>2431</v>
      </c>
      <c r="AA3" s="375" t="s">
        <v>2436</v>
      </c>
      <c r="AB3" s="375" t="s">
        <v>2271</v>
      </c>
      <c r="AC3" s="373"/>
      <c r="AD3" s="373"/>
    </row>
    <row r="4" spans="1:30" hidden="1">
      <c r="A4" s="201" t="s">
        <v>2</v>
      </c>
      <c r="B4" s="202" t="s">
        <v>2243</v>
      </c>
      <c r="C4" s="205" t="s">
        <v>2232</v>
      </c>
      <c r="D4" s="202">
        <v>3</v>
      </c>
      <c r="E4" s="315"/>
      <c r="F4" s="202"/>
      <c r="G4" s="202"/>
      <c r="H4" s="315"/>
      <c r="I4" s="202"/>
      <c r="J4" s="202"/>
      <c r="K4" s="203" t="s">
        <v>751</v>
      </c>
      <c r="L4" s="203" t="s">
        <v>3</v>
      </c>
      <c r="M4" s="203" t="s">
        <v>2269</v>
      </c>
      <c r="N4" s="202"/>
      <c r="O4" s="202"/>
      <c r="P4" s="202"/>
      <c r="Q4" s="202"/>
      <c r="R4" s="202"/>
      <c r="S4" s="202"/>
      <c r="T4" s="202"/>
      <c r="U4" s="194"/>
      <c r="V4" s="194"/>
      <c r="W4" s="194"/>
      <c r="Y4" s="375" t="s">
        <v>2271</v>
      </c>
      <c r="Z4" s="375" t="s">
        <v>2432</v>
      </c>
      <c r="AA4" s="375" t="s">
        <v>2437</v>
      </c>
      <c r="AB4" s="375" t="s">
        <v>2270</v>
      </c>
      <c r="AC4" s="373"/>
    </row>
    <row r="5" spans="1:30" hidden="1">
      <c r="A5" s="201" t="s">
        <v>2</v>
      </c>
      <c r="B5" s="202" t="s">
        <v>2243</v>
      </c>
      <c r="C5" s="205" t="s">
        <v>2233</v>
      </c>
      <c r="D5" s="202">
        <v>3</v>
      </c>
      <c r="E5" s="315"/>
      <c r="F5" s="202" t="s">
        <v>2431</v>
      </c>
      <c r="G5" s="202"/>
      <c r="H5" s="315"/>
      <c r="I5" s="202"/>
      <c r="J5" s="202"/>
      <c r="K5" s="203" t="s">
        <v>751</v>
      </c>
      <c r="L5" s="203" t="s">
        <v>3</v>
      </c>
      <c r="M5" s="203" t="s">
        <v>2269</v>
      </c>
      <c r="N5" s="202"/>
      <c r="O5" s="202"/>
      <c r="P5" s="202"/>
      <c r="Q5" s="202" t="s">
        <v>2443</v>
      </c>
      <c r="R5" s="202"/>
      <c r="S5" s="202"/>
      <c r="T5" s="202"/>
      <c r="U5" s="194"/>
      <c r="V5" s="194"/>
      <c r="W5" s="194"/>
      <c r="Y5" s="375" t="s">
        <v>2429</v>
      </c>
      <c r="Z5" s="375" t="s">
        <v>2433</v>
      </c>
      <c r="AA5" s="375" t="s">
        <v>686</v>
      </c>
      <c r="AB5" s="375"/>
      <c r="AC5" s="373"/>
    </row>
    <row r="6" spans="1:30" hidden="1">
      <c r="A6" s="314" t="s">
        <v>2</v>
      </c>
      <c r="B6" s="315" t="s">
        <v>2243</v>
      </c>
      <c r="C6" s="335" t="s">
        <v>2234</v>
      </c>
      <c r="D6" s="315">
        <v>3</v>
      </c>
      <c r="E6" s="315"/>
      <c r="F6" s="202"/>
      <c r="G6" s="202"/>
      <c r="H6" s="315"/>
      <c r="I6" s="202"/>
      <c r="J6" s="202"/>
      <c r="K6" s="203" t="s">
        <v>751</v>
      </c>
      <c r="L6" s="203" t="s">
        <v>3</v>
      </c>
      <c r="M6" s="203" t="s">
        <v>2269</v>
      </c>
      <c r="N6" s="202"/>
      <c r="O6" s="202"/>
      <c r="P6" s="202"/>
      <c r="Q6" s="202"/>
      <c r="R6" s="202"/>
      <c r="S6" s="202"/>
      <c r="T6" s="202"/>
      <c r="U6" s="194"/>
      <c r="V6" s="194"/>
      <c r="W6" s="194"/>
      <c r="Y6" s="375"/>
      <c r="Z6" s="375" t="s">
        <v>2434</v>
      </c>
      <c r="AA6" s="375" t="s">
        <v>2272</v>
      </c>
      <c r="AB6" s="375"/>
      <c r="AC6" s="373"/>
    </row>
    <row r="7" spans="1:30" hidden="1">
      <c r="A7" s="201" t="s">
        <v>2</v>
      </c>
      <c r="B7" s="202" t="s">
        <v>2243</v>
      </c>
      <c r="C7" s="205" t="s">
        <v>2230</v>
      </c>
      <c r="D7" s="202">
        <v>2</v>
      </c>
      <c r="E7" s="315"/>
      <c r="F7" s="202"/>
      <c r="G7" s="202"/>
      <c r="H7" s="315"/>
      <c r="I7" s="202"/>
      <c r="J7" s="202"/>
      <c r="K7" s="203" t="s">
        <v>751</v>
      </c>
      <c r="L7" s="203" t="s">
        <v>3</v>
      </c>
      <c r="M7" s="203" t="s">
        <v>2269</v>
      </c>
      <c r="N7" s="202"/>
      <c r="O7" s="202"/>
      <c r="P7" s="202"/>
      <c r="Q7" s="202"/>
      <c r="R7" s="202"/>
      <c r="S7" s="202"/>
      <c r="T7" s="202"/>
      <c r="U7" s="194"/>
      <c r="V7" s="194"/>
      <c r="W7" s="194"/>
      <c r="Y7" s="375"/>
      <c r="Z7" s="375" t="s">
        <v>1519</v>
      </c>
      <c r="AA7" s="375" t="s">
        <v>750</v>
      </c>
      <c r="AB7" s="375"/>
      <c r="AC7" s="373"/>
    </row>
    <row r="8" spans="1:30" hidden="1">
      <c r="A8" s="201" t="s">
        <v>2</v>
      </c>
      <c r="B8" s="202" t="s">
        <v>2243</v>
      </c>
      <c r="C8" s="205" t="s">
        <v>2235</v>
      </c>
      <c r="D8" s="202">
        <v>2</v>
      </c>
      <c r="E8" s="315"/>
      <c r="F8" s="202"/>
      <c r="G8" s="202"/>
      <c r="H8" s="315"/>
      <c r="I8" s="202"/>
      <c r="J8" s="202"/>
      <c r="K8" s="203" t="s">
        <v>751</v>
      </c>
      <c r="L8" s="203" t="s">
        <v>3</v>
      </c>
      <c r="M8" s="203" t="s">
        <v>2269</v>
      </c>
      <c r="N8" s="202"/>
      <c r="O8" s="202"/>
      <c r="P8" s="202"/>
      <c r="Q8" s="202"/>
      <c r="R8" s="202"/>
      <c r="S8" s="202"/>
      <c r="T8" s="202"/>
      <c r="U8" s="194"/>
      <c r="V8" s="194"/>
      <c r="W8" s="194"/>
      <c r="Y8" s="375"/>
      <c r="Z8" s="375"/>
      <c r="AA8" s="375" t="s">
        <v>703</v>
      </c>
      <c r="AB8" s="375"/>
      <c r="AC8" s="373"/>
    </row>
    <row r="9" spans="1:30" hidden="1">
      <c r="A9" s="201" t="s">
        <v>2</v>
      </c>
      <c r="B9" s="202" t="s">
        <v>2243</v>
      </c>
      <c r="C9" s="205" t="s">
        <v>2236</v>
      </c>
      <c r="D9" s="202">
        <v>2</v>
      </c>
      <c r="E9" s="315"/>
      <c r="F9" s="202"/>
      <c r="G9" s="202"/>
      <c r="H9" s="315"/>
      <c r="I9" s="202"/>
      <c r="J9" s="202"/>
      <c r="K9" s="203" t="s">
        <v>751</v>
      </c>
      <c r="L9" s="203" t="s">
        <v>3</v>
      </c>
      <c r="M9" s="203" t="s">
        <v>2269</v>
      </c>
      <c r="N9" s="202"/>
      <c r="O9" s="202"/>
      <c r="P9" s="202"/>
      <c r="Q9" s="202"/>
      <c r="R9" s="202"/>
      <c r="S9" s="202"/>
      <c r="T9" s="202"/>
      <c r="U9" s="194"/>
      <c r="V9" s="194"/>
      <c r="W9" s="194"/>
      <c r="Y9" s="375"/>
      <c r="Z9" s="375"/>
      <c r="AA9" s="375" t="s">
        <v>685</v>
      </c>
      <c r="AB9" s="375"/>
    </row>
    <row r="10" spans="1:30" hidden="1">
      <c r="A10" s="201" t="s">
        <v>2</v>
      </c>
      <c r="B10" s="202" t="s">
        <v>2243</v>
      </c>
      <c r="C10" s="205" t="s">
        <v>2237</v>
      </c>
      <c r="D10" s="202">
        <v>2</v>
      </c>
      <c r="E10" s="315"/>
      <c r="F10" s="202"/>
      <c r="G10" s="202"/>
      <c r="H10" s="315"/>
      <c r="I10" s="202"/>
      <c r="J10" s="202"/>
      <c r="K10" s="203" t="s">
        <v>751</v>
      </c>
      <c r="L10" s="203" t="s">
        <v>3</v>
      </c>
      <c r="M10" s="203" t="s">
        <v>2269</v>
      </c>
      <c r="N10" s="202"/>
      <c r="O10" s="202"/>
      <c r="P10" s="202"/>
      <c r="Q10" s="202"/>
      <c r="R10" s="202"/>
      <c r="S10" s="202"/>
      <c r="T10" s="202"/>
      <c r="U10" s="194"/>
      <c r="V10" s="194"/>
      <c r="W10" s="194"/>
    </row>
    <row r="11" spans="1:30" hidden="1">
      <c r="A11" s="201" t="s">
        <v>2</v>
      </c>
      <c r="B11" s="202" t="s">
        <v>2243</v>
      </c>
      <c r="C11" s="205" t="s">
        <v>2238</v>
      </c>
      <c r="D11" s="202">
        <v>2</v>
      </c>
      <c r="E11" s="315"/>
      <c r="F11" s="202"/>
      <c r="G11" s="202"/>
      <c r="H11" s="315"/>
      <c r="I11" s="202"/>
      <c r="J11" s="202"/>
      <c r="K11" s="203" t="s">
        <v>751</v>
      </c>
      <c r="L11" s="203" t="s">
        <v>3</v>
      </c>
      <c r="M11" s="203" t="s">
        <v>2269</v>
      </c>
      <c r="N11" s="202"/>
      <c r="O11" s="202"/>
      <c r="P11" s="202"/>
      <c r="Q11" s="202"/>
      <c r="R11" s="202"/>
      <c r="S11" s="202"/>
      <c r="T11" s="202"/>
      <c r="U11" s="194"/>
      <c r="V11" s="194"/>
      <c r="W11" s="194"/>
    </row>
    <row r="12" spans="1:30" hidden="1">
      <c r="A12" s="201" t="s">
        <v>2</v>
      </c>
      <c r="B12" s="202" t="s">
        <v>2243</v>
      </c>
      <c r="C12" s="205" t="s">
        <v>2239</v>
      </c>
      <c r="D12" s="202">
        <v>2</v>
      </c>
      <c r="E12" s="315"/>
      <c r="F12" s="202"/>
      <c r="G12" s="202"/>
      <c r="H12" s="315"/>
      <c r="I12" s="202"/>
      <c r="J12" s="202"/>
      <c r="K12" s="203" t="s">
        <v>751</v>
      </c>
      <c r="L12" s="203" t="s">
        <v>3</v>
      </c>
      <c r="M12" s="203" t="s">
        <v>2269</v>
      </c>
      <c r="N12" s="202"/>
      <c r="O12" s="202"/>
      <c r="P12" s="202"/>
      <c r="Q12" s="202"/>
      <c r="R12" s="202"/>
      <c r="S12" s="202"/>
      <c r="T12" s="202"/>
      <c r="U12" s="194"/>
      <c r="V12" s="194"/>
      <c r="W12" s="194"/>
    </row>
    <row r="13" spans="1:30" hidden="1">
      <c r="A13" s="201" t="s">
        <v>2</v>
      </c>
      <c r="B13" s="202" t="s">
        <v>2243</v>
      </c>
      <c r="C13" s="205" t="s">
        <v>2240</v>
      </c>
      <c r="D13" s="202">
        <v>2</v>
      </c>
      <c r="E13" s="315"/>
      <c r="F13" s="202"/>
      <c r="G13" s="202"/>
      <c r="H13" s="315"/>
      <c r="I13" s="202"/>
      <c r="J13" s="202"/>
      <c r="K13" s="203" t="s">
        <v>751</v>
      </c>
      <c r="L13" s="203" t="s">
        <v>3</v>
      </c>
      <c r="M13" s="203" t="s">
        <v>2269</v>
      </c>
      <c r="N13" s="202"/>
      <c r="O13" s="202"/>
      <c r="P13" s="202"/>
      <c r="Q13" s="202"/>
      <c r="R13" s="202"/>
      <c r="S13" s="202"/>
      <c r="T13" s="202"/>
      <c r="U13" s="194"/>
      <c r="V13" s="194"/>
      <c r="W13" s="194"/>
    </row>
    <row r="14" spans="1:30" hidden="1">
      <c r="A14" s="201" t="s">
        <v>2</v>
      </c>
      <c r="B14" s="202" t="s">
        <v>2243</v>
      </c>
      <c r="C14" s="205" t="s">
        <v>2241</v>
      </c>
      <c r="D14" s="202">
        <v>2</v>
      </c>
      <c r="E14" s="315"/>
      <c r="F14" s="202"/>
      <c r="G14" s="202"/>
      <c r="H14" s="315"/>
      <c r="I14" s="202"/>
      <c r="J14" s="202"/>
      <c r="K14" s="203" t="s">
        <v>751</v>
      </c>
      <c r="L14" s="203" t="s">
        <v>3</v>
      </c>
      <c r="M14" s="203" t="s">
        <v>2269</v>
      </c>
      <c r="N14" s="202"/>
      <c r="O14" s="202"/>
      <c r="P14" s="202"/>
      <c r="Q14" s="202"/>
      <c r="R14" s="202"/>
      <c r="S14" s="202"/>
      <c r="T14" s="202"/>
      <c r="U14" s="194"/>
      <c r="V14" s="194"/>
      <c r="W14" s="194"/>
    </row>
    <row r="15" spans="1:30" hidden="1">
      <c r="A15" s="201" t="s">
        <v>2</v>
      </c>
      <c r="B15" s="202" t="s">
        <v>2243</v>
      </c>
      <c r="C15" s="205" t="s">
        <v>2242</v>
      </c>
      <c r="D15" s="202">
        <v>2</v>
      </c>
      <c r="E15" s="315"/>
      <c r="F15" s="202"/>
      <c r="G15" s="202"/>
      <c r="H15" s="315"/>
      <c r="I15" s="202"/>
      <c r="J15" s="202"/>
      <c r="K15" s="203" t="s">
        <v>751</v>
      </c>
      <c r="L15" s="203" t="s">
        <v>3</v>
      </c>
      <c r="M15" s="203" t="s">
        <v>2269</v>
      </c>
      <c r="N15" s="202"/>
      <c r="O15" s="202"/>
      <c r="P15" s="202"/>
      <c r="Q15" s="202"/>
      <c r="R15" s="202"/>
      <c r="S15" s="202"/>
      <c r="T15" s="202"/>
      <c r="U15" s="194"/>
      <c r="V15" s="194"/>
      <c r="W15" s="194"/>
    </row>
    <row r="16" spans="1:30" hidden="1">
      <c r="A16" s="358" t="s">
        <v>2</v>
      </c>
      <c r="B16" s="331" t="s">
        <v>2243</v>
      </c>
      <c r="C16" s="346" t="s">
        <v>2243</v>
      </c>
      <c r="D16" s="331">
        <v>5</v>
      </c>
      <c r="E16" s="315" t="s">
        <v>2271</v>
      </c>
      <c r="F16" s="202" t="s">
        <v>2433</v>
      </c>
      <c r="G16" s="202" t="s">
        <v>750</v>
      </c>
      <c r="H16" s="202"/>
      <c r="I16" s="202"/>
      <c r="J16" s="202" t="s">
        <v>703</v>
      </c>
      <c r="K16" s="203" t="s">
        <v>751</v>
      </c>
      <c r="L16" s="203" t="s">
        <v>2224</v>
      </c>
      <c r="M16" s="203" t="s">
        <v>2269</v>
      </c>
      <c r="N16" s="202"/>
      <c r="O16" s="202"/>
      <c r="P16" s="202"/>
      <c r="Q16" s="202"/>
      <c r="R16" s="202"/>
      <c r="S16" s="202"/>
      <c r="T16" s="202"/>
      <c r="U16" s="194"/>
      <c r="V16" s="194"/>
      <c r="W16" s="194"/>
    </row>
    <row r="17" spans="1:23" hidden="1">
      <c r="A17" s="314" t="s">
        <v>2</v>
      </c>
      <c r="B17" s="315" t="s">
        <v>2243</v>
      </c>
      <c r="C17" s="335" t="s">
        <v>2254</v>
      </c>
      <c r="D17" s="315">
        <v>4</v>
      </c>
      <c r="E17" s="315"/>
      <c r="F17" s="202" t="s">
        <v>2431</v>
      </c>
      <c r="G17" s="202"/>
      <c r="H17" s="315"/>
      <c r="I17" s="202"/>
      <c r="J17" s="202"/>
      <c r="K17" s="203" t="s">
        <v>751</v>
      </c>
      <c r="L17" s="203" t="s">
        <v>2243</v>
      </c>
      <c r="M17" s="203" t="s">
        <v>2269</v>
      </c>
      <c r="N17" s="202"/>
      <c r="O17" s="202"/>
      <c r="P17" s="202"/>
      <c r="Q17" s="202"/>
      <c r="R17" s="202"/>
      <c r="S17" s="202"/>
      <c r="T17" s="202"/>
      <c r="U17" s="194"/>
      <c r="V17" s="194"/>
      <c r="W17" s="194"/>
    </row>
    <row r="18" spans="1:23" hidden="1">
      <c r="A18" s="201" t="s">
        <v>2</v>
      </c>
      <c r="B18" s="202" t="s">
        <v>2243</v>
      </c>
      <c r="C18" s="205" t="s">
        <v>2247</v>
      </c>
      <c r="D18" s="202">
        <v>3</v>
      </c>
      <c r="E18" s="315"/>
      <c r="F18" s="202"/>
      <c r="G18" s="202"/>
      <c r="H18" s="315"/>
      <c r="I18" s="202" t="s">
        <v>2431</v>
      </c>
      <c r="J18" s="202"/>
      <c r="K18" s="203" t="s">
        <v>751</v>
      </c>
      <c r="L18" s="203" t="s">
        <v>2243</v>
      </c>
      <c r="M18" s="203" t="s">
        <v>2269</v>
      </c>
      <c r="N18" s="202"/>
      <c r="O18" s="202"/>
      <c r="P18" s="202"/>
      <c r="Q18" s="202" t="s">
        <v>2443</v>
      </c>
      <c r="R18" s="202"/>
      <c r="S18" s="202"/>
      <c r="T18" s="202"/>
      <c r="U18" s="194"/>
      <c r="V18" s="194"/>
      <c r="W18" s="194"/>
    </row>
    <row r="19" spans="1:23" hidden="1">
      <c r="A19" s="201" t="s">
        <v>2</v>
      </c>
      <c r="B19" s="202" t="s">
        <v>2243</v>
      </c>
      <c r="C19" s="205" t="s">
        <v>2249</v>
      </c>
      <c r="D19" s="202">
        <v>3</v>
      </c>
      <c r="E19" s="315"/>
      <c r="F19" s="202"/>
      <c r="G19" s="202"/>
      <c r="H19" s="315"/>
      <c r="I19" s="202"/>
      <c r="J19" s="202"/>
      <c r="K19" s="203" t="s">
        <v>751</v>
      </c>
      <c r="L19" s="203" t="s">
        <v>2243</v>
      </c>
      <c r="M19" s="203" t="s">
        <v>2269</v>
      </c>
      <c r="N19" s="202"/>
      <c r="O19" s="202"/>
      <c r="P19" s="202"/>
      <c r="Q19" s="202"/>
      <c r="R19" s="202"/>
      <c r="S19" s="202"/>
      <c r="T19" s="202"/>
      <c r="U19" s="194"/>
      <c r="V19" s="194"/>
      <c r="W19" s="194"/>
    </row>
    <row r="20" spans="1:23" hidden="1">
      <c r="A20" s="201" t="s">
        <v>2</v>
      </c>
      <c r="B20" s="202" t="s">
        <v>2243</v>
      </c>
      <c r="C20" s="205" t="s">
        <v>2250</v>
      </c>
      <c r="D20" s="202">
        <v>3</v>
      </c>
      <c r="E20" s="315"/>
      <c r="F20" s="202"/>
      <c r="G20" s="202"/>
      <c r="H20" s="315"/>
      <c r="I20" s="202"/>
      <c r="J20" s="202"/>
      <c r="K20" s="203" t="s">
        <v>751</v>
      </c>
      <c r="L20" s="203" t="s">
        <v>2243</v>
      </c>
      <c r="M20" s="203" t="s">
        <v>2269</v>
      </c>
      <c r="N20" s="202"/>
      <c r="O20" s="202"/>
      <c r="P20" s="202"/>
      <c r="Q20" s="202"/>
      <c r="R20" s="202"/>
      <c r="S20" s="202"/>
      <c r="T20" s="202"/>
      <c r="U20" s="194"/>
      <c r="V20" s="194"/>
      <c r="W20" s="194"/>
    </row>
    <row r="21" spans="1:23" hidden="1">
      <c r="A21" s="201" t="s">
        <v>2</v>
      </c>
      <c r="B21" s="202" t="s">
        <v>2243</v>
      </c>
      <c r="C21" s="205" t="s">
        <v>2251</v>
      </c>
      <c r="D21" s="202">
        <v>3</v>
      </c>
      <c r="E21" s="315"/>
      <c r="F21" s="202"/>
      <c r="G21" s="202"/>
      <c r="H21" s="315"/>
      <c r="I21" s="202"/>
      <c r="J21" s="202"/>
      <c r="K21" s="203" t="s">
        <v>751</v>
      </c>
      <c r="L21" s="203" t="s">
        <v>2243</v>
      </c>
      <c r="M21" s="203" t="s">
        <v>2269</v>
      </c>
      <c r="N21" s="202"/>
      <c r="O21" s="202"/>
      <c r="P21" s="202"/>
      <c r="Q21" s="202"/>
      <c r="R21" s="202"/>
      <c r="S21" s="202"/>
      <c r="T21" s="202"/>
      <c r="U21" s="194"/>
      <c r="V21" s="194"/>
      <c r="W21" s="194"/>
    </row>
    <row r="22" spans="1:23" hidden="1">
      <c r="A22" s="201" t="s">
        <v>2</v>
      </c>
      <c r="B22" s="202" t="s">
        <v>2243</v>
      </c>
      <c r="C22" s="205" t="s">
        <v>2252</v>
      </c>
      <c r="D22" s="202">
        <v>3</v>
      </c>
      <c r="E22" s="315"/>
      <c r="F22" s="202"/>
      <c r="G22" s="202"/>
      <c r="H22" s="315"/>
      <c r="I22" s="202"/>
      <c r="J22" s="202"/>
      <c r="K22" s="203" t="s">
        <v>751</v>
      </c>
      <c r="L22" s="203" t="s">
        <v>2243</v>
      </c>
      <c r="M22" s="203" t="s">
        <v>2269</v>
      </c>
      <c r="N22" s="202"/>
      <c r="O22" s="202"/>
      <c r="P22" s="202"/>
      <c r="Q22" s="202"/>
      <c r="R22" s="202"/>
      <c r="S22" s="202"/>
      <c r="T22" s="202"/>
      <c r="U22" s="194"/>
      <c r="V22" s="194"/>
      <c r="W22" s="194"/>
    </row>
    <row r="23" spans="1:23" hidden="1">
      <c r="A23" s="201" t="s">
        <v>2</v>
      </c>
      <c r="B23" s="202" t="s">
        <v>2243</v>
      </c>
      <c r="C23" s="205" t="s">
        <v>2253</v>
      </c>
      <c r="D23" s="202">
        <v>3</v>
      </c>
      <c r="E23" s="315"/>
      <c r="F23" s="202"/>
      <c r="G23" s="202"/>
      <c r="H23" s="315"/>
      <c r="I23" s="202"/>
      <c r="J23" s="202"/>
      <c r="K23" s="203" t="s">
        <v>751</v>
      </c>
      <c r="L23" s="203" t="s">
        <v>2243</v>
      </c>
      <c r="M23" s="203" t="s">
        <v>2269</v>
      </c>
      <c r="N23" s="202"/>
      <c r="O23" s="202"/>
      <c r="P23" s="202"/>
      <c r="Q23" s="202"/>
      <c r="R23" s="202"/>
      <c r="S23" s="202"/>
      <c r="T23" s="202"/>
      <c r="U23" s="194"/>
      <c r="V23" s="194"/>
      <c r="W23" s="194"/>
    </row>
    <row r="24" spans="1:23" hidden="1">
      <c r="A24" s="208" t="s">
        <v>2</v>
      </c>
      <c r="B24" s="206" t="s">
        <v>2243</v>
      </c>
      <c r="C24" s="205" t="s">
        <v>2273</v>
      </c>
      <c r="D24" s="202">
        <v>3</v>
      </c>
      <c r="E24" s="315"/>
      <c r="F24" s="202"/>
      <c r="G24" s="202"/>
      <c r="H24" s="315"/>
      <c r="I24" s="202"/>
      <c r="J24" s="202"/>
      <c r="K24" s="195" t="s">
        <v>766</v>
      </c>
      <c r="L24" s="191" t="s">
        <v>128</v>
      </c>
      <c r="M24" s="193" t="s">
        <v>2269</v>
      </c>
      <c r="N24" s="194"/>
      <c r="O24" s="202"/>
      <c r="P24" s="202"/>
      <c r="Q24" s="202"/>
      <c r="R24" s="194"/>
      <c r="S24" s="194"/>
      <c r="T24" s="194"/>
      <c r="U24" s="194"/>
      <c r="V24" s="194"/>
      <c r="W24" s="194"/>
    </row>
    <row r="25" spans="1:23" hidden="1">
      <c r="A25" s="208" t="s">
        <v>2</v>
      </c>
      <c r="B25" s="206" t="s">
        <v>2243</v>
      </c>
      <c r="C25" s="205" t="s">
        <v>2274</v>
      </c>
      <c r="D25" s="202">
        <v>3</v>
      </c>
      <c r="E25" s="315"/>
      <c r="F25" s="202"/>
      <c r="G25" s="202"/>
      <c r="H25" s="315"/>
      <c r="I25" s="202"/>
      <c r="J25" s="202"/>
      <c r="K25" s="195" t="s">
        <v>766</v>
      </c>
      <c r="L25" s="191" t="s">
        <v>128</v>
      </c>
      <c r="M25" s="193" t="s">
        <v>2269</v>
      </c>
      <c r="N25" s="194"/>
      <c r="O25" s="202"/>
      <c r="P25" s="202"/>
      <c r="Q25" s="202"/>
      <c r="R25" s="194"/>
      <c r="S25" s="194"/>
      <c r="T25" s="194"/>
      <c r="U25" s="194"/>
      <c r="V25" s="194"/>
      <c r="W25" s="194"/>
    </row>
    <row r="26" spans="1:23" hidden="1">
      <c r="A26" s="208" t="s">
        <v>2</v>
      </c>
      <c r="B26" s="206" t="s">
        <v>2243</v>
      </c>
      <c r="C26" s="205" t="s">
        <v>2275</v>
      </c>
      <c r="D26" s="202">
        <v>3</v>
      </c>
      <c r="E26" s="315"/>
      <c r="F26" s="202"/>
      <c r="G26" s="202"/>
      <c r="H26" s="315"/>
      <c r="I26" s="202"/>
      <c r="J26" s="202"/>
      <c r="K26" s="195" t="s">
        <v>766</v>
      </c>
      <c r="L26" s="191" t="s">
        <v>128</v>
      </c>
      <c r="M26" s="193" t="s">
        <v>2269</v>
      </c>
      <c r="N26" s="194"/>
      <c r="O26" s="202"/>
      <c r="P26" s="202"/>
      <c r="Q26" s="202"/>
      <c r="R26" s="194"/>
      <c r="S26" s="194"/>
      <c r="T26" s="194"/>
      <c r="U26" s="194"/>
      <c r="V26" s="194"/>
      <c r="W26" s="194"/>
    </row>
    <row r="27" spans="1:23" hidden="1">
      <c r="A27" s="316" t="s">
        <v>2</v>
      </c>
      <c r="B27" s="336" t="s">
        <v>2243</v>
      </c>
      <c r="C27" s="335" t="s">
        <v>2276</v>
      </c>
      <c r="D27" s="315">
        <v>3</v>
      </c>
      <c r="E27" s="315"/>
      <c r="F27" s="202"/>
      <c r="G27" s="202"/>
      <c r="H27" s="315"/>
      <c r="I27" s="202"/>
      <c r="J27" s="202"/>
      <c r="K27" s="195" t="s">
        <v>766</v>
      </c>
      <c r="L27" s="191" t="s">
        <v>128</v>
      </c>
      <c r="M27" s="193" t="s">
        <v>2269</v>
      </c>
      <c r="N27" s="194"/>
      <c r="O27" s="202"/>
      <c r="P27" s="202"/>
      <c r="Q27" s="202"/>
      <c r="R27" s="194"/>
      <c r="S27" s="194"/>
      <c r="T27" s="194"/>
      <c r="U27" s="194"/>
      <c r="V27" s="194"/>
      <c r="W27" s="194"/>
    </row>
    <row r="28" spans="1:23" hidden="1">
      <c r="A28" s="208" t="s">
        <v>2</v>
      </c>
      <c r="B28" s="202" t="s">
        <v>2243</v>
      </c>
      <c r="C28" s="205" t="s">
        <v>140</v>
      </c>
      <c r="D28" s="209">
        <v>2</v>
      </c>
      <c r="E28" s="315"/>
      <c r="F28" s="202"/>
      <c r="G28" s="202"/>
      <c r="H28" s="315"/>
      <c r="I28" s="202"/>
      <c r="J28" s="202"/>
      <c r="K28" s="191" t="s">
        <v>766</v>
      </c>
      <c r="L28" s="191" t="s">
        <v>133</v>
      </c>
      <c r="M28" s="193" t="s">
        <v>2269</v>
      </c>
      <c r="N28" s="194"/>
      <c r="O28" s="202"/>
      <c r="P28" s="202"/>
      <c r="Q28" s="202"/>
      <c r="R28" s="194"/>
      <c r="S28" s="194"/>
      <c r="T28" s="194"/>
      <c r="U28" s="194"/>
      <c r="V28" s="194"/>
      <c r="W28" s="194"/>
    </row>
    <row r="29" spans="1:23" hidden="1">
      <c r="A29" s="208" t="s">
        <v>2</v>
      </c>
      <c r="B29" s="202" t="s">
        <v>2243</v>
      </c>
      <c r="C29" s="205" t="s">
        <v>141</v>
      </c>
      <c r="D29" s="209">
        <v>2</v>
      </c>
      <c r="E29" s="315"/>
      <c r="F29" s="202"/>
      <c r="G29" s="202"/>
      <c r="H29" s="315"/>
      <c r="I29" s="202"/>
      <c r="J29" s="202"/>
      <c r="K29" s="191" t="s">
        <v>766</v>
      </c>
      <c r="L29" s="191" t="s">
        <v>133</v>
      </c>
      <c r="M29" s="193" t="s">
        <v>2269</v>
      </c>
      <c r="N29" s="194"/>
      <c r="O29" s="202"/>
      <c r="P29" s="202"/>
      <c r="Q29" s="202"/>
      <c r="R29" s="194"/>
      <c r="S29" s="194"/>
      <c r="T29" s="194"/>
      <c r="U29" s="194"/>
      <c r="V29" s="194"/>
      <c r="W29" s="194"/>
    </row>
    <row r="30" spans="1:23" hidden="1">
      <c r="A30" s="208" t="s">
        <v>2</v>
      </c>
      <c r="B30" s="202" t="s">
        <v>2243</v>
      </c>
      <c r="C30" s="205" t="s">
        <v>137</v>
      </c>
      <c r="D30" s="209">
        <v>2</v>
      </c>
      <c r="E30" s="315"/>
      <c r="F30" s="202"/>
      <c r="G30" s="202"/>
      <c r="H30" s="315"/>
      <c r="I30" s="202"/>
      <c r="J30" s="202"/>
      <c r="K30" s="191" t="s">
        <v>766</v>
      </c>
      <c r="L30" s="191" t="s">
        <v>133</v>
      </c>
      <c r="M30" s="193" t="s">
        <v>2269</v>
      </c>
      <c r="N30" s="194"/>
      <c r="O30" s="202"/>
      <c r="P30" s="202"/>
      <c r="Q30" s="202"/>
      <c r="R30" s="194"/>
      <c r="S30" s="194"/>
      <c r="T30" s="194"/>
      <c r="U30" s="194"/>
      <c r="V30" s="194"/>
      <c r="W30" s="194"/>
    </row>
    <row r="31" spans="1:23" hidden="1">
      <c r="A31" s="208" t="s">
        <v>2</v>
      </c>
      <c r="B31" s="202" t="s">
        <v>2243</v>
      </c>
      <c r="C31" s="205" t="s">
        <v>136</v>
      </c>
      <c r="D31" s="209">
        <v>2</v>
      </c>
      <c r="E31" s="315"/>
      <c r="F31" s="202"/>
      <c r="G31" s="202"/>
      <c r="H31" s="315"/>
      <c r="I31" s="202"/>
      <c r="J31" s="202"/>
      <c r="K31" s="191" t="s">
        <v>766</v>
      </c>
      <c r="L31" s="191" t="s">
        <v>133</v>
      </c>
      <c r="M31" s="193" t="s">
        <v>2269</v>
      </c>
      <c r="N31" s="194"/>
      <c r="O31" s="202"/>
      <c r="P31" s="202"/>
      <c r="Q31" s="202"/>
      <c r="R31" s="194"/>
      <c r="S31" s="194"/>
      <c r="T31" s="194"/>
      <c r="U31" s="194"/>
      <c r="V31" s="194"/>
      <c r="W31" s="194"/>
    </row>
    <row r="32" spans="1:23" hidden="1">
      <c r="A32" s="208" t="s">
        <v>2</v>
      </c>
      <c r="B32" s="202" t="s">
        <v>2243</v>
      </c>
      <c r="C32" s="205" t="s">
        <v>139</v>
      </c>
      <c r="D32" s="209">
        <v>2</v>
      </c>
      <c r="E32" s="315"/>
      <c r="F32" s="202"/>
      <c r="G32" s="202"/>
      <c r="H32" s="315"/>
      <c r="I32" s="202"/>
      <c r="J32" s="202"/>
      <c r="K32" s="191" t="s">
        <v>766</v>
      </c>
      <c r="L32" s="191" t="s">
        <v>133</v>
      </c>
      <c r="M32" s="193" t="s">
        <v>2269</v>
      </c>
      <c r="N32" s="194"/>
      <c r="O32" s="202"/>
      <c r="P32" s="202"/>
      <c r="Q32" s="202"/>
      <c r="R32" s="194"/>
      <c r="S32" s="194"/>
      <c r="T32" s="194"/>
      <c r="U32" s="194"/>
      <c r="V32" s="194"/>
      <c r="W32" s="194"/>
    </row>
    <row r="33" spans="1:23" hidden="1">
      <c r="A33" s="208" t="s">
        <v>2</v>
      </c>
      <c r="B33" s="202" t="s">
        <v>2243</v>
      </c>
      <c r="C33" s="205" t="s">
        <v>135</v>
      </c>
      <c r="D33" s="209">
        <v>2</v>
      </c>
      <c r="E33" s="315"/>
      <c r="F33" s="202"/>
      <c r="G33" s="202"/>
      <c r="H33" s="315"/>
      <c r="I33" s="202"/>
      <c r="J33" s="202"/>
      <c r="K33" s="191" t="s">
        <v>766</v>
      </c>
      <c r="L33" s="191" t="s">
        <v>133</v>
      </c>
      <c r="M33" s="193" t="s">
        <v>2269</v>
      </c>
      <c r="N33" s="194"/>
      <c r="O33" s="202"/>
      <c r="P33" s="202"/>
      <c r="Q33" s="202"/>
      <c r="R33" s="194"/>
      <c r="S33" s="194"/>
      <c r="T33" s="194"/>
      <c r="U33" s="194"/>
      <c r="V33" s="194"/>
      <c r="W33" s="194"/>
    </row>
    <row r="34" spans="1:23" hidden="1">
      <c r="A34" s="208" t="s">
        <v>2</v>
      </c>
      <c r="B34" s="202" t="s">
        <v>2243</v>
      </c>
      <c r="C34" s="205" t="s">
        <v>138</v>
      </c>
      <c r="D34" s="209">
        <v>2</v>
      </c>
      <c r="E34" s="315"/>
      <c r="F34" s="202"/>
      <c r="G34" s="202"/>
      <c r="H34" s="315"/>
      <c r="I34" s="202"/>
      <c r="J34" s="202"/>
      <c r="K34" s="191" t="s">
        <v>766</v>
      </c>
      <c r="L34" s="191" t="s">
        <v>133</v>
      </c>
      <c r="M34" s="193" t="s">
        <v>2269</v>
      </c>
      <c r="N34" s="194"/>
      <c r="O34" s="202"/>
      <c r="P34" s="202"/>
      <c r="Q34" s="202"/>
      <c r="R34" s="194"/>
      <c r="S34" s="194"/>
      <c r="T34" s="194"/>
      <c r="U34" s="194"/>
      <c r="V34" s="194"/>
      <c r="W34" s="194"/>
    </row>
    <row r="35" spans="1:23" hidden="1">
      <c r="A35" s="208" t="s">
        <v>2</v>
      </c>
      <c r="B35" s="202" t="s">
        <v>2243</v>
      </c>
      <c r="C35" s="205" t="s">
        <v>134</v>
      </c>
      <c r="D35" s="209">
        <v>2</v>
      </c>
      <c r="E35" s="315"/>
      <c r="F35" s="202"/>
      <c r="G35" s="202"/>
      <c r="H35" s="315"/>
      <c r="I35" s="202"/>
      <c r="J35" s="202"/>
      <c r="K35" s="191" t="s">
        <v>766</v>
      </c>
      <c r="L35" s="191" t="s">
        <v>133</v>
      </c>
      <c r="M35" s="193" t="s">
        <v>2269</v>
      </c>
      <c r="N35" s="194"/>
      <c r="O35" s="202"/>
      <c r="P35" s="202"/>
      <c r="Q35" s="202"/>
      <c r="R35" s="194"/>
      <c r="S35" s="194"/>
      <c r="T35" s="194"/>
      <c r="U35" s="194"/>
      <c r="V35" s="194"/>
      <c r="W35" s="194"/>
    </row>
    <row r="36" spans="1:23" hidden="1">
      <c r="A36" s="208" t="s">
        <v>2</v>
      </c>
      <c r="B36" s="202" t="s">
        <v>2243</v>
      </c>
      <c r="C36" s="205" t="s">
        <v>154</v>
      </c>
      <c r="D36" s="210">
        <v>2</v>
      </c>
      <c r="E36" s="315"/>
      <c r="F36" s="202"/>
      <c r="G36" s="202"/>
      <c r="H36" s="315"/>
      <c r="I36" s="202"/>
      <c r="J36" s="202"/>
      <c r="K36" s="191" t="s">
        <v>766</v>
      </c>
      <c r="L36" s="191" t="s">
        <v>149</v>
      </c>
      <c r="M36" s="193" t="s">
        <v>2269</v>
      </c>
      <c r="N36" s="194"/>
      <c r="O36" s="202"/>
      <c r="P36" s="202"/>
      <c r="Q36" s="202"/>
      <c r="R36" s="194"/>
      <c r="S36" s="194"/>
      <c r="T36" s="194"/>
      <c r="U36" s="194"/>
      <c r="V36" s="194"/>
      <c r="W36" s="194"/>
    </row>
    <row r="37" spans="1:23" hidden="1">
      <c r="A37" s="208" t="s">
        <v>2</v>
      </c>
      <c r="B37" s="202" t="s">
        <v>2243</v>
      </c>
      <c r="C37" s="205" t="s">
        <v>151</v>
      </c>
      <c r="D37" s="210">
        <v>2</v>
      </c>
      <c r="E37" s="315"/>
      <c r="F37" s="202"/>
      <c r="G37" s="202"/>
      <c r="H37" s="315"/>
      <c r="I37" s="202"/>
      <c r="J37" s="202"/>
      <c r="K37" s="191" t="s">
        <v>766</v>
      </c>
      <c r="L37" s="191" t="s">
        <v>149</v>
      </c>
      <c r="M37" s="193" t="s">
        <v>2269</v>
      </c>
      <c r="N37" s="194"/>
      <c r="O37" s="202"/>
      <c r="P37" s="202"/>
      <c r="Q37" s="202"/>
      <c r="R37" s="194"/>
      <c r="S37" s="194"/>
      <c r="T37" s="194"/>
      <c r="U37" s="194"/>
      <c r="V37" s="194"/>
      <c r="W37" s="194"/>
    </row>
    <row r="38" spans="1:23" hidden="1">
      <c r="A38" s="208" t="s">
        <v>2</v>
      </c>
      <c r="B38" s="202" t="s">
        <v>2243</v>
      </c>
      <c r="C38" s="205" t="s">
        <v>153</v>
      </c>
      <c r="D38" s="210">
        <v>2</v>
      </c>
      <c r="E38" s="315"/>
      <c r="F38" s="202"/>
      <c r="G38" s="202"/>
      <c r="H38" s="315"/>
      <c r="I38" s="202"/>
      <c r="J38" s="202"/>
      <c r="K38" s="191" t="s">
        <v>766</v>
      </c>
      <c r="L38" s="191" t="s">
        <v>149</v>
      </c>
      <c r="M38" s="193" t="s">
        <v>2269</v>
      </c>
      <c r="N38" s="194"/>
      <c r="O38" s="202"/>
      <c r="P38" s="202"/>
      <c r="Q38" s="202"/>
      <c r="R38" s="194"/>
      <c r="S38" s="194"/>
      <c r="T38" s="194"/>
      <c r="U38" s="194"/>
      <c r="V38" s="194"/>
      <c r="W38" s="194"/>
    </row>
    <row r="39" spans="1:23" hidden="1">
      <c r="A39" s="208" t="s">
        <v>2</v>
      </c>
      <c r="B39" s="202" t="s">
        <v>2243</v>
      </c>
      <c r="C39" s="205" t="s">
        <v>152</v>
      </c>
      <c r="D39" s="210">
        <v>2</v>
      </c>
      <c r="E39" s="315"/>
      <c r="F39" s="202"/>
      <c r="G39" s="202"/>
      <c r="H39" s="315"/>
      <c r="I39" s="202"/>
      <c r="J39" s="202"/>
      <c r="K39" s="191" t="s">
        <v>766</v>
      </c>
      <c r="L39" s="191" t="s">
        <v>149</v>
      </c>
      <c r="M39" s="193" t="s">
        <v>2269</v>
      </c>
      <c r="N39" s="194"/>
      <c r="O39" s="202"/>
      <c r="P39" s="202"/>
      <c r="Q39" s="202"/>
      <c r="R39" s="194"/>
      <c r="S39" s="194"/>
      <c r="T39" s="194"/>
      <c r="U39" s="194"/>
      <c r="V39" s="194"/>
      <c r="W39" s="194"/>
    </row>
    <row r="40" spans="1:23" hidden="1">
      <c r="A40" s="208" t="s">
        <v>2</v>
      </c>
      <c r="B40" s="202" t="s">
        <v>2243</v>
      </c>
      <c r="C40" s="205" t="s">
        <v>150</v>
      </c>
      <c r="D40" s="210">
        <v>2</v>
      </c>
      <c r="E40" s="315"/>
      <c r="F40" s="202"/>
      <c r="G40" s="202"/>
      <c r="H40" s="315"/>
      <c r="I40" s="202"/>
      <c r="J40" s="202"/>
      <c r="K40" s="191" t="s">
        <v>766</v>
      </c>
      <c r="L40" s="191" t="s">
        <v>149</v>
      </c>
      <c r="M40" s="193" t="s">
        <v>2269</v>
      </c>
      <c r="N40" s="194"/>
      <c r="O40" s="202"/>
      <c r="P40" s="202"/>
      <c r="Q40" s="202"/>
      <c r="R40" s="194"/>
      <c r="S40" s="194"/>
      <c r="T40" s="194"/>
      <c r="U40" s="194"/>
      <c r="V40" s="194"/>
      <c r="W40" s="194"/>
    </row>
    <row r="41" spans="1:23" hidden="1">
      <c r="A41" s="312" t="s">
        <v>2</v>
      </c>
      <c r="B41" s="359" t="s">
        <v>21</v>
      </c>
      <c r="C41" s="360" t="s">
        <v>2281</v>
      </c>
      <c r="D41" s="361">
        <v>4</v>
      </c>
      <c r="E41" s="315"/>
      <c r="F41" s="202"/>
      <c r="G41" s="202"/>
      <c r="H41" s="315"/>
      <c r="I41" s="202"/>
      <c r="J41" s="202"/>
      <c r="K41" s="195" t="s">
        <v>751</v>
      </c>
      <c r="L41" s="194" t="s">
        <v>2292</v>
      </c>
      <c r="M41" s="193" t="s">
        <v>2269</v>
      </c>
      <c r="N41" s="194"/>
      <c r="O41" s="202"/>
      <c r="P41" s="194"/>
      <c r="Q41" s="194"/>
      <c r="R41" s="194"/>
      <c r="S41" s="194"/>
      <c r="T41" s="194"/>
      <c r="U41" s="194"/>
      <c r="V41" s="194"/>
      <c r="W41" s="194"/>
    </row>
    <row r="42" spans="1:23" hidden="1">
      <c r="A42" s="316" t="s">
        <v>2</v>
      </c>
      <c r="B42" s="336" t="s">
        <v>21</v>
      </c>
      <c r="C42" s="335" t="s">
        <v>2282</v>
      </c>
      <c r="D42" s="337">
        <v>4</v>
      </c>
      <c r="E42" s="315"/>
      <c r="F42" s="202"/>
      <c r="G42" s="202"/>
      <c r="H42" s="315"/>
      <c r="I42" s="202"/>
      <c r="J42" s="202"/>
      <c r="K42" s="195" t="s">
        <v>751</v>
      </c>
      <c r="L42" s="194" t="s">
        <v>2292</v>
      </c>
      <c r="M42" s="193" t="s">
        <v>2269</v>
      </c>
      <c r="N42" s="194"/>
      <c r="O42" s="202"/>
      <c r="P42" s="194"/>
      <c r="Q42" s="194"/>
      <c r="R42" s="194"/>
      <c r="S42" s="194"/>
      <c r="T42" s="194"/>
      <c r="U42" s="194"/>
      <c r="V42" s="194"/>
      <c r="W42" s="194"/>
    </row>
    <row r="43" spans="1:23" hidden="1">
      <c r="A43" s="208" t="s">
        <v>2</v>
      </c>
      <c r="B43" s="206" t="s">
        <v>21</v>
      </c>
      <c r="C43" s="205" t="s">
        <v>2283</v>
      </c>
      <c r="D43" s="209">
        <v>3</v>
      </c>
      <c r="E43" s="315"/>
      <c r="F43" s="202"/>
      <c r="G43" s="202"/>
      <c r="H43" s="315"/>
      <c r="I43" s="202"/>
      <c r="J43" s="202"/>
      <c r="K43" s="195" t="s">
        <v>751</v>
      </c>
      <c r="L43" s="194" t="s">
        <v>2292</v>
      </c>
      <c r="M43" s="193" t="s">
        <v>2269</v>
      </c>
      <c r="N43" s="194"/>
      <c r="O43" s="202"/>
      <c r="P43" s="194"/>
      <c r="Q43" s="194"/>
      <c r="R43" s="194"/>
      <c r="S43" s="194"/>
      <c r="T43" s="194"/>
      <c r="U43" s="194"/>
      <c r="V43" s="194"/>
      <c r="W43" s="194"/>
    </row>
    <row r="44" spans="1:23" hidden="1">
      <c r="A44" s="208" t="s">
        <v>2</v>
      </c>
      <c r="B44" s="206" t="s">
        <v>21</v>
      </c>
      <c r="C44" s="205" t="s">
        <v>2284</v>
      </c>
      <c r="D44" s="209">
        <v>3</v>
      </c>
      <c r="E44" s="315"/>
      <c r="F44" s="202"/>
      <c r="G44" s="202"/>
      <c r="H44" s="315"/>
      <c r="I44" s="202"/>
      <c r="J44" s="202"/>
      <c r="K44" s="195" t="s">
        <v>751</v>
      </c>
      <c r="L44" s="194" t="s">
        <v>2292</v>
      </c>
      <c r="M44" s="193" t="s">
        <v>2269</v>
      </c>
      <c r="N44" s="194"/>
      <c r="O44" s="202"/>
      <c r="P44" s="194"/>
      <c r="Q44" s="194"/>
      <c r="R44" s="194"/>
      <c r="S44" s="194"/>
      <c r="T44" s="194"/>
      <c r="U44" s="194"/>
      <c r="V44" s="194"/>
      <c r="W44" s="194"/>
    </row>
    <row r="45" spans="1:23" hidden="1">
      <c r="A45" s="208" t="s">
        <v>2</v>
      </c>
      <c r="B45" s="206" t="s">
        <v>21</v>
      </c>
      <c r="C45" s="205" t="s">
        <v>2285</v>
      </c>
      <c r="D45" s="209">
        <v>3</v>
      </c>
      <c r="E45" s="315"/>
      <c r="F45" s="202"/>
      <c r="G45" s="202"/>
      <c r="H45" s="315"/>
      <c r="I45" s="202"/>
      <c r="J45" s="202"/>
      <c r="K45" s="195" t="s">
        <v>751</v>
      </c>
      <c r="L45" s="194" t="s">
        <v>2292</v>
      </c>
      <c r="M45" s="193" t="s">
        <v>2269</v>
      </c>
      <c r="N45" s="194"/>
      <c r="O45" s="202"/>
      <c r="P45" s="194"/>
      <c r="Q45" s="194"/>
      <c r="R45" s="194"/>
      <c r="S45" s="194"/>
      <c r="T45" s="194"/>
      <c r="U45" s="194"/>
      <c r="V45" s="194"/>
      <c r="W45" s="194"/>
    </row>
    <row r="46" spans="1:23" hidden="1">
      <c r="A46" s="208" t="s">
        <v>2</v>
      </c>
      <c r="B46" s="206" t="s">
        <v>21</v>
      </c>
      <c r="C46" s="205" t="s">
        <v>2286</v>
      </c>
      <c r="D46" s="209">
        <v>3</v>
      </c>
      <c r="E46" s="315"/>
      <c r="F46" s="202"/>
      <c r="G46" s="202"/>
      <c r="H46" s="315"/>
      <c r="I46" s="202"/>
      <c r="J46" s="202"/>
      <c r="K46" s="195" t="s">
        <v>751</v>
      </c>
      <c r="L46" s="194" t="s">
        <v>2292</v>
      </c>
      <c r="M46" s="193" t="s">
        <v>2269</v>
      </c>
      <c r="N46" s="194"/>
      <c r="O46" s="202"/>
      <c r="P46" s="194"/>
      <c r="Q46" s="194"/>
      <c r="R46" s="194"/>
      <c r="S46" s="194"/>
      <c r="T46" s="194"/>
      <c r="U46" s="194"/>
      <c r="V46" s="194"/>
      <c r="W46" s="194"/>
    </row>
    <row r="47" spans="1:23" hidden="1">
      <c r="A47" s="208" t="s">
        <v>2</v>
      </c>
      <c r="B47" s="206" t="s">
        <v>21</v>
      </c>
      <c r="C47" s="205" t="s">
        <v>2287</v>
      </c>
      <c r="D47" s="209">
        <v>3</v>
      </c>
      <c r="E47" s="315"/>
      <c r="F47" s="202"/>
      <c r="G47" s="202"/>
      <c r="H47" s="315"/>
      <c r="I47" s="202"/>
      <c r="J47" s="202"/>
      <c r="K47" s="195" t="s">
        <v>751</v>
      </c>
      <c r="L47" s="194" t="s">
        <v>2292</v>
      </c>
      <c r="M47" s="193" t="s">
        <v>2269</v>
      </c>
      <c r="N47" s="194"/>
      <c r="O47" s="202"/>
      <c r="P47" s="194"/>
      <c r="Q47" s="194"/>
      <c r="R47" s="194"/>
      <c r="S47" s="194"/>
      <c r="T47" s="194"/>
      <c r="U47" s="194"/>
      <c r="V47" s="194"/>
      <c r="W47" s="194"/>
    </row>
    <row r="48" spans="1:23" hidden="1">
      <c r="A48" s="208" t="s">
        <v>2</v>
      </c>
      <c r="B48" s="206" t="s">
        <v>21</v>
      </c>
      <c r="C48" s="205" t="s">
        <v>2290</v>
      </c>
      <c r="D48" s="209">
        <v>3</v>
      </c>
      <c r="E48" s="315"/>
      <c r="F48" s="202" t="s">
        <v>2431</v>
      </c>
      <c r="G48" s="202"/>
      <c r="H48" s="315"/>
      <c r="I48" s="202" t="s">
        <v>2431</v>
      </c>
      <c r="J48" s="202"/>
      <c r="K48" s="195" t="s">
        <v>751</v>
      </c>
      <c r="L48" s="194" t="s">
        <v>2292</v>
      </c>
      <c r="M48" s="193" t="s">
        <v>2269</v>
      </c>
      <c r="N48" s="212"/>
      <c r="O48" s="202"/>
      <c r="P48" s="212"/>
      <c r="Q48" s="212"/>
      <c r="R48" s="212"/>
      <c r="S48" s="212"/>
      <c r="T48" s="212"/>
      <c r="U48" s="212"/>
      <c r="V48" s="212"/>
      <c r="W48" s="212"/>
    </row>
    <row r="49" spans="1:23" hidden="1">
      <c r="A49" s="208" t="s">
        <v>2</v>
      </c>
      <c r="B49" s="206" t="s">
        <v>21</v>
      </c>
      <c r="C49" s="205" t="s">
        <v>2288</v>
      </c>
      <c r="D49" s="209">
        <v>3</v>
      </c>
      <c r="E49" s="315"/>
      <c r="F49" s="202"/>
      <c r="G49" s="202"/>
      <c r="H49" s="315"/>
      <c r="I49" s="202"/>
      <c r="J49" s="202"/>
      <c r="K49" s="195" t="s">
        <v>751</v>
      </c>
      <c r="L49" s="194" t="s">
        <v>2292</v>
      </c>
      <c r="M49" s="193" t="s">
        <v>2269</v>
      </c>
      <c r="N49" s="212"/>
      <c r="O49" s="202"/>
      <c r="P49" s="212"/>
      <c r="Q49" s="212"/>
      <c r="R49" s="212"/>
      <c r="S49" s="212"/>
      <c r="T49" s="212"/>
      <c r="U49" s="212"/>
      <c r="V49" s="212"/>
      <c r="W49" s="212"/>
    </row>
    <row r="50" spans="1:23" hidden="1">
      <c r="A50" s="316" t="s">
        <v>2</v>
      </c>
      <c r="B50" s="336" t="s">
        <v>21</v>
      </c>
      <c r="C50" s="335" t="s">
        <v>2289</v>
      </c>
      <c r="D50" s="337">
        <v>3</v>
      </c>
      <c r="E50" s="315"/>
      <c r="F50" s="202"/>
      <c r="G50" s="202"/>
      <c r="H50" s="315"/>
      <c r="I50" s="202"/>
      <c r="J50" s="202"/>
      <c r="K50" s="195" t="s">
        <v>751</v>
      </c>
      <c r="L50" s="194" t="s">
        <v>2292</v>
      </c>
      <c r="M50" s="193" t="s">
        <v>2269</v>
      </c>
      <c r="N50" s="194"/>
      <c r="O50" s="202"/>
      <c r="P50" s="194"/>
      <c r="Q50" s="194"/>
      <c r="R50" s="194"/>
      <c r="S50" s="194"/>
      <c r="T50" s="194"/>
      <c r="U50" s="194"/>
      <c r="V50" s="194"/>
      <c r="W50" s="194"/>
    </row>
    <row r="51" spans="1:23" hidden="1">
      <c r="A51" s="208" t="s">
        <v>2</v>
      </c>
      <c r="B51" s="206" t="s">
        <v>21</v>
      </c>
      <c r="C51" s="205" t="s">
        <v>2291</v>
      </c>
      <c r="D51" s="209">
        <v>2</v>
      </c>
      <c r="E51" s="315"/>
      <c r="F51" s="202"/>
      <c r="G51" s="202"/>
      <c r="H51" s="315"/>
      <c r="I51" s="202"/>
      <c r="J51" s="202"/>
      <c r="K51" s="195" t="s">
        <v>751</v>
      </c>
      <c r="L51" s="194" t="s">
        <v>2292</v>
      </c>
      <c r="M51" s="193" t="s">
        <v>2269</v>
      </c>
      <c r="N51" s="194"/>
      <c r="O51" s="202"/>
      <c r="P51" s="194"/>
      <c r="Q51" s="194"/>
      <c r="R51" s="194"/>
      <c r="S51" s="194"/>
      <c r="T51" s="194"/>
      <c r="U51" s="194"/>
      <c r="V51" s="194"/>
      <c r="W51" s="194"/>
    </row>
    <row r="52" spans="1:23" hidden="1">
      <c r="A52" s="339" t="s">
        <v>2</v>
      </c>
      <c r="B52" s="362" t="s">
        <v>21</v>
      </c>
      <c r="C52" s="341" t="s">
        <v>2300</v>
      </c>
      <c r="D52" s="363">
        <v>4</v>
      </c>
      <c r="E52" s="315"/>
      <c r="F52" s="202"/>
      <c r="G52" s="202"/>
      <c r="H52" s="315"/>
      <c r="I52" s="202"/>
      <c r="J52" s="202"/>
      <c r="K52" s="205" t="s">
        <v>766</v>
      </c>
      <c r="L52" s="194" t="s">
        <v>2302</v>
      </c>
      <c r="M52" s="193" t="s">
        <v>2269</v>
      </c>
      <c r="N52" s="194"/>
      <c r="O52" s="202"/>
      <c r="P52" s="192"/>
      <c r="Q52" s="192"/>
      <c r="R52" s="194"/>
      <c r="S52" s="194"/>
      <c r="T52" s="194"/>
      <c r="U52" s="194"/>
      <c r="V52" s="194"/>
      <c r="W52" s="194"/>
    </row>
    <row r="53" spans="1:23" hidden="1">
      <c r="A53" s="208" t="s">
        <v>2</v>
      </c>
      <c r="B53" s="206" t="s">
        <v>21</v>
      </c>
      <c r="C53" s="195" t="s">
        <v>2293</v>
      </c>
      <c r="D53" s="209">
        <v>2</v>
      </c>
      <c r="E53" s="315"/>
      <c r="F53" s="202"/>
      <c r="G53" s="202"/>
      <c r="H53" s="315"/>
      <c r="I53" s="202"/>
      <c r="J53" s="202"/>
      <c r="K53" s="205" t="s">
        <v>766</v>
      </c>
      <c r="L53" s="194" t="s">
        <v>2302</v>
      </c>
      <c r="M53" s="193" t="s">
        <v>2269</v>
      </c>
      <c r="N53" s="194"/>
      <c r="O53" s="202"/>
      <c r="P53" s="192"/>
      <c r="Q53" s="192"/>
      <c r="R53" s="194"/>
      <c r="S53" s="194"/>
      <c r="T53" s="194"/>
      <c r="U53" s="194"/>
      <c r="V53" s="194"/>
      <c r="W53" s="194"/>
    </row>
    <row r="54" spans="1:23" hidden="1">
      <c r="A54" s="208" t="s">
        <v>2</v>
      </c>
      <c r="B54" s="206" t="s">
        <v>21</v>
      </c>
      <c r="C54" s="195" t="s">
        <v>2294</v>
      </c>
      <c r="D54" s="209">
        <v>2</v>
      </c>
      <c r="E54" s="315"/>
      <c r="F54" s="202"/>
      <c r="G54" s="202"/>
      <c r="H54" s="315"/>
      <c r="I54" s="202"/>
      <c r="J54" s="202"/>
      <c r="K54" s="205" t="s">
        <v>766</v>
      </c>
      <c r="L54" s="194" t="s">
        <v>2302</v>
      </c>
      <c r="M54" s="193" t="s">
        <v>2269</v>
      </c>
      <c r="N54" s="194"/>
      <c r="O54" s="202"/>
      <c r="P54" s="192"/>
      <c r="Q54" s="192"/>
      <c r="R54" s="194"/>
      <c r="S54" s="194"/>
      <c r="T54" s="194"/>
      <c r="U54" s="194"/>
      <c r="V54" s="194"/>
      <c r="W54" s="194"/>
    </row>
    <row r="55" spans="1:23" hidden="1">
      <c r="A55" s="208" t="s">
        <v>2</v>
      </c>
      <c r="B55" s="206" t="s">
        <v>21</v>
      </c>
      <c r="C55" s="195" t="s">
        <v>2295</v>
      </c>
      <c r="D55" s="209">
        <v>2</v>
      </c>
      <c r="E55" s="315"/>
      <c r="F55" s="202"/>
      <c r="G55" s="202"/>
      <c r="H55" s="315"/>
      <c r="I55" s="202"/>
      <c r="J55" s="202"/>
      <c r="K55" s="205" t="s">
        <v>766</v>
      </c>
      <c r="L55" s="194" t="s">
        <v>2302</v>
      </c>
      <c r="M55" s="193" t="s">
        <v>2269</v>
      </c>
      <c r="N55" s="194"/>
      <c r="O55" s="202"/>
      <c r="P55" s="192"/>
      <c r="Q55" s="192"/>
      <c r="R55" s="194"/>
      <c r="S55" s="194"/>
      <c r="T55" s="194"/>
      <c r="U55" s="194"/>
      <c r="V55" s="194"/>
      <c r="W55" s="194"/>
    </row>
    <row r="56" spans="1:23" hidden="1">
      <c r="A56" s="208" t="s">
        <v>2</v>
      </c>
      <c r="B56" s="206" t="s">
        <v>21</v>
      </c>
      <c r="C56" s="195" t="s">
        <v>2296</v>
      </c>
      <c r="D56" s="209">
        <v>2</v>
      </c>
      <c r="E56" s="315"/>
      <c r="F56" s="202"/>
      <c r="G56" s="202"/>
      <c r="H56" s="315"/>
      <c r="I56" s="202"/>
      <c r="J56" s="202"/>
      <c r="K56" s="205" t="s">
        <v>766</v>
      </c>
      <c r="L56" s="194" t="s">
        <v>2302</v>
      </c>
      <c r="M56" s="193" t="s">
        <v>2269</v>
      </c>
      <c r="N56" s="194"/>
      <c r="O56" s="202"/>
      <c r="P56" s="192"/>
      <c r="Q56" s="192"/>
      <c r="R56" s="194"/>
      <c r="S56" s="194"/>
      <c r="T56" s="194"/>
      <c r="U56" s="194"/>
      <c r="V56" s="194"/>
      <c r="W56" s="194"/>
    </row>
    <row r="57" spans="1:23" hidden="1">
      <c r="A57" s="208" t="s">
        <v>2</v>
      </c>
      <c r="B57" s="206" t="s">
        <v>21</v>
      </c>
      <c r="C57" s="195" t="s">
        <v>2297</v>
      </c>
      <c r="D57" s="209">
        <v>2</v>
      </c>
      <c r="E57" s="315"/>
      <c r="F57" s="202"/>
      <c r="G57" s="202"/>
      <c r="H57" s="315"/>
      <c r="I57" s="202"/>
      <c r="J57" s="202"/>
      <c r="K57" s="205" t="s">
        <v>766</v>
      </c>
      <c r="L57" s="194" t="s">
        <v>2302</v>
      </c>
      <c r="M57" s="193" t="s">
        <v>2269</v>
      </c>
      <c r="N57" s="194"/>
      <c r="O57" s="202"/>
      <c r="P57" s="192"/>
      <c r="Q57" s="192"/>
      <c r="R57" s="194"/>
      <c r="S57" s="194"/>
      <c r="T57" s="194"/>
      <c r="U57" s="194"/>
      <c r="V57" s="194"/>
      <c r="W57" s="194"/>
    </row>
    <row r="58" spans="1:23" hidden="1">
      <c r="A58" s="208" t="s">
        <v>2</v>
      </c>
      <c r="B58" s="206" t="s">
        <v>21</v>
      </c>
      <c r="C58" s="195" t="s">
        <v>2298</v>
      </c>
      <c r="D58" s="209">
        <v>2</v>
      </c>
      <c r="E58" s="315"/>
      <c r="F58" s="202"/>
      <c r="G58" s="202"/>
      <c r="H58" s="315"/>
      <c r="I58" s="202"/>
      <c r="J58" s="202"/>
      <c r="K58" s="205" t="s">
        <v>766</v>
      </c>
      <c r="L58" s="194" t="s">
        <v>2302</v>
      </c>
      <c r="M58" s="193" t="s">
        <v>2269</v>
      </c>
      <c r="N58" s="194"/>
      <c r="O58" s="202"/>
      <c r="P58" s="192"/>
      <c r="Q58" s="192"/>
      <c r="R58" s="194"/>
      <c r="S58" s="194"/>
      <c r="T58" s="194"/>
      <c r="U58" s="194"/>
      <c r="V58" s="194"/>
      <c r="W58" s="194"/>
    </row>
    <row r="59" spans="1:23" hidden="1">
      <c r="A59" s="312" t="s">
        <v>2</v>
      </c>
      <c r="B59" s="265" t="s">
        <v>21</v>
      </c>
      <c r="C59" s="328" t="s">
        <v>2301</v>
      </c>
      <c r="D59" s="257">
        <v>1</v>
      </c>
      <c r="E59" s="315"/>
      <c r="F59" s="202"/>
      <c r="G59" s="202"/>
      <c r="H59" s="315"/>
      <c r="I59" s="202"/>
      <c r="J59" s="202"/>
      <c r="K59" s="205" t="s">
        <v>766</v>
      </c>
      <c r="L59" s="194" t="s">
        <v>2302</v>
      </c>
      <c r="M59" s="193" t="s">
        <v>2269</v>
      </c>
      <c r="N59" s="194"/>
      <c r="O59" s="202"/>
      <c r="P59" s="192"/>
      <c r="Q59" s="192"/>
      <c r="R59" s="194"/>
      <c r="S59" s="194"/>
      <c r="T59" s="194"/>
      <c r="U59" s="194"/>
      <c r="V59" s="194"/>
      <c r="W59" s="194"/>
    </row>
    <row r="60" spans="1:23" hidden="1">
      <c r="A60" s="208" t="s">
        <v>2</v>
      </c>
      <c r="B60" s="239" t="s">
        <v>21</v>
      </c>
      <c r="C60" s="26" t="s">
        <v>155</v>
      </c>
      <c r="D60" s="250">
        <v>1</v>
      </c>
      <c r="E60" s="315"/>
      <c r="F60" s="202"/>
      <c r="G60" s="202"/>
      <c r="H60" s="315"/>
      <c r="I60" s="202"/>
      <c r="J60" s="202"/>
      <c r="K60" s="205" t="s">
        <v>766</v>
      </c>
      <c r="L60" s="194" t="s">
        <v>2302</v>
      </c>
      <c r="M60" s="193" t="s">
        <v>2269</v>
      </c>
      <c r="N60" s="194"/>
      <c r="O60" s="202"/>
      <c r="P60" s="192"/>
      <c r="Q60" s="192"/>
      <c r="R60" s="194"/>
      <c r="S60" s="194"/>
      <c r="T60" s="194"/>
      <c r="U60" s="194"/>
      <c r="V60" s="194"/>
      <c r="W60" s="194"/>
    </row>
    <row r="61" spans="1:23" hidden="1">
      <c r="A61" s="208" t="s">
        <v>2</v>
      </c>
      <c r="B61" s="239" t="s">
        <v>21</v>
      </c>
      <c r="C61" s="26" t="s">
        <v>157</v>
      </c>
      <c r="D61" s="250">
        <v>1</v>
      </c>
      <c r="E61" s="315"/>
      <c r="F61" s="202"/>
      <c r="G61" s="202"/>
      <c r="H61" s="315"/>
      <c r="I61" s="202"/>
      <c r="J61" s="202"/>
      <c r="K61" s="205" t="s">
        <v>766</v>
      </c>
      <c r="L61" s="194" t="s">
        <v>2302</v>
      </c>
      <c r="M61" s="193" t="s">
        <v>2269</v>
      </c>
      <c r="N61" s="194"/>
      <c r="O61" s="202"/>
      <c r="P61" s="192"/>
      <c r="Q61" s="192"/>
      <c r="R61" s="194"/>
      <c r="S61" s="194"/>
      <c r="T61" s="194"/>
      <c r="U61" s="194"/>
      <c r="V61" s="194"/>
      <c r="W61" s="194"/>
    </row>
    <row r="62" spans="1:23" hidden="1">
      <c r="A62" s="316" t="s">
        <v>2</v>
      </c>
      <c r="B62" s="263" t="s">
        <v>21</v>
      </c>
      <c r="C62" s="38" t="s">
        <v>156</v>
      </c>
      <c r="D62" s="318">
        <v>1</v>
      </c>
      <c r="E62" s="315"/>
      <c r="F62" s="202"/>
      <c r="G62" s="202"/>
      <c r="H62" s="315"/>
      <c r="I62" s="202"/>
      <c r="J62" s="202"/>
      <c r="K62" s="205" t="s">
        <v>766</v>
      </c>
      <c r="L62" s="194" t="s">
        <v>2302</v>
      </c>
      <c r="M62" s="193" t="s">
        <v>2269</v>
      </c>
      <c r="N62" s="194"/>
      <c r="O62" s="202"/>
      <c r="P62" s="192"/>
      <c r="Q62" s="192"/>
      <c r="R62" s="194"/>
      <c r="S62" s="194"/>
      <c r="T62" s="194"/>
      <c r="U62" s="194"/>
      <c r="V62" s="194"/>
      <c r="W62" s="194"/>
    </row>
    <row r="63" spans="1:23" hidden="1">
      <c r="A63" s="208" t="s">
        <v>2</v>
      </c>
      <c r="B63" s="206" t="s">
        <v>2303</v>
      </c>
      <c r="C63" s="195" t="s">
        <v>2305</v>
      </c>
      <c r="D63" s="209">
        <v>4</v>
      </c>
      <c r="E63" s="315"/>
      <c r="F63" s="202"/>
      <c r="G63" s="202"/>
      <c r="H63" s="315"/>
      <c r="I63" s="202"/>
      <c r="J63" s="202"/>
      <c r="K63" s="205" t="s">
        <v>751</v>
      </c>
      <c r="L63" s="194" t="s">
        <v>33</v>
      </c>
      <c r="M63" s="193" t="s">
        <v>2269</v>
      </c>
      <c r="N63" s="194"/>
      <c r="O63" s="202"/>
      <c r="P63" s="194"/>
      <c r="Q63" s="194"/>
      <c r="R63" s="194"/>
      <c r="S63" s="194"/>
      <c r="T63" s="194"/>
      <c r="U63" s="194"/>
      <c r="V63" s="194"/>
      <c r="W63" s="194"/>
    </row>
    <row r="64" spans="1:23" hidden="1">
      <c r="A64" s="316" t="s">
        <v>2</v>
      </c>
      <c r="B64" s="336" t="s">
        <v>2303</v>
      </c>
      <c r="C64" s="321" t="s">
        <v>2306</v>
      </c>
      <c r="D64" s="337">
        <v>4</v>
      </c>
      <c r="E64" s="315"/>
      <c r="F64" s="202"/>
      <c r="G64" s="202"/>
      <c r="H64" s="315"/>
      <c r="I64" s="202"/>
      <c r="J64" s="202"/>
      <c r="K64" s="205" t="s">
        <v>751</v>
      </c>
      <c r="L64" s="194" t="s">
        <v>33</v>
      </c>
      <c r="M64" s="193" t="s">
        <v>2269</v>
      </c>
      <c r="N64" s="194"/>
      <c r="O64" s="202"/>
      <c r="P64" s="194"/>
      <c r="Q64" s="194"/>
      <c r="R64" s="194"/>
      <c r="S64" s="194"/>
      <c r="T64" s="194"/>
      <c r="U64" s="194"/>
      <c r="V64" s="194"/>
      <c r="W64" s="194"/>
    </row>
    <row r="65" spans="1:23" hidden="1">
      <c r="A65" s="208" t="s">
        <v>2</v>
      </c>
      <c r="B65" s="206" t="s">
        <v>2303</v>
      </c>
      <c r="C65" s="195" t="s">
        <v>2307</v>
      </c>
      <c r="D65" s="209">
        <v>3</v>
      </c>
      <c r="E65" s="315"/>
      <c r="F65" s="202"/>
      <c r="G65" s="202"/>
      <c r="H65" s="315"/>
      <c r="I65" s="202"/>
      <c r="J65" s="202"/>
      <c r="K65" s="205" t="s">
        <v>751</v>
      </c>
      <c r="L65" s="194" t="s">
        <v>33</v>
      </c>
      <c r="M65" s="193" t="s">
        <v>2269</v>
      </c>
      <c r="N65" s="194"/>
      <c r="O65" s="202"/>
      <c r="P65" s="194"/>
      <c r="Q65" s="194"/>
      <c r="R65" s="194"/>
      <c r="S65" s="194"/>
      <c r="T65" s="194"/>
      <c r="U65" s="194"/>
      <c r="V65" s="194"/>
      <c r="W65" s="194"/>
    </row>
    <row r="66" spans="1:23" hidden="1">
      <c r="A66" s="208" t="s">
        <v>2</v>
      </c>
      <c r="B66" s="206" t="s">
        <v>2303</v>
      </c>
      <c r="C66" s="195" t="s">
        <v>2308</v>
      </c>
      <c r="D66" s="209">
        <v>3</v>
      </c>
      <c r="E66" s="315"/>
      <c r="F66" s="202"/>
      <c r="G66" s="202"/>
      <c r="H66" s="315"/>
      <c r="I66" s="202"/>
      <c r="J66" s="202"/>
      <c r="K66" s="205" t="s">
        <v>751</v>
      </c>
      <c r="L66" s="194" t="s">
        <v>33</v>
      </c>
      <c r="M66" s="193" t="s">
        <v>2269</v>
      </c>
      <c r="N66" s="194"/>
      <c r="O66" s="202"/>
      <c r="P66" s="194"/>
      <c r="Q66" s="194"/>
      <c r="R66" s="194"/>
      <c r="S66" s="194"/>
      <c r="T66" s="194"/>
      <c r="U66" s="194"/>
      <c r="V66" s="194"/>
      <c r="W66" s="194"/>
    </row>
    <row r="67" spans="1:23" hidden="1">
      <c r="A67" s="316" t="s">
        <v>2</v>
      </c>
      <c r="B67" s="336" t="s">
        <v>2303</v>
      </c>
      <c r="C67" s="321" t="s">
        <v>2309</v>
      </c>
      <c r="D67" s="337">
        <v>3</v>
      </c>
      <c r="E67" s="315"/>
      <c r="F67" s="202"/>
      <c r="G67" s="202"/>
      <c r="H67" s="315"/>
      <c r="I67" s="202"/>
      <c r="J67" s="202"/>
      <c r="K67" s="205" t="s">
        <v>751</v>
      </c>
      <c r="L67" s="194" t="s">
        <v>33</v>
      </c>
      <c r="M67" s="193" t="s">
        <v>2269</v>
      </c>
      <c r="N67" s="194"/>
      <c r="O67" s="202"/>
      <c r="P67" s="194"/>
      <c r="Q67" s="194"/>
      <c r="R67" s="194"/>
      <c r="S67" s="194"/>
      <c r="T67" s="194"/>
      <c r="U67" s="194"/>
      <c r="V67" s="194"/>
      <c r="W67" s="194"/>
    </row>
    <row r="68" spans="1:23" hidden="1">
      <c r="A68" s="208" t="s">
        <v>2</v>
      </c>
      <c r="B68" s="206" t="s">
        <v>2303</v>
      </c>
      <c r="C68" s="195" t="s">
        <v>2310</v>
      </c>
      <c r="D68" s="209">
        <v>2</v>
      </c>
      <c r="E68" s="315"/>
      <c r="F68" s="202"/>
      <c r="G68" s="202"/>
      <c r="H68" s="315"/>
      <c r="I68" s="202"/>
      <c r="J68" s="202"/>
      <c r="K68" s="205" t="s">
        <v>751</v>
      </c>
      <c r="L68" s="194" t="s">
        <v>33</v>
      </c>
      <c r="M68" s="193" t="s">
        <v>2269</v>
      </c>
      <c r="N68" s="194"/>
      <c r="O68" s="202"/>
      <c r="P68" s="194"/>
      <c r="Q68" s="194"/>
      <c r="R68" s="194"/>
      <c r="S68" s="194"/>
      <c r="T68" s="194"/>
      <c r="U68" s="194"/>
      <c r="V68" s="194"/>
      <c r="W68" s="194"/>
    </row>
    <row r="69" spans="1:23" hidden="1">
      <c r="A69" s="208" t="s">
        <v>2</v>
      </c>
      <c r="B69" s="206" t="s">
        <v>2303</v>
      </c>
      <c r="C69" s="195" t="s">
        <v>2248</v>
      </c>
      <c r="D69" s="209">
        <v>2</v>
      </c>
      <c r="E69" s="315"/>
      <c r="F69" s="202"/>
      <c r="G69" s="202"/>
      <c r="H69" s="315"/>
      <c r="I69" s="202"/>
      <c r="J69" s="202"/>
      <c r="K69" s="205" t="s">
        <v>751</v>
      </c>
      <c r="L69" s="194" t="s">
        <v>33</v>
      </c>
      <c r="M69" s="193" t="s">
        <v>2269</v>
      </c>
      <c r="N69" s="194"/>
      <c r="O69" s="202"/>
      <c r="P69" s="194"/>
      <c r="Q69" s="194"/>
      <c r="R69" s="194"/>
      <c r="S69" s="194"/>
      <c r="T69" s="194"/>
      <c r="U69" s="194"/>
      <c r="V69" s="194"/>
      <c r="W69" s="194"/>
    </row>
    <row r="70" spans="1:23" hidden="1">
      <c r="A70" s="208" t="s">
        <v>2</v>
      </c>
      <c r="B70" s="206" t="s">
        <v>2303</v>
      </c>
      <c r="C70" s="195" t="s">
        <v>2311</v>
      </c>
      <c r="D70" s="209">
        <v>2</v>
      </c>
      <c r="E70" s="315"/>
      <c r="F70" s="202" t="s">
        <v>2431</v>
      </c>
      <c r="G70" s="202" t="s">
        <v>686</v>
      </c>
      <c r="H70" s="194"/>
      <c r="I70" s="194"/>
      <c r="J70" s="194"/>
      <c r="K70" s="205" t="s">
        <v>751</v>
      </c>
      <c r="L70" s="194" t="s">
        <v>33</v>
      </c>
      <c r="M70" s="193" t="s">
        <v>2269</v>
      </c>
      <c r="N70" s="194"/>
      <c r="O70" s="194"/>
      <c r="P70" s="194"/>
      <c r="Q70" s="194"/>
      <c r="R70" s="194"/>
      <c r="S70" s="194"/>
      <c r="T70" s="194"/>
      <c r="U70" s="194"/>
      <c r="V70" s="194"/>
      <c r="W70" s="194"/>
    </row>
    <row r="71" spans="1:23" hidden="1">
      <c r="A71" s="208" t="s">
        <v>2</v>
      </c>
      <c r="B71" s="206" t="s">
        <v>2303</v>
      </c>
      <c r="C71" s="195" t="s">
        <v>2312</v>
      </c>
      <c r="D71" s="209">
        <v>2</v>
      </c>
      <c r="E71" s="315"/>
      <c r="F71" s="202"/>
      <c r="G71" s="202"/>
      <c r="H71" s="315"/>
      <c r="I71" s="202"/>
      <c r="J71" s="202"/>
      <c r="K71" s="205" t="s">
        <v>766</v>
      </c>
      <c r="L71" s="194" t="s">
        <v>33</v>
      </c>
      <c r="M71" s="193" t="s">
        <v>2269</v>
      </c>
      <c r="N71" s="194"/>
      <c r="O71" s="202"/>
      <c r="P71" s="194"/>
      <c r="Q71" s="194"/>
      <c r="R71" s="194"/>
      <c r="S71" s="194"/>
      <c r="T71" s="194"/>
      <c r="U71" s="194"/>
      <c r="V71" s="194"/>
      <c r="W71" s="194"/>
    </row>
    <row r="72" spans="1:23" hidden="1">
      <c r="A72" s="208" t="s">
        <v>2</v>
      </c>
      <c r="B72" s="206" t="s">
        <v>2303</v>
      </c>
      <c r="C72" s="195" t="s">
        <v>2313</v>
      </c>
      <c r="D72" s="209">
        <v>2</v>
      </c>
      <c r="E72" s="315"/>
      <c r="F72" s="202" t="s">
        <v>2431</v>
      </c>
      <c r="G72" s="202"/>
      <c r="H72" s="315"/>
      <c r="I72" s="202"/>
      <c r="J72" s="202"/>
      <c r="K72" s="205" t="s">
        <v>751</v>
      </c>
      <c r="L72" s="194" t="s">
        <v>33</v>
      </c>
      <c r="M72" s="193" t="s">
        <v>2269</v>
      </c>
      <c r="N72" s="194"/>
      <c r="O72" s="202"/>
      <c r="P72" s="194"/>
      <c r="Q72" s="194"/>
      <c r="R72" s="194"/>
      <c r="S72" s="194"/>
      <c r="T72" s="194"/>
      <c r="U72" s="194"/>
      <c r="V72" s="194"/>
      <c r="W72" s="194"/>
    </row>
    <row r="73" spans="1:23" hidden="1">
      <c r="A73" s="208" t="s">
        <v>2</v>
      </c>
      <c r="B73" s="206" t="s">
        <v>2303</v>
      </c>
      <c r="C73" s="195" t="s">
        <v>2314</v>
      </c>
      <c r="D73" s="213">
        <v>2</v>
      </c>
      <c r="E73" s="315"/>
      <c r="F73" s="202"/>
      <c r="G73" s="202"/>
      <c r="H73" s="315"/>
      <c r="I73" s="202"/>
      <c r="J73" s="202"/>
      <c r="K73" s="205" t="s">
        <v>751</v>
      </c>
      <c r="L73" s="194" t="s">
        <v>33</v>
      </c>
      <c r="M73" s="193" t="s">
        <v>2269</v>
      </c>
      <c r="N73" s="194"/>
      <c r="O73" s="202"/>
      <c r="P73" s="194"/>
      <c r="Q73" s="194"/>
      <c r="R73" s="194"/>
      <c r="S73" s="194"/>
      <c r="T73" s="194"/>
      <c r="U73" s="194"/>
      <c r="V73" s="194"/>
      <c r="W73" s="194"/>
    </row>
    <row r="74" spans="1:23" hidden="1">
      <c r="A74" s="339" t="s">
        <v>2</v>
      </c>
      <c r="B74" s="329" t="s">
        <v>2303</v>
      </c>
      <c r="C74" s="350" t="s">
        <v>2324</v>
      </c>
      <c r="D74" s="347">
        <v>1</v>
      </c>
      <c r="E74" s="315"/>
      <c r="F74" s="202"/>
      <c r="G74" s="202"/>
      <c r="H74" s="315"/>
      <c r="I74" s="202"/>
      <c r="J74" s="202"/>
      <c r="K74" s="205" t="s">
        <v>751</v>
      </c>
      <c r="L74" s="194" t="s">
        <v>33</v>
      </c>
      <c r="M74" s="193" t="s">
        <v>2269</v>
      </c>
      <c r="N74" s="194"/>
      <c r="O74" s="202"/>
      <c r="P74" s="194"/>
      <c r="Q74" s="194"/>
      <c r="R74" s="194"/>
      <c r="S74" s="194"/>
      <c r="T74" s="194"/>
      <c r="U74" s="194"/>
      <c r="V74" s="194"/>
      <c r="W74" s="194"/>
    </row>
    <row r="75" spans="1:23" hidden="1">
      <c r="A75" s="316" t="s">
        <v>2</v>
      </c>
      <c r="B75" s="336" t="s">
        <v>2303</v>
      </c>
      <c r="C75" s="338" t="s">
        <v>2316</v>
      </c>
      <c r="D75" s="337">
        <v>4</v>
      </c>
      <c r="E75" s="315"/>
      <c r="F75" s="202"/>
      <c r="G75" s="202"/>
      <c r="H75" s="315"/>
      <c r="I75" s="202"/>
      <c r="J75" s="202"/>
      <c r="K75" s="205" t="s">
        <v>751</v>
      </c>
      <c r="L75" s="194" t="s">
        <v>33</v>
      </c>
      <c r="M75" s="193" t="s">
        <v>2269</v>
      </c>
      <c r="N75" s="194"/>
      <c r="O75" s="202"/>
      <c r="P75" s="192"/>
      <c r="Q75" s="192"/>
      <c r="R75" s="194"/>
      <c r="S75" s="194"/>
      <c r="T75" s="194"/>
      <c r="U75" s="194"/>
      <c r="V75" s="194"/>
      <c r="W75" s="194"/>
    </row>
    <row r="76" spans="1:23" hidden="1">
      <c r="A76" s="208" t="s">
        <v>2</v>
      </c>
      <c r="B76" s="206" t="s">
        <v>2303</v>
      </c>
      <c r="C76" s="195" t="s">
        <v>2317</v>
      </c>
      <c r="D76" s="209">
        <v>3</v>
      </c>
      <c r="E76" s="315"/>
      <c r="F76" s="202"/>
      <c r="G76" s="202"/>
      <c r="H76" s="315"/>
      <c r="I76" s="202"/>
      <c r="J76" s="202"/>
      <c r="K76" s="205" t="s">
        <v>751</v>
      </c>
      <c r="L76" s="194" t="s">
        <v>33</v>
      </c>
      <c r="M76" s="193" t="s">
        <v>2269</v>
      </c>
      <c r="N76" s="194"/>
      <c r="O76" s="202"/>
      <c r="P76" s="192"/>
      <c r="Q76" s="192"/>
      <c r="R76" s="194"/>
      <c r="S76" s="194"/>
      <c r="T76" s="194"/>
      <c r="U76" s="194"/>
      <c r="V76" s="194"/>
      <c r="W76" s="194"/>
    </row>
    <row r="77" spans="1:23" hidden="1">
      <c r="A77" s="208" t="s">
        <v>2</v>
      </c>
      <c r="B77" s="206" t="s">
        <v>2303</v>
      </c>
      <c r="C77" s="195" t="s">
        <v>2318</v>
      </c>
      <c r="D77" s="209">
        <v>3</v>
      </c>
      <c r="E77" s="315"/>
      <c r="F77" s="202"/>
      <c r="G77" s="202"/>
      <c r="H77" s="315"/>
      <c r="I77" s="202"/>
      <c r="J77" s="202"/>
      <c r="K77" s="205" t="s">
        <v>751</v>
      </c>
      <c r="L77" s="194" t="s">
        <v>33</v>
      </c>
      <c r="M77" s="193" t="s">
        <v>2269</v>
      </c>
      <c r="N77" s="194"/>
      <c r="O77" s="202"/>
      <c r="P77" s="192"/>
      <c r="Q77" s="192"/>
      <c r="R77" s="194"/>
      <c r="S77" s="194"/>
      <c r="T77" s="194"/>
      <c r="U77" s="194"/>
      <c r="V77" s="194"/>
      <c r="W77" s="194"/>
    </row>
    <row r="78" spans="1:23" hidden="1">
      <c r="A78" s="208" t="s">
        <v>2</v>
      </c>
      <c r="B78" s="206" t="s">
        <v>2303</v>
      </c>
      <c r="C78" s="195" t="s">
        <v>2322</v>
      </c>
      <c r="D78" s="209">
        <v>3</v>
      </c>
      <c r="E78" s="315"/>
      <c r="F78" s="202"/>
      <c r="G78" s="202"/>
      <c r="H78" s="315"/>
      <c r="I78" s="202"/>
      <c r="J78" s="202"/>
      <c r="K78" s="205" t="s">
        <v>751</v>
      </c>
      <c r="L78" s="194" t="s">
        <v>33</v>
      </c>
      <c r="M78" s="193" t="s">
        <v>2269</v>
      </c>
      <c r="N78" s="194"/>
      <c r="O78" s="202"/>
      <c r="P78" s="192"/>
      <c r="Q78" s="192"/>
      <c r="R78" s="194"/>
      <c r="S78" s="194"/>
      <c r="T78" s="194"/>
      <c r="U78" s="194"/>
      <c r="V78" s="194"/>
      <c r="W78" s="194"/>
    </row>
    <row r="79" spans="1:23" hidden="1">
      <c r="A79" s="208" t="s">
        <v>2</v>
      </c>
      <c r="B79" s="206" t="s">
        <v>2303</v>
      </c>
      <c r="C79" s="195" t="s">
        <v>2319</v>
      </c>
      <c r="D79" s="209">
        <v>3</v>
      </c>
      <c r="E79" s="315"/>
      <c r="F79" s="202"/>
      <c r="G79" s="202"/>
      <c r="H79" s="315"/>
      <c r="I79" s="202"/>
      <c r="J79" s="202"/>
      <c r="K79" s="205" t="s">
        <v>751</v>
      </c>
      <c r="L79" s="194" t="s">
        <v>33</v>
      </c>
      <c r="M79" s="193" t="s">
        <v>2269</v>
      </c>
      <c r="N79" s="194"/>
      <c r="O79" s="202"/>
      <c r="P79" s="192"/>
      <c r="Q79" s="192"/>
      <c r="R79" s="194"/>
      <c r="S79" s="194"/>
      <c r="T79" s="194"/>
      <c r="U79" s="194"/>
      <c r="V79" s="194"/>
      <c r="W79" s="194"/>
    </row>
    <row r="80" spans="1:23" hidden="1">
      <c r="A80" s="208" t="s">
        <v>2</v>
      </c>
      <c r="B80" s="206" t="s">
        <v>2303</v>
      </c>
      <c r="C80" s="195" t="s">
        <v>2321</v>
      </c>
      <c r="D80" s="209">
        <v>3</v>
      </c>
      <c r="E80" s="315"/>
      <c r="F80" s="202"/>
      <c r="G80" s="202"/>
      <c r="H80" s="315"/>
      <c r="I80" s="202"/>
      <c r="J80" s="202"/>
      <c r="K80" s="205" t="s">
        <v>751</v>
      </c>
      <c r="L80" s="194" t="s">
        <v>33</v>
      </c>
      <c r="M80" s="193" t="s">
        <v>2269</v>
      </c>
      <c r="N80" s="194"/>
      <c r="O80" s="202"/>
      <c r="P80" s="192"/>
      <c r="Q80" s="192"/>
      <c r="R80" s="194"/>
      <c r="S80" s="194"/>
      <c r="T80" s="194"/>
      <c r="U80" s="194"/>
      <c r="V80" s="194"/>
      <c r="W80" s="194"/>
    </row>
    <row r="81" spans="1:23" hidden="1">
      <c r="A81" s="208" t="s">
        <v>2</v>
      </c>
      <c r="B81" s="206" t="s">
        <v>2303</v>
      </c>
      <c r="C81" s="195" t="s">
        <v>2320</v>
      </c>
      <c r="D81" s="209">
        <v>3</v>
      </c>
      <c r="E81" s="315"/>
      <c r="F81" s="202"/>
      <c r="G81" s="202"/>
      <c r="H81" s="315"/>
      <c r="I81" s="202"/>
      <c r="J81" s="202"/>
      <c r="K81" s="205" t="s">
        <v>751</v>
      </c>
      <c r="L81" s="194" t="s">
        <v>33</v>
      </c>
      <c r="M81" s="193" t="s">
        <v>2269</v>
      </c>
      <c r="N81" s="194"/>
      <c r="O81" s="202"/>
      <c r="P81" s="192"/>
      <c r="Q81" s="192"/>
      <c r="R81" s="194"/>
      <c r="S81" s="194"/>
      <c r="T81" s="194"/>
      <c r="U81" s="194"/>
      <c r="V81" s="194"/>
      <c r="W81" s="194"/>
    </row>
    <row r="82" spans="1:23" hidden="1">
      <c r="A82" s="339" t="s">
        <v>2</v>
      </c>
      <c r="B82" s="332" t="s">
        <v>2325</v>
      </c>
      <c r="C82" s="348" t="s">
        <v>2327</v>
      </c>
      <c r="D82" s="349">
        <v>5</v>
      </c>
      <c r="E82" s="315"/>
      <c r="F82" s="202"/>
      <c r="G82" s="202"/>
      <c r="H82" s="315"/>
      <c r="I82" s="202"/>
      <c r="J82" s="202"/>
      <c r="K82" s="205" t="s">
        <v>751</v>
      </c>
      <c r="L82" s="194" t="s">
        <v>33</v>
      </c>
      <c r="M82" s="193" t="s">
        <v>2269</v>
      </c>
      <c r="N82" s="194"/>
      <c r="O82" s="202"/>
      <c r="P82" s="192"/>
      <c r="Q82" s="192"/>
      <c r="R82" s="194"/>
      <c r="S82" s="194"/>
      <c r="T82" s="194"/>
      <c r="U82" s="194"/>
      <c r="V82" s="194"/>
      <c r="W82" s="194"/>
    </row>
    <row r="83" spans="1:23" hidden="1">
      <c r="A83" s="208" t="s">
        <v>2</v>
      </c>
      <c r="B83" s="238" t="s">
        <v>2325</v>
      </c>
      <c r="C83" s="195" t="s">
        <v>2328</v>
      </c>
      <c r="D83" s="196">
        <v>3</v>
      </c>
      <c r="E83" s="315"/>
      <c r="F83" s="202"/>
      <c r="G83" s="202"/>
      <c r="H83" s="315"/>
      <c r="I83" s="202"/>
      <c r="J83" s="202"/>
      <c r="K83" s="205" t="s">
        <v>751</v>
      </c>
      <c r="L83" s="194" t="s">
        <v>33</v>
      </c>
      <c r="M83" s="193" t="s">
        <v>2269</v>
      </c>
      <c r="N83" s="194"/>
      <c r="O83" s="202"/>
      <c r="P83" s="192"/>
      <c r="Q83" s="192"/>
      <c r="R83" s="194"/>
      <c r="S83" s="194"/>
      <c r="T83" s="194"/>
      <c r="U83" s="194"/>
      <c r="V83" s="194"/>
      <c r="W83" s="194"/>
    </row>
    <row r="84" spans="1:23" hidden="1">
      <c r="A84" s="208" t="s">
        <v>2</v>
      </c>
      <c r="B84" s="238" t="s">
        <v>2325</v>
      </c>
      <c r="C84" s="195" t="s">
        <v>2329</v>
      </c>
      <c r="D84" s="196">
        <v>3</v>
      </c>
      <c r="E84" s="315"/>
      <c r="F84" s="202"/>
      <c r="G84" s="202"/>
      <c r="H84" s="315"/>
      <c r="I84" s="202"/>
      <c r="J84" s="202"/>
      <c r="K84" s="205" t="s">
        <v>751</v>
      </c>
      <c r="L84" s="194" t="s">
        <v>33</v>
      </c>
      <c r="M84" s="193" t="s">
        <v>2269</v>
      </c>
      <c r="N84" s="194"/>
      <c r="O84" s="202"/>
      <c r="P84" s="192"/>
      <c r="Q84" s="192"/>
      <c r="R84" s="194"/>
      <c r="S84" s="194"/>
      <c r="T84" s="194"/>
      <c r="U84" s="194"/>
      <c r="V84" s="194"/>
      <c r="W84" s="194"/>
    </row>
    <row r="85" spans="1:23" hidden="1">
      <c r="A85" s="316" t="s">
        <v>2</v>
      </c>
      <c r="B85" s="320" t="s">
        <v>2325</v>
      </c>
      <c r="C85" s="321" t="s">
        <v>2330</v>
      </c>
      <c r="D85" s="322">
        <v>3</v>
      </c>
      <c r="E85" s="315"/>
      <c r="F85" s="202"/>
      <c r="G85" s="202"/>
      <c r="H85" s="315"/>
      <c r="I85" s="202"/>
      <c r="J85" s="202"/>
      <c r="K85" s="205" t="s">
        <v>751</v>
      </c>
      <c r="L85" s="194" t="s">
        <v>33</v>
      </c>
      <c r="M85" s="193" t="s">
        <v>2269</v>
      </c>
      <c r="N85" s="194"/>
      <c r="O85" s="202"/>
      <c r="P85" s="192"/>
      <c r="Q85" s="192"/>
      <c r="R85" s="194"/>
      <c r="S85" s="194"/>
      <c r="T85" s="194"/>
      <c r="U85" s="194"/>
      <c r="V85" s="194"/>
      <c r="W85" s="194"/>
    </row>
    <row r="86" spans="1:23" hidden="1">
      <c r="A86" s="208" t="s">
        <v>2</v>
      </c>
      <c r="B86" s="238" t="s">
        <v>2325</v>
      </c>
      <c r="C86" s="195" t="s">
        <v>2248</v>
      </c>
      <c r="D86" s="196">
        <v>2</v>
      </c>
      <c r="E86" s="315"/>
      <c r="F86" s="202"/>
      <c r="G86" s="202"/>
      <c r="H86" s="315"/>
      <c r="I86" s="202"/>
      <c r="J86" s="202"/>
      <c r="K86" s="205" t="s">
        <v>751</v>
      </c>
      <c r="L86" s="194" t="s">
        <v>33</v>
      </c>
      <c r="M86" s="193" t="s">
        <v>2269</v>
      </c>
      <c r="N86" s="194"/>
      <c r="O86" s="202"/>
      <c r="P86" s="192"/>
      <c r="Q86" s="192"/>
      <c r="R86" s="194"/>
      <c r="S86" s="194"/>
      <c r="T86" s="194"/>
      <c r="U86" s="194"/>
      <c r="V86" s="194"/>
      <c r="W86" s="194"/>
    </row>
    <row r="87" spans="1:23" hidden="1">
      <c r="A87" s="208" t="s">
        <v>2</v>
      </c>
      <c r="B87" s="238" t="s">
        <v>2325</v>
      </c>
      <c r="C87" s="195" t="s">
        <v>2332</v>
      </c>
      <c r="D87" s="196">
        <v>2</v>
      </c>
      <c r="E87" s="315"/>
      <c r="F87" s="202"/>
      <c r="G87" s="202"/>
      <c r="H87" s="315"/>
      <c r="I87" s="202"/>
      <c r="J87" s="202"/>
      <c r="K87" s="205" t="s">
        <v>751</v>
      </c>
      <c r="L87" s="194" t="s">
        <v>33</v>
      </c>
      <c r="M87" s="193" t="s">
        <v>2269</v>
      </c>
      <c r="N87" s="194"/>
      <c r="O87" s="202"/>
      <c r="P87" s="192"/>
      <c r="Q87" s="192"/>
      <c r="R87" s="194"/>
      <c r="S87" s="194"/>
      <c r="T87" s="194"/>
      <c r="U87" s="194"/>
      <c r="V87" s="194"/>
      <c r="W87" s="194"/>
    </row>
    <row r="88" spans="1:23" hidden="1">
      <c r="A88" s="208" t="s">
        <v>2</v>
      </c>
      <c r="B88" s="238" t="s">
        <v>2325</v>
      </c>
      <c r="C88" s="195" t="s">
        <v>2333</v>
      </c>
      <c r="D88" s="196">
        <v>2</v>
      </c>
      <c r="E88" s="315"/>
      <c r="F88" s="202"/>
      <c r="G88" s="202"/>
      <c r="H88" s="315"/>
      <c r="I88" s="202"/>
      <c r="J88" s="202"/>
      <c r="K88" s="205" t="s">
        <v>751</v>
      </c>
      <c r="L88" s="194" t="s">
        <v>33</v>
      </c>
      <c r="M88" s="193" t="s">
        <v>2269</v>
      </c>
      <c r="N88" s="194"/>
      <c r="O88" s="202"/>
      <c r="P88" s="192"/>
      <c r="Q88" s="192"/>
      <c r="R88" s="194"/>
      <c r="S88" s="194"/>
      <c r="T88" s="194"/>
      <c r="U88" s="194"/>
      <c r="V88" s="194"/>
      <c r="W88" s="194"/>
    </row>
    <row r="89" spans="1:23" hidden="1">
      <c r="A89" s="208" t="s">
        <v>2</v>
      </c>
      <c r="B89" s="238" t="s">
        <v>2325</v>
      </c>
      <c r="C89" s="195" t="s">
        <v>2309</v>
      </c>
      <c r="D89" s="196">
        <v>2</v>
      </c>
      <c r="E89" s="315"/>
      <c r="F89" s="202"/>
      <c r="G89" s="202"/>
      <c r="H89" s="315"/>
      <c r="I89" s="202"/>
      <c r="J89" s="202"/>
      <c r="K89" s="205" t="s">
        <v>751</v>
      </c>
      <c r="L89" s="194" t="s">
        <v>33</v>
      </c>
      <c r="M89" s="193" t="s">
        <v>2269</v>
      </c>
      <c r="N89" s="194"/>
      <c r="O89" s="202"/>
      <c r="P89" s="192"/>
      <c r="Q89" s="192"/>
      <c r="R89" s="194"/>
      <c r="S89" s="194"/>
      <c r="T89" s="194"/>
      <c r="U89" s="194"/>
      <c r="V89" s="194"/>
      <c r="W89" s="194"/>
    </row>
    <row r="90" spans="1:23" hidden="1">
      <c r="A90" s="208" t="s">
        <v>2</v>
      </c>
      <c r="B90" s="238" t="s">
        <v>2325</v>
      </c>
      <c r="C90" s="195" t="s">
        <v>2334</v>
      </c>
      <c r="D90" s="196">
        <v>2</v>
      </c>
      <c r="E90" s="315"/>
      <c r="F90" s="202"/>
      <c r="G90" s="202"/>
      <c r="H90" s="315"/>
      <c r="I90" s="202"/>
      <c r="J90" s="202"/>
      <c r="K90" s="205" t="s">
        <v>751</v>
      </c>
      <c r="L90" s="194" t="s">
        <v>33</v>
      </c>
      <c r="M90" s="193" t="s">
        <v>2269</v>
      </c>
      <c r="N90" s="194"/>
      <c r="O90" s="202"/>
      <c r="P90" s="192"/>
      <c r="Q90" s="192"/>
      <c r="R90" s="194"/>
      <c r="S90" s="194"/>
      <c r="T90" s="194"/>
      <c r="U90" s="194"/>
      <c r="V90" s="194"/>
      <c r="W90" s="194"/>
    </row>
    <row r="91" spans="1:23" hidden="1">
      <c r="A91" s="208" t="s">
        <v>2</v>
      </c>
      <c r="B91" s="238" t="s">
        <v>2325</v>
      </c>
      <c r="C91" s="195" t="s">
        <v>2335</v>
      </c>
      <c r="D91" s="196">
        <v>2</v>
      </c>
      <c r="E91" s="315"/>
      <c r="F91" s="202"/>
      <c r="G91" s="202"/>
      <c r="H91" s="315"/>
      <c r="I91" s="202"/>
      <c r="J91" s="202"/>
      <c r="K91" s="205" t="s">
        <v>751</v>
      </c>
      <c r="L91" s="194" t="s">
        <v>33</v>
      </c>
      <c r="M91" s="193" t="s">
        <v>2269</v>
      </c>
      <c r="N91" s="194"/>
      <c r="O91" s="202"/>
      <c r="P91" s="192"/>
      <c r="Q91" s="192"/>
      <c r="R91" s="194"/>
      <c r="S91" s="194"/>
      <c r="T91" s="194"/>
      <c r="U91" s="194"/>
      <c r="V91" s="194"/>
      <c r="W91" s="194"/>
    </row>
    <row r="92" spans="1:23" hidden="1">
      <c r="A92" s="208" t="s">
        <v>2</v>
      </c>
      <c r="B92" s="238" t="s">
        <v>2325</v>
      </c>
      <c r="C92" s="195" t="s">
        <v>2336</v>
      </c>
      <c r="D92" s="196">
        <v>2</v>
      </c>
      <c r="E92" s="315"/>
      <c r="F92" s="202"/>
      <c r="G92" s="202"/>
      <c r="H92" s="315"/>
      <c r="I92" s="202"/>
      <c r="J92" s="202"/>
      <c r="K92" s="205" t="s">
        <v>751</v>
      </c>
      <c r="L92" s="194" t="s">
        <v>33</v>
      </c>
      <c r="M92" s="193" t="s">
        <v>2269</v>
      </c>
      <c r="N92" s="194"/>
      <c r="O92" s="202"/>
      <c r="P92" s="192"/>
      <c r="Q92" s="192"/>
      <c r="R92" s="194"/>
      <c r="S92" s="194"/>
      <c r="T92" s="194"/>
      <c r="U92" s="194"/>
      <c r="V92" s="194"/>
      <c r="W92" s="194"/>
    </row>
    <row r="93" spans="1:23" hidden="1">
      <c r="A93" s="208" t="s">
        <v>2</v>
      </c>
      <c r="B93" s="238" t="s">
        <v>2325</v>
      </c>
      <c r="C93" s="195" t="s">
        <v>2337</v>
      </c>
      <c r="D93" s="196">
        <v>2</v>
      </c>
      <c r="E93" s="315"/>
      <c r="F93" s="202"/>
      <c r="G93" s="202"/>
      <c r="H93" s="315"/>
      <c r="I93" s="202"/>
      <c r="J93" s="202"/>
      <c r="K93" s="205" t="s">
        <v>751</v>
      </c>
      <c r="L93" s="194" t="s">
        <v>33</v>
      </c>
      <c r="M93" s="193" t="s">
        <v>2269</v>
      </c>
      <c r="N93" s="194"/>
      <c r="O93" s="202"/>
      <c r="P93" s="192"/>
      <c r="Q93" s="192"/>
      <c r="R93" s="194"/>
      <c r="S93" s="194"/>
      <c r="T93" s="194"/>
      <c r="U93" s="194"/>
      <c r="V93" s="194"/>
      <c r="W93" s="194"/>
    </row>
    <row r="94" spans="1:23" hidden="1">
      <c r="A94" s="208" t="s">
        <v>2</v>
      </c>
      <c r="B94" s="238" t="s">
        <v>2325</v>
      </c>
      <c r="C94" s="195" t="s">
        <v>2331</v>
      </c>
      <c r="D94" s="196">
        <v>2</v>
      </c>
      <c r="E94" s="315"/>
      <c r="F94" s="202"/>
      <c r="G94" s="202"/>
      <c r="H94" s="315"/>
      <c r="I94" s="202"/>
      <c r="J94" s="202"/>
      <c r="K94" s="205" t="s">
        <v>751</v>
      </c>
      <c r="L94" s="194" t="s">
        <v>33</v>
      </c>
      <c r="M94" s="193" t="s">
        <v>2269</v>
      </c>
      <c r="N94" s="194"/>
      <c r="O94" s="202"/>
      <c r="P94" s="192"/>
      <c r="Q94" s="192"/>
      <c r="R94" s="194"/>
      <c r="S94" s="194"/>
      <c r="T94" s="194"/>
      <c r="U94" s="194"/>
      <c r="V94" s="194"/>
      <c r="W94" s="194"/>
    </row>
    <row r="95" spans="1:23" hidden="1">
      <c r="A95" s="208" t="s">
        <v>2</v>
      </c>
      <c r="B95" s="238" t="s">
        <v>2325</v>
      </c>
      <c r="C95" s="195" t="s">
        <v>2338</v>
      </c>
      <c r="D95" s="196">
        <v>2</v>
      </c>
      <c r="E95" s="315"/>
      <c r="F95" s="202"/>
      <c r="G95" s="202"/>
      <c r="H95" s="315"/>
      <c r="I95" s="202"/>
      <c r="J95" s="202"/>
      <c r="K95" s="205" t="s">
        <v>751</v>
      </c>
      <c r="L95" s="194" t="s">
        <v>33</v>
      </c>
      <c r="M95" s="193" t="s">
        <v>2269</v>
      </c>
      <c r="N95" s="194"/>
      <c r="O95" s="202"/>
      <c r="P95" s="192"/>
      <c r="Q95" s="192"/>
      <c r="R95" s="194"/>
      <c r="S95" s="194"/>
      <c r="T95" s="194"/>
      <c r="U95" s="194"/>
      <c r="V95" s="194"/>
      <c r="W95" s="194"/>
    </row>
    <row r="96" spans="1:23" hidden="1">
      <c r="A96" s="208" t="s">
        <v>2</v>
      </c>
      <c r="B96" s="238" t="s">
        <v>2325</v>
      </c>
      <c r="C96" s="195" t="s">
        <v>2339</v>
      </c>
      <c r="D96" s="196">
        <v>2</v>
      </c>
      <c r="E96" s="315"/>
      <c r="F96" s="202"/>
      <c r="G96" s="202"/>
      <c r="H96" s="315"/>
      <c r="I96" s="202"/>
      <c r="J96" s="202"/>
      <c r="K96" s="205" t="s">
        <v>751</v>
      </c>
      <c r="L96" s="194" t="s">
        <v>33</v>
      </c>
      <c r="M96" s="193" t="s">
        <v>2269</v>
      </c>
      <c r="N96" s="194"/>
      <c r="O96" s="202"/>
      <c r="P96" s="192"/>
      <c r="Q96" s="192"/>
      <c r="R96" s="194"/>
      <c r="S96" s="194"/>
      <c r="T96" s="194"/>
      <c r="U96" s="194"/>
      <c r="V96" s="194"/>
      <c r="W96" s="194"/>
    </row>
    <row r="97" spans="1:23" hidden="1">
      <c r="A97" s="312" t="s">
        <v>2</v>
      </c>
      <c r="B97" s="325" t="s">
        <v>2325</v>
      </c>
      <c r="C97" s="326" t="s">
        <v>2346</v>
      </c>
      <c r="D97" s="327">
        <v>3</v>
      </c>
      <c r="E97" s="315"/>
      <c r="F97" s="202"/>
      <c r="G97" s="202"/>
      <c r="H97" s="315"/>
      <c r="I97" s="202"/>
      <c r="J97" s="202"/>
      <c r="K97" s="205" t="s">
        <v>751</v>
      </c>
      <c r="L97" s="194" t="s">
        <v>33</v>
      </c>
      <c r="M97" s="193" t="s">
        <v>2269</v>
      </c>
      <c r="N97" s="194"/>
      <c r="O97" s="202"/>
      <c r="P97" s="192"/>
      <c r="Q97" s="192"/>
      <c r="R97" s="194"/>
      <c r="S97" s="194"/>
      <c r="T97" s="194"/>
      <c r="U97" s="194"/>
      <c r="V97" s="194"/>
      <c r="W97" s="194"/>
    </row>
    <row r="98" spans="1:23" hidden="1">
      <c r="A98" s="208" t="s">
        <v>2</v>
      </c>
      <c r="B98" s="238" t="s">
        <v>2325</v>
      </c>
      <c r="C98" s="195" t="s">
        <v>2347</v>
      </c>
      <c r="D98" s="196">
        <v>3</v>
      </c>
      <c r="E98" s="315"/>
      <c r="F98" s="202"/>
      <c r="G98" s="202"/>
      <c r="H98" s="315"/>
      <c r="I98" s="202"/>
      <c r="J98" s="202"/>
      <c r="K98" s="205" t="s">
        <v>751</v>
      </c>
      <c r="L98" s="194" t="s">
        <v>33</v>
      </c>
      <c r="M98" s="193" t="s">
        <v>2269</v>
      </c>
      <c r="N98" s="194"/>
      <c r="O98" s="202"/>
      <c r="P98" s="192"/>
      <c r="Q98" s="192"/>
      <c r="R98" s="194"/>
      <c r="S98" s="194"/>
      <c r="T98" s="194"/>
      <c r="U98" s="194"/>
      <c r="V98" s="194"/>
      <c r="W98" s="194"/>
    </row>
    <row r="99" spans="1:23" hidden="1">
      <c r="A99" s="316" t="s">
        <v>2</v>
      </c>
      <c r="B99" s="320" t="s">
        <v>2325</v>
      </c>
      <c r="C99" s="321" t="s">
        <v>2348</v>
      </c>
      <c r="D99" s="322">
        <v>3</v>
      </c>
      <c r="E99" s="315"/>
      <c r="F99" s="202"/>
      <c r="G99" s="202"/>
      <c r="H99" s="315"/>
      <c r="I99" s="202"/>
      <c r="J99" s="202"/>
      <c r="K99" s="205" t="s">
        <v>751</v>
      </c>
      <c r="L99" s="194" t="s">
        <v>33</v>
      </c>
      <c r="M99" s="193" t="s">
        <v>2269</v>
      </c>
      <c r="N99" s="194"/>
      <c r="O99" s="202"/>
      <c r="P99" s="192"/>
      <c r="Q99" s="192"/>
      <c r="R99" s="194"/>
      <c r="S99" s="194"/>
      <c r="T99" s="194"/>
      <c r="U99" s="194"/>
      <c r="V99" s="194"/>
      <c r="W99" s="194"/>
    </row>
    <row r="100" spans="1:23" hidden="1">
      <c r="A100" s="208" t="s">
        <v>2</v>
      </c>
      <c r="B100" s="238" t="s">
        <v>2325</v>
      </c>
      <c r="C100" s="195" t="s">
        <v>2340</v>
      </c>
      <c r="D100" s="196">
        <v>2</v>
      </c>
      <c r="E100" s="315"/>
      <c r="F100" s="202"/>
      <c r="G100" s="202"/>
      <c r="H100" s="315"/>
      <c r="I100" s="202"/>
      <c r="J100" s="202"/>
      <c r="K100" s="205" t="s">
        <v>751</v>
      </c>
      <c r="L100" s="194" t="s">
        <v>33</v>
      </c>
      <c r="M100" s="193" t="s">
        <v>2269</v>
      </c>
      <c r="N100" s="194"/>
      <c r="O100" s="202"/>
      <c r="P100" s="192"/>
      <c r="Q100" s="192"/>
      <c r="R100" s="194"/>
      <c r="S100" s="194"/>
      <c r="T100" s="194"/>
      <c r="U100" s="194"/>
      <c r="V100" s="194"/>
      <c r="W100" s="194"/>
    </row>
    <row r="101" spans="1:23" hidden="1">
      <c r="A101" s="208" t="s">
        <v>2</v>
      </c>
      <c r="B101" s="238" t="s">
        <v>2325</v>
      </c>
      <c r="C101" s="195" t="s">
        <v>2341</v>
      </c>
      <c r="D101" s="196">
        <v>2</v>
      </c>
      <c r="E101" s="315"/>
      <c r="F101" s="202"/>
      <c r="G101" s="202"/>
      <c r="H101" s="315"/>
      <c r="I101" s="202"/>
      <c r="J101" s="202"/>
      <c r="K101" s="205" t="s">
        <v>751</v>
      </c>
      <c r="L101" s="194" t="s">
        <v>33</v>
      </c>
      <c r="M101" s="193" t="s">
        <v>2269</v>
      </c>
      <c r="N101" s="194"/>
      <c r="O101" s="202"/>
      <c r="P101" s="192"/>
      <c r="Q101" s="192"/>
      <c r="R101" s="194"/>
      <c r="S101" s="194"/>
      <c r="T101" s="194"/>
      <c r="U101" s="194"/>
      <c r="V101" s="194"/>
      <c r="W101" s="194"/>
    </row>
    <row r="102" spans="1:23" hidden="1">
      <c r="A102" s="208" t="s">
        <v>2</v>
      </c>
      <c r="B102" s="238" t="s">
        <v>2325</v>
      </c>
      <c r="C102" s="195" t="s">
        <v>2342</v>
      </c>
      <c r="D102" s="196">
        <v>2</v>
      </c>
      <c r="E102" s="315"/>
      <c r="F102" s="202"/>
      <c r="G102" s="202"/>
      <c r="H102" s="315"/>
      <c r="I102" s="202"/>
      <c r="J102" s="202"/>
      <c r="K102" s="205" t="s">
        <v>751</v>
      </c>
      <c r="L102" s="194" t="s">
        <v>33</v>
      </c>
      <c r="M102" s="193" t="s">
        <v>2269</v>
      </c>
      <c r="N102" s="194"/>
      <c r="O102" s="202"/>
      <c r="P102" s="192"/>
      <c r="Q102" s="192"/>
      <c r="R102" s="194"/>
      <c r="S102" s="194"/>
      <c r="T102" s="194"/>
      <c r="U102" s="194"/>
      <c r="V102" s="194"/>
      <c r="W102" s="194"/>
    </row>
    <row r="103" spans="1:23" hidden="1">
      <c r="A103" s="208" t="s">
        <v>2</v>
      </c>
      <c r="B103" s="238" t="s">
        <v>2325</v>
      </c>
      <c r="C103" s="195" t="s">
        <v>2343</v>
      </c>
      <c r="D103" s="196">
        <v>2</v>
      </c>
      <c r="E103" s="315"/>
      <c r="F103" s="202"/>
      <c r="G103" s="202"/>
      <c r="H103" s="315"/>
      <c r="I103" s="202"/>
      <c r="J103" s="202"/>
      <c r="K103" s="205" t="s">
        <v>751</v>
      </c>
      <c r="L103" s="194" t="s">
        <v>33</v>
      </c>
      <c r="M103" s="193" t="s">
        <v>2269</v>
      </c>
      <c r="N103" s="194"/>
      <c r="O103" s="202"/>
      <c r="P103" s="192"/>
      <c r="Q103" s="192"/>
      <c r="R103" s="194"/>
      <c r="S103" s="194"/>
      <c r="T103" s="194"/>
      <c r="U103" s="194"/>
      <c r="V103" s="194"/>
      <c r="W103" s="194"/>
    </row>
    <row r="104" spans="1:23" hidden="1">
      <c r="A104" s="208" t="s">
        <v>2</v>
      </c>
      <c r="B104" s="238" t="s">
        <v>2325</v>
      </c>
      <c r="C104" s="195" t="s">
        <v>2344</v>
      </c>
      <c r="D104" s="196">
        <v>2</v>
      </c>
      <c r="E104" s="315"/>
      <c r="F104" s="202"/>
      <c r="G104" s="202"/>
      <c r="H104" s="315"/>
      <c r="I104" s="202"/>
      <c r="J104" s="202"/>
      <c r="K104" s="205" t="s">
        <v>751</v>
      </c>
      <c r="L104" s="194" t="s">
        <v>33</v>
      </c>
      <c r="M104" s="193" t="s">
        <v>2269</v>
      </c>
      <c r="N104" s="194"/>
      <c r="O104" s="202"/>
      <c r="P104" s="192"/>
      <c r="Q104" s="192"/>
      <c r="R104" s="194"/>
      <c r="S104" s="194"/>
      <c r="T104" s="194"/>
      <c r="U104" s="194"/>
      <c r="V104" s="194"/>
      <c r="W104" s="194"/>
    </row>
    <row r="105" spans="1:23" hidden="1">
      <c r="A105" s="208" t="s">
        <v>2</v>
      </c>
      <c r="B105" s="238" t="s">
        <v>2325</v>
      </c>
      <c r="C105" s="195" t="s">
        <v>2345</v>
      </c>
      <c r="D105" s="196">
        <v>2</v>
      </c>
      <c r="E105" s="315"/>
      <c r="F105" s="202"/>
      <c r="G105" s="202"/>
      <c r="H105" s="315"/>
      <c r="I105" s="202"/>
      <c r="J105" s="202"/>
      <c r="K105" s="205" t="s">
        <v>751</v>
      </c>
      <c r="L105" s="194" t="s">
        <v>33</v>
      </c>
      <c r="M105" s="193" t="s">
        <v>2269</v>
      </c>
      <c r="N105" s="194"/>
      <c r="O105" s="202"/>
      <c r="P105" s="192"/>
      <c r="Q105" s="192"/>
      <c r="R105" s="194"/>
      <c r="S105" s="194"/>
      <c r="T105" s="194"/>
      <c r="U105" s="194"/>
      <c r="V105" s="194"/>
      <c r="W105" s="194"/>
    </row>
    <row r="106" spans="1:23" hidden="1">
      <c r="A106" s="229" t="s">
        <v>2</v>
      </c>
      <c r="B106" s="267" t="s">
        <v>2325</v>
      </c>
      <c r="C106" s="46" t="s">
        <v>768</v>
      </c>
      <c r="D106" s="65">
        <v>1</v>
      </c>
      <c r="E106" s="315"/>
      <c r="F106" s="202"/>
      <c r="G106" s="202"/>
      <c r="H106" s="315"/>
      <c r="I106" s="202"/>
      <c r="J106" s="202"/>
      <c r="K106" s="205" t="s">
        <v>751</v>
      </c>
      <c r="L106" s="194" t="s">
        <v>33</v>
      </c>
      <c r="M106" s="193" t="s">
        <v>2269</v>
      </c>
      <c r="N106" s="194"/>
      <c r="O106" s="202"/>
      <c r="P106" s="192"/>
      <c r="Q106" s="192"/>
      <c r="R106" s="194"/>
      <c r="S106" s="194"/>
      <c r="T106" s="194"/>
      <c r="U106" s="194"/>
      <c r="V106" s="194"/>
      <c r="W106" s="194"/>
    </row>
    <row r="107" spans="1:23" hidden="1">
      <c r="A107" s="229" t="s">
        <v>2</v>
      </c>
      <c r="B107" s="61" t="s">
        <v>2325</v>
      </c>
      <c r="C107" s="38" t="s">
        <v>161</v>
      </c>
      <c r="D107" s="64">
        <v>1</v>
      </c>
      <c r="E107" s="315"/>
      <c r="F107" s="202"/>
      <c r="G107" s="202"/>
      <c r="H107" s="315"/>
      <c r="I107" s="202"/>
      <c r="J107" s="202"/>
      <c r="K107" s="205" t="s">
        <v>751</v>
      </c>
      <c r="L107" s="194" t="s">
        <v>33</v>
      </c>
      <c r="M107" s="193" t="s">
        <v>2269</v>
      </c>
      <c r="N107" s="194"/>
      <c r="O107" s="202"/>
      <c r="P107" s="192"/>
      <c r="Q107" s="192"/>
      <c r="R107" s="194"/>
      <c r="S107" s="194"/>
      <c r="T107" s="194"/>
      <c r="U107" s="194"/>
      <c r="V107" s="194"/>
      <c r="W107" s="194"/>
    </row>
    <row r="108" spans="1:23" hidden="1">
      <c r="A108" s="208" t="s">
        <v>2</v>
      </c>
      <c r="B108" s="238" t="s">
        <v>2351</v>
      </c>
      <c r="C108" s="195" t="s">
        <v>2369</v>
      </c>
      <c r="D108" s="196">
        <v>3</v>
      </c>
      <c r="E108" s="315"/>
      <c r="F108" s="202"/>
      <c r="G108" s="202"/>
      <c r="H108" s="315"/>
      <c r="I108" s="202"/>
      <c r="J108" s="202"/>
      <c r="K108" s="205" t="s">
        <v>751</v>
      </c>
      <c r="L108" s="194" t="s">
        <v>33</v>
      </c>
      <c r="M108" s="193" t="s">
        <v>2269</v>
      </c>
      <c r="N108" s="194"/>
      <c r="O108" s="202"/>
      <c r="P108" s="192"/>
      <c r="Q108" s="192"/>
      <c r="R108" s="194"/>
      <c r="S108" s="194"/>
      <c r="T108" s="194"/>
      <c r="U108" s="194"/>
      <c r="V108" s="194"/>
      <c r="W108" s="194"/>
    </row>
    <row r="109" spans="1:23" hidden="1">
      <c r="A109" s="316" t="s">
        <v>2</v>
      </c>
      <c r="B109" s="320" t="s">
        <v>2351</v>
      </c>
      <c r="C109" s="321" t="s">
        <v>2370</v>
      </c>
      <c r="D109" s="322">
        <v>3</v>
      </c>
      <c r="E109" s="315"/>
      <c r="F109" s="202"/>
      <c r="G109" s="202"/>
      <c r="H109" s="315"/>
      <c r="I109" s="202"/>
      <c r="J109" s="202"/>
      <c r="K109" s="205" t="s">
        <v>751</v>
      </c>
      <c r="L109" s="194" t="s">
        <v>33</v>
      </c>
      <c r="M109" s="193" t="s">
        <v>2269</v>
      </c>
      <c r="N109" s="194"/>
      <c r="O109" s="202"/>
      <c r="P109" s="192"/>
      <c r="Q109" s="192"/>
      <c r="R109" s="194"/>
      <c r="S109" s="194"/>
      <c r="T109" s="194"/>
      <c r="U109" s="194"/>
      <c r="V109" s="194"/>
      <c r="W109" s="194"/>
    </row>
    <row r="110" spans="1:23" hidden="1">
      <c r="A110" s="208" t="s">
        <v>2</v>
      </c>
      <c r="B110" s="238" t="s">
        <v>2351</v>
      </c>
      <c r="C110" s="195" t="s">
        <v>2386</v>
      </c>
      <c r="D110" s="196">
        <v>2</v>
      </c>
      <c r="E110" s="315"/>
      <c r="F110" s="202"/>
      <c r="G110" s="202"/>
      <c r="H110" s="315"/>
      <c r="I110" s="202"/>
      <c r="J110" s="202"/>
      <c r="K110" s="205" t="s">
        <v>751</v>
      </c>
      <c r="L110" s="194" t="s">
        <v>33</v>
      </c>
      <c r="M110" s="193" t="s">
        <v>2269</v>
      </c>
      <c r="N110" s="194"/>
      <c r="O110" s="202"/>
      <c r="P110" s="192"/>
      <c r="Q110" s="192"/>
      <c r="R110" s="194"/>
      <c r="S110" s="194"/>
      <c r="T110" s="194"/>
      <c r="U110" s="194"/>
      <c r="V110" s="194"/>
      <c r="W110" s="194"/>
    </row>
    <row r="111" spans="1:23" hidden="1">
      <c r="A111" s="208" t="s">
        <v>2</v>
      </c>
      <c r="B111" s="238" t="s">
        <v>2351</v>
      </c>
      <c r="C111" s="195" t="s">
        <v>2387</v>
      </c>
      <c r="D111" s="196">
        <v>2</v>
      </c>
      <c r="E111" s="315"/>
      <c r="F111" s="202"/>
      <c r="G111" s="202"/>
      <c r="H111" s="315"/>
      <c r="I111" s="202"/>
      <c r="J111" s="202"/>
      <c r="K111" s="205" t="s">
        <v>751</v>
      </c>
      <c r="L111" s="194" t="s">
        <v>33</v>
      </c>
      <c r="M111" s="193" t="s">
        <v>2269</v>
      </c>
      <c r="N111" s="194"/>
      <c r="O111" s="202"/>
      <c r="P111" s="192"/>
      <c r="Q111" s="192"/>
      <c r="R111" s="194"/>
      <c r="S111" s="194"/>
      <c r="T111" s="194"/>
      <c r="U111" s="194"/>
      <c r="V111" s="194"/>
      <c r="W111" s="194"/>
    </row>
    <row r="112" spans="1:23" hidden="1">
      <c r="A112" s="208" t="s">
        <v>2</v>
      </c>
      <c r="B112" s="238" t="s">
        <v>2351</v>
      </c>
      <c r="C112" s="195" t="s">
        <v>2388</v>
      </c>
      <c r="D112" s="196">
        <v>2</v>
      </c>
      <c r="E112" s="315"/>
      <c r="F112" s="202"/>
      <c r="G112" s="202"/>
      <c r="H112" s="315"/>
      <c r="I112" s="202"/>
      <c r="J112" s="202"/>
      <c r="K112" s="205" t="s">
        <v>751</v>
      </c>
      <c r="L112" s="194" t="s">
        <v>33</v>
      </c>
      <c r="M112" s="193" t="s">
        <v>2269</v>
      </c>
      <c r="N112" s="194"/>
      <c r="O112" s="202"/>
      <c r="P112" s="192"/>
      <c r="Q112" s="192"/>
      <c r="R112" s="194"/>
      <c r="S112" s="194"/>
      <c r="T112" s="194"/>
      <c r="U112" s="194"/>
      <c r="V112" s="194"/>
      <c r="W112" s="194"/>
    </row>
    <row r="113" spans="1:23" hidden="1">
      <c r="A113" s="208" t="s">
        <v>2</v>
      </c>
      <c r="B113" s="238" t="s">
        <v>2351</v>
      </c>
      <c r="C113" s="195" t="s">
        <v>2389</v>
      </c>
      <c r="D113" s="196">
        <v>2</v>
      </c>
      <c r="E113" s="315"/>
      <c r="F113" s="202"/>
      <c r="G113" s="202"/>
      <c r="H113" s="315"/>
      <c r="I113" s="202"/>
      <c r="J113" s="202"/>
      <c r="K113" s="205" t="s">
        <v>751</v>
      </c>
      <c r="L113" s="194" t="s">
        <v>33</v>
      </c>
      <c r="M113" s="193" t="s">
        <v>2269</v>
      </c>
      <c r="N113" s="194"/>
      <c r="O113" s="202"/>
      <c r="P113" s="192"/>
      <c r="Q113" s="192"/>
      <c r="R113" s="194"/>
      <c r="S113" s="194"/>
      <c r="T113" s="194"/>
      <c r="U113" s="194"/>
      <c r="V113" s="194"/>
      <c r="W113" s="194"/>
    </row>
    <row r="114" spans="1:23" hidden="1">
      <c r="A114" s="208" t="s">
        <v>2</v>
      </c>
      <c r="B114" s="238" t="s">
        <v>2351</v>
      </c>
      <c r="C114" s="195" t="s">
        <v>2390</v>
      </c>
      <c r="D114" s="196">
        <v>2</v>
      </c>
      <c r="E114" s="315"/>
      <c r="F114" s="202"/>
      <c r="G114" s="202"/>
      <c r="H114" s="315"/>
      <c r="I114" s="202"/>
      <c r="J114" s="202"/>
      <c r="K114" s="205" t="s">
        <v>751</v>
      </c>
      <c r="L114" s="194" t="s">
        <v>33</v>
      </c>
      <c r="M114" s="193" t="s">
        <v>2269</v>
      </c>
      <c r="N114" s="194"/>
      <c r="O114" s="202"/>
      <c r="P114" s="192"/>
      <c r="Q114" s="192"/>
      <c r="R114" s="194"/>
      <c r="S114" s="194"/>
      <c r="T114" s="194"/>
      <c r="U114" s="194"/>
      <c r="V114" s="194"/>
      <c r="W114" s="194"/>
    </row>
    <row r="115" spans="1:23" hidden="1">
      <c r="A115" s="208" t="s">
        <v>2</v>
      </c>
      <c r="B115" s="238" t="s">
        <v>2351</v>
      </c>
      <c r="C115" s="195" t="s">
        <v>2391</v>
      </c>
      <c r="D115" s="196">
        <v>2</v>
      </c>
      <c r="E115" s="315"/>
      <c r="F115" s="202"/>
      <c r="G115" s="202"/>
      <c r="H115" s="315"/>
      <c r="I115" s="202"/>
      <c r="J115" s="202"/>
      <c r="K115" s="205" t="s">
        <v>751</v>
      </c>
      <c r="L115" s="194" t="s">
        <v>33</v>
      </c>
      <c r="M115" s="193" t="s">
        <v>2269</v>
      </c>
      <c r="N115" s="194"/>
      <c r="O115" s="202"/>
      <c r="P115" s="192"/>
      <c r="Q115" s="192"/>
      <c r="R115" s="194"/>
      <c r="S115" s="194"/>
      <c r="T115" s="194"/>
      <c r="U115" s="194"/>
      <c r="V115" s="194"/>
      <c r="W115" s="194"/>
    </row>
    <row r="116" spans="1:23" hidden="1">
      <c r="A116" s="208" t="s">
        <v>2</v>
      </c>
      <c r="B116" s="238" t="s">
        <v>2351</v>
      </c>
      <c r="C116" s="195" t="s">
        <v>2392</v>
      </c>
      <c r="D116" s="196">
        <v>2</v>
      </c>
      <c r="E116" s="315"/>
      <c r="F116" s="202"/>
      <c r="G116" s="202"/>
      <c r="H116" s="315"/>
      <c r="I116" s="202"/>
      <c r="J116" s="202"/>
      <c r="K116" s="205" t="s">
        <v>751</v>
      </c>
      <c r="L116" s="194" t="s">
        <v>33</v>
      </c>
      <c r="M116" s="193" t="s">
        <v>2269</v>
      </c>
      <c r="N116" s="194"/>
      <c r="O116" s="202"/>
      <c r="P116" s="192"/>
      <c r="Q116" s="192"/>
      <c r="R116" s="194"/>
      <c r="S116" s="194"/>
      <c r="T116" s="194"/>
      <c r="U116" s="194"/>
      <c r="V116" s="194"/>
      <c r="W116" s="194"/>
    </row>
    <row r="117" spans="1:23" hidden="1">
      <c r="A117" s="339" t="s">
        <v>2</v>
      </c>
      <c r="B117" s="340" t="s">
        <v>2351</v>
      </c>
      <c r="C117" s="341" t="s">
        <v>2371</v>
      </c>
      <c r="D117" s="342">
        <v>3</v>
      </c>
      <c r="E117" s="315"/>
      <c r="F117" s="202"/>
      <c r="G117" s="202"/>
      <c r="H117" s="315"/>
      <c r="I117" s="202"/>
      <c r="J117" s="202"/>
      <c r="K117" s="205" t="s">
        <v>751</v>
      </c>
      <c r="L117" s="194" t="s">
        <v>33</v>
      </c>
      <c r="M117" s="193" t="s">
        <v>2269</v>
      </c>
      <c r="N117" s="194"/>
      <c r="O117" s="202"/>
      <c r="P117" s="192"/>
      <c r="Q117" s="192"/>
      <c r="R117" s="194"/>
      <c r="S117" s="194"/>
      <c r="T117" s="194"/>
      <c r="U117" s="194"/>
      <c r="V117" s="194"/>
      <c r="W117" s="194"/>
    </row>
    <row r="118" spans="1:23" hidden="1">
      <c r="A118" s="208" t="s">
        <v>2</v>
      </c>
      <c r="B118" s="238" t="s">
        <v>2351</v>
      </c>
      <c r="C118" s="216" t="s">
        <v>2393</v>
      </c>
      <c r="D118" s="196">
        <v>2</v>
      </c>
      <c r="E118" s="315"/>
      <c r="F118" s="202"/>
      <c r="G118" s="202"/>
      <c r="H118" s="315"/>
      <c r="I118" s="202"/>
      <c r="J118" s="202"/>
      <c r="K118" s="205" t="s">
        <v>751</v>
      </c>
      <c r="L118" s="194" t="s">
        <v>33</v>
      </c>
      <c r="M118" s="193" t="s">
        <v>2269</v>
      </c>
      <c r="N118" s="194"/>
      <c r="O118" s="202"/>
      <c r="P118" s="192"/>
      <c r="Q118" s="192"/>
      <c r="R118" s="194"/>
      <c r="S118" s="194"/>
      <c r="T118" s="194"/>
      <c r="U118" s="194"/>
      <c r="V118" s="194"/>
      <c r="W118" s="194"/>
    </row>
    <row r="119" spans="1:23" hidden="1">
      <c r="A119" s="339" t="s">
        <v>2</v>
      </c>
      <c r="B119" s="340" t="s">
        <v>2351</v>
      </c>
      <c r="C119" s="355" t="s">
        <v>2372</v>
      </c>
      <c r="D119" s="342">
        <v>3</v>
      </c>
      <c r="E119" s="315"/>
      <c r="F119" s="202"/>
      <c r="G119" s="202"/>
      <c r="H119" s="315"/>
      <c r="I119" s="202"/>
      <c r="J119" s="202"/>
      <c r="K119" s="205" t="s">
        <v>751</v>
      </c>
      <c r="L119" s="194" t="s">
        <v>33</v>
      </c>
      <c r="M119" s="193" t="s">
        <v>2269</v>
      </c>
      <c r="N119" s="194"/>
      <c r="O119" s="202"/>
      <c r="P119" s="192"/>
      <c r="Q119" s="192"/>
      <c r="R119" s="194"/>
      <c r="S119" s="194"/>
      <c r="T119" s="194"/>
      <c r="U119" s="194"/>
      <c r="V119" s="194"/>
      <c r="W119" s="194"/>
    </row>
    <row r="120" spans="1:23" hidden="1">
      <c r="A120" s="208" t="s">
        <v>2</v>
      </c>
      <c r="B120" s="238" t="s">
        <v>2351</v>
      </c>
      <c r="C120" s="195" t="s">
        <v>2394</v>
      </c>
      <c r="D120" s="196">
        <v>2</v>
      </c>
      <c r="E120" s="315"/>
      <c r="F120" s="202"/>
      <c r="G120" s="202"/>
      <c r="H120" s="315"/>
      <c r="I120" s="202"/>
      <c r="J120" s="202"/>
      <c r="K120" s="205" t="s">
        <v>751</v>
      </c>
      <c r="L120" s="194" t="s">
        <v>33</v>
      </c>
      <c r="M120" s="193" t="s">
        <v>2269</v>
      </c>
      <c r="N120" s="194"/>
      <c r="O120" s="202"/>
      <c r="P120" s="192"/>
      <c r="Q120" s="192"/>
      <c r="R120" s="194"/>
      <c r="S120" s="194"/>
      <c r="T120" s="194"/>
      <c r="U120" s="194"/>
      <c r="V120" s="194"/>
      <c r="W120" s="194"/>
    </row>
    <row r="121" spans="1:23" hidden="1">
      <c r="A121" s="339" t="s">
        <v>2</v>
      </c>
      <c r="B121" s="340" t="s">
        <v>2351</v>
      </c>
      <c r="C121" s="341" t="s">
        <v>2373</v>
      </c>
      <c r="D121" s="342">
        <v>3</v>
      </c>
      <c r="E121" s="315"/>
      <c r="F121" s="202"/>
      <c r="G121" s="202"/>
      <c r="H121" s="315"/>
      <c r="I121" s="202"/>
      <c r="J121" s="202"/>
      <c r="K121" s="205" t="s">
        <v>751</v>
      </c>
      <c r="L121" s="194" t="s">
        <v>33</v>
      </c>
      <c r="M121" s="193" t="s">
        <v>2269</v>
      </c>
      <c r="N121" s="194"/>
      <c r="O121" s="202"/>
      <c r="P121" s="192"/>
      <c r="Q121" s="192"/>
      <c r="R121" s="194"/>
      <c r="S121" s="194"/>
      <c r="T121" s="194"/>
      <c r="U121" s="194"/>
      <c r="V121" s="194"/>
      <c r="W121" s="194"/>
    </row>
    <row r="122" spans="1:23" hidden="1">
      <c r="A122" s="208" t="s">
        <v>2</v>
      </c>
      <c r="B122" s="238" t="s">
        <v>2351</v>
      </c>
      <c r="C122" s="216" t="s">
        <v>2395</v>
      </c>
      <c r="D122" s="196">
        <v>2</v>
      </c>
      <c r="E122" s="315"/>
      <c r="F122" s="202"/>
      <c r="G122" s="202"/>
      <c r="H122" s="315"/>
      <c r="I122" s="202"/>
      <c r="J122" s="202"/>
      <c r="K122" s="205" t="s">
        <v>751</v>
      </c>
      <c r="L122" s="194" t="s">
        <v>33</v>
      </c>
      <c r="M122" s="193" t="s">
        <v>2269</v>
      </c>
      <c r="N122" s="194"/>
      <c r="O122" s="202"/>
      <c r="P122" s="192"/>
      <c r="Q122" s="192"/>
      <c r="R122" s="194"/>
      <c r="S122" s="194"/>
      <c r="T122" s="194"/>
      <c r="U122" s="194"/>
      <c r="V122" s="194"/>
      <c r="W122" s="194"/>
    </row>
    <row r="123" spans="1:23" hidden="1">
      <c r="A123" s="208" t="s">
        <v>2</v>
      </c>
      <c r="B123" s="238" t="s">
        <v>2351</v>
      </c>
      <c r="C123" s="216" t="s">
        <v>2396</v>
      </c>
      <c r="D123" s="214">
        <v>2</v>
      </c>
      <c r="E123" s="315"/>
      <c r="F123" s="202"/>
      <c r="G123" s="202"/>
      <c r="H123" s="315"/>
      <c r="I123" s="202"/>
      <c r="J123" s="202"/>
      <c r="K123" s="205" t="s">
        <v>751</v>
      </c>
      <c r="L123" s="194" t="s">
        <v>33</v>
      </c>
      <c r="M123" s="193" t="s">
        <v>2269</v>
      </c>
      <c r="N123" s="194"/>
      <c r="O123" s="202"/>
      <c r="P123" s="192"/>
      <c r="Q123" s="192"/>
      <c r="R123" s="194"/>
      <c r="S123" s="194"/>
      <c r="T123" s="194"/>
      <c r="U123" s="194"/>
      <c r="V123" s="194"/>
      <c r="W123" s="194"/>
    </row>
    <row r="124" spans="1:23" hidden="1">
      <c r="A124" s="208" t="s">
        <v>2</v>
      </c>
      <c r="B124" s="238" t="s">
        <v>2351</v>
      </c>
      <c r="C124" s="195" t="s">
        <v>2397</v>
      </c>
      <c r="D124" s="214">
        <v>2</v>
      </c>
      <c r="E124" s="315"/>
      <c r="F124" s="202"/>
      <c r="G124" s="202"/>
      <c r="H124" s="315"/>
      <c r="I124" s="202"/>
      <c r="J124" s="202"/>
      <c r="K124" s="205" t="s">
        <v>751</v>
      </c>
      <c r="L124" s="194" t="s">
        <v>33</v>
      </c>
      <c r="M124" s="193" t="s">
        <v>2269</v>
      </c>
      <c r="N124" s="194"/>
      <c r="O124" s="202"/>
      <c r="P124" s="192"/>
      <c r="Q124" s="192"/>
      <c r="R124" s="194"/>
      <c r="S124" s="194"/>
      <c r="T124" s="194"/>
      <c r="U124" s="194"/>
      <c r="V124" s="194"/>
      <c r="W124" s="194"/>
    </row>
    <row r="125" spans="1:23" hidden="1">
      <c r="A125" s="208" t="s">
        <v>2</v>
      </c>
      <c r="B125" s="238" t="s">
        <v>2351</v>
      </c>
      <c r="C125" s="216" t="s">
        <v>2398</v>
      </c>
      <c r="D125" s="214">
        <v>2</v>
      </c>
      <c r="E125" s="315"/>
      <c r="F125" s="202"/>
      <c r="G125" s="202"/>
      <c r="H125" s="315"/>
      <c r="I125" s="202"/>
      <c r="J125" s="202"/>
      <c r="K125" s="205" t="s">
        <v>751</v>
      </c>
      <c r="L125" s="194" t="s">
        <v>33</v>
      </c>
      <c r="M125" s="193" t="s">
        <v>2269</v>
      </c>
      <c r="N125" s="194"/>
      <c r="O125" s="202"/>
      <c r="P125" s="192"/>
      <c r="Q125" s="192"/>
      <c r="R125" s="194"/>
      <c r="S125" s="194"/>
      <c r="T125" s="194"/>
      <c r="U125" s="194"/>
      <c r="V125" s="194"/>
      <c r="W125" s="194"/>
    </row>
    <row r="126" spans="1:23" hidden="1">
      <c r="A126" s="208" t="s">
        <v>2</v>
      </c>
      <c r="B126" s="238" t="s">
        <v>2351</v>
      </c>
      <c r="C126" s="216" t="s">
        <v>2399</v>
      </c>
      <c r="D126" s="214">
        <v>2</v>
      </c>
      <c r="E126" s="315"/>
      <c r="F126" s="202"/>
      <c r="G126" s="202"/>
      <c r="H126" s="315"/>
      <c r="I126" s="202"/>
      <c r="J126" s="202"/>
      <c r="K126" s="205" t="s">
        <v>751</v>
      </c>
      <c r="L126" s="194" t="s">
        <v>33</v>
      </c>
      <c r="M126" s="193" t="s">
        <v>2269</v>
      </c>
      <c r="N126" s="194"/>
      <c r="O126" s="202"/>
      <c r="P126" s="192"/>
      <c r="Q126" s="192"/>
      <c r="R126" s="194"/>
      <c r="S126" s="194"/>
      <c r="T126" s="194"/>
      <c r="U126" s="194"/>
      <c r="V126" s="194"/>
      <c r="W126" s="194"/>
    </row>
    <row r="127" spans="1:23" hidden="1">
      <c r="A127" s="339" t="s">
        <v>2</v>
      </c>
      <c r="B127" s="340" t="s">
        <v>2351</v>
      </c>
      <c r="C127" s="355" t="s">
        <v>2374</v>
      </c>
      <c r="D127" s="364">
        <v>3</v>
      </c>
      <c r="E127" s="315"/>
      <c r="F127" s="202"/>
      <c r="G127" s="202"/>
      <c r="H127" s="315"/>
      <c r="I127" s="202"/>
      <c r="J127" s="202"/>
      <c r="K127" s="205" t="s">
        <v>751</v>
      </c>
      <c r="L127" s="194" t="s">
        <v>33</v>
      </c>
      <c r="M127" s="193" t="s">
        <v>2269</v>
      </c>
      <c r="N127" s="194"/>
      <c r="O127" s="202"/>
      <c r="P127" s="192"/>
      <c r="Q127" s="192"/>
      <c r="R127" s="194"/>
      <c r="S127" s="194"/>
      <c r="T127" s="194"/>
      <c r="U127" s="194"/>
      <c r="V127" s="194"/>
      <c r="W127" s="194"/>
    </row>
    <row r="128" spans="1:23" hidden="1">
      <c r="A128" s="208" t="s">
        <v>2</v>
      </c>
      <c r="B128" s="238" t="s">
        <v>2351</v>
      </c>
      <c r="C128" s="216" t="s">
        <v>2400</v>
      </c>
      <c r="D128" s="214">
        <v>2</v>
      </c>
      <c r="E128" s="315"/>
      <c r="F128" s="202"/>
      <c r="G128" s="202"/>
      <c r="H128" s="315"/>
      <c r="I128" s="202"/>
      <c r="J128" s="202"/>
      <c r="K128" s="205" t="s">
        <v>751</v>
      </c>
      <c r="L128" s="194" t="s">
        <v>33</v>
      </c>
      <c r="M128" s="193" t="s">
        <v>2269</v>
      </c>
      <c r="N128" s="194"/>
      <c r="O128" s="202"/>
      <c r="P128" s="192"/>
      <c r="Q128" s="192"/>
      <c r="R128" s="194"/>
      <c r="S128" s="194"/>
      <c r="T128" s="194"/>
      <c r="U128" s="194"/>
      <c r="V128" s="194"/>
      <c r="W128" s="194"/>
    </row>
    <row r="129" spans="1:23" hidden="1">
      <c r="A129" s="208" t="s">
        <v>2</v>
      </c>
      <c r="B129" s="238" t="s">
        <v>2351</v>
      </c>
      <c r="C129" s="195" t="s">
        <v>2401</v>
      </c>
      <c r="D129" s="196">
        <v>2</v>
      </c>
      <c r="E129" s="315"/>
      <c r="F129" s="202"/>
      <c r="G129" s="202"/>
      <c r="H129" s="315"/>
      <c r="I129" s="202"/>
      <c r="J129" s="202"/>
      <c r="K129" s="205" t="s">
        <v>751</v>
      </c>
      <c r="L129" s="194" t="s">
        <v>33</v>
      </c>
      <c r="M129" s="193" t="s">
        <v>2269</v>
      </c>
      <c r="N129" s="194"/>
      <c r="O129" s="202"/>
      <c r="P129" s="192"/>
      <c r="Q129" s="192"/>
      <c r="R129" s="194"/>
      <c r="S129" s="194"/>
      <c r="T129" s="194"/>
      <c r="U129" s="194"/>
      <c r="V129" s="194"/>
      <c r="W129" s="194"/>
    </row>
    <row r="130" spans="1:23" hidden="1">
      <c r="A130" s="339" t="s">
        <v>2</v>
      </c>
      <c r="B130" s="340" t="s">
        <v>2351</v>
      </c>
      <c r="C130" s="341" t="s">
        <v>2375</v>
      </c>
      <c r="D130" s="342">
        <v>3</v>
      </c>
      <c r="E130" s="315"/>
      <c r="F130" s="202"/>
      <c r="G130" s="202"/>
      <c r="H130" s="315"/>
      <c r="I130" s="202"/>
      <c r="J130" s="202"/>
      <c r="K130" s="205" t="s">
        <v>751</v>
      </c>
      <c r="L130" s="194" t="s">
        <v>33</v>
      </c>
      <c r="M130" s="193" t="s">
        <v>2269</v>
      </c>
      <c r="N130" s="194"/>
      <c r="O130" s="202"/>
      <c r="P130" s="192"/>
      <c r="Q130" s="192"/>
      <c r="R130" s="194"/>
      <c r="S130" s="194"/>
      <c r="T130" s="194"/>
      <c r="U130" s="194"/>
      <c r="V130" s="194"/>
      <c r="W130" s="194"/>
    </row>
    <row r="131" spans="1:23" hidden="1">
      <c r="A131" s="208" t="s">
        <v>2</v>
      </c>
      <c r="B131" s="238" t="s">
        <v>2351</v>
      </c>
      <c r="C131" s="195" t="s">
        <v>2402</v>
      </c>
      <c r="D131" s="196">
        <v>2</v>
      </c>
      <c r="E131" s="315"/>
      <c r="F131" s="202"/>
      <c r="G131" s="202"/>
      <c r="H131" s="315"/>
      <c r="I131" s="202"/>
      <c r="J131" s="202"/>
      <c r="K131" s="205" t="s">
        <v>751</v>
      </c>
      <c r="L131" s="194" t="s">
        <v>33</v>
      </c>
      <c r="M131" s="193" t="s">
        <v>2269</v>
      </c>
      <c r="N131" s="194"/>
      <c r="O131" s="202"/>
      <c r="P131" s="192"/>
      <c r="Q131" s="192"/>
      <c r="R131" s="194"/>
      <c r="S131" s="194"/>
      <c r="T131" s="194"/>
      <c r="U131" s="194"/>
      <c r="V131" s="194"/>
      <c r="W131" s="194"/>
    </row>
    <row r="132" spans="1:23" hidden="1">
      <c r="A132" s="229" t="s">
        <v>2</v>
      </c>
      <c r="B132" s="332" t="s">
        <v>2351</v>
      </c>
      <c r="C132" s="350" t="s">
        <v>67</v>
      </c>
      <c r="D132" s="365">
        <v>1</v>
      </c>
      <c r="E132" s="315"/>
      <c r="F132" s="202"/>
      <c r="G132" s="202"/>
      <c r="H132" s="315"/>
      <c r="I132" s="202"/>
      <c r="J132" s="202"/>
      <c r="K132" s="205" t="s">
        <v>751</v>
      </c>
      <c r="L132" s="194" t="s">
        <v>33</v>
      </c>
      <c r="M132" s="193" t="s">
        <v>2269</v>
      </c>
      <c r="N132" s="194"/>
      <c r="O132" s="202"/>
      <c r="P132" s="192"/>
      <c r="Q132" s="192"/>
      <c r="R132" s="194"/>
      <c r="S132" s="194"/>
      <c r="T132" s="194"/>
      <c r="U132" s="194"/>
      <c r="V132" s="194"/>
      <c r="W132" s="194"/>
    </row>
    <row r="133" spans="1:23" hidden="1">
      <c r="A133" s="208" t="s">
        <v>2</v>
      </c>
      <c r="B133" s="238" t="s">
        <v>2351</v>
      </c>
      <c r="C133" s="195" t="s">
        <v>2403</v>
      </c>
      <c r="D133" s="196">
        <v>2</v>
      </c>
      <c r="E133" s="315"/>
      <c r="F133" s="202"/>
      <c r="G133" s="202"/>
      <c r="H133" s="315"/>
      <c r="I133" s="202"/>
      <c r="J133" s="202"/>
      <c r="K133" s="205" t="s">
        <v>751</v>
      </c>
      <c r="L133" s="194" t="s">
        <v>33</v>
      </c>
      <c r="M133" s="193" t="s">
        <v>2269</v>
      </c>
      <c r="N133" s="194"/>
      <c r="O133" s="202"/>
      <c r="P133" s="192"/>
      <c r="Q133" s="192"/>
      <c r="R133" s="194"/>
      <c r="S133" s="194"/>
      <c r="T133" s="194"/>
      <c r="U133" s="194"/>
      <c r="V133" s="194"/>
      <c r="W133" s="194"/>
    </row>
    <row r="134" spans="1:23" hidden="1">
      <c r="A134" s="208" t="s">
        <v>2</v>
      </c>
      <c r="B134" s="238" t="s">
        <v>2351</v>
      </c>
      <c r="C134" s="195" t="s">
        <v>2404</v>
      </c>
      <c r="D134" s="196">
        <v>2</v>
      </c>
      <c r="E134" s="315"/>
      <c r="F134" s="202"/>
      <c r="G134" s="202"/>
      <c r="H134" s="315"/>
      <c r="I134" s="202"/>
      <c r="J134" s="202"/>
      <c r="K134" s="205" t="s">
        <v>751</v>
      </c>
      <c r="L134" s="194" t="s">
        <v>33</v>
      </c>
      <c r="M134" s="193" t="s">
        <v>2269</v>
      </c>
      <c r="N134" s="194"/>
      <c r="O134" s="202"/>
      <c r="P134" s="192"/>
      <c r="Q134" s="192"/>
      <c r="R134" s="194"/>
      <c r="S134" s="194"/>
      <c r="T134" s="194"/>
      <c r="U134" s="194"/>
      <c r="V134" s="194"/>
      <c r="W134" s="194"/>
    </row>
    <row r="135" spans="1:23" hidden="1">
      <c r="A135" s="208" t="s">
        <v>2</v>
      </c>
      <c r="B135" s="238" t="s">
        <v>2351</v>
      </c>
      <c r="C135" s="195" t="s">
        <v>144</v>
      </c>
      <c r="D135" s="196">
        <v>2</v>
      </c>
      <c r="E135" s="315"/>
      <c r="F135" s="202"/>
      <c r="G135" s="202"/>
      <c r="H135" s="315"/>
      <c r="I135" s="202"/>
      <c r="J135" s="202"/>
      <c r="K135" s="205" t="s">
        <v>751</v>
      </c>
      <c r="L135" s="194" t="s">
        <v>33</v>
      </c>
      <c r="M135" s="193" t="s">
        <v>2269</v>
      </c>
      <c r="N135" s="194"/>
      <c r="O135" s="202"/>
      <c r="P135" s="192"/>
      <c r="Q135" s="192"/>
      <c r="R135" s="194"/>
      <c r="S135" s="194"/>
      <c r="T135" s="194"/>
      <c r="U135" s="194"/>
      <c r="V135" s="194"/>
      <c r="W135" s="194"/>
    </row>
    <row r="136" spans="1:23" hidden="1">
      <c r="A136" s="208" t="s">
        <v>2</v>
      </c>
      <c r="B136" s="238" t="s">
        <v>2351</v>
      </c>
      <c r="C136" s="195" t="s">
        <v>145</v>
      </c>
      <c r="D136" s="196">
        <v>2</v>
      </c>
      <c r="E136" s="315"/>
      <c r="F136" s="202"/>
      <c r="G136" s="202"/>
      <c r="H136" s="315"/>
      <c r="I136" s="202"/>
      <c r="J136" s="202"/>
      <c r="K136" s="205" t="s">
        <v>751</v>
      </c>
      <c r="L136" s="194" t="s">
        <v>33</v>
      </c>
      <c r="M136" s="193" t="s">
        <v>2269</v>
      </c>
      <c r="N136" s="194"/>
      <c r="O136" s="202"/>
      <c r="P136" s="192"/>
      <c r="Q136" s="192"/>
      <c r="R136" s="194"/>
      <c r="S136" s="194"/>
      <c r="T136" s="194"/>
      <c r="U136" s="194"/>
      <c r="V136" s="194"/>
      <c r="W136" s="194"/>
    </row>
    <row r="137" spans="1:23" hidden="1">
      <c r="A137" s="208" t="s">
        <v>2</v>
      </c>
      <c r="B137" s="238" t="s">
        <v>2351</v>
      </c>
      <c r="C137" s="195" t="s">
        <v>146</v>
      </c>
      <c r="D137" s="196">
        <v>2</v>
      </c>
      <c r="E137" s="315"/>
      <c r="F137" s="202"/>
      <c r="G137" s="202"/>
      <c r="H137" s="315"/>
      <c r="I137" s="202"/>
      <c r="J137" s="202"/>
      <c r="K137" s="205" t="s">
        <v>751</v>
      </c>
      <c r="L137" s="194" t="s">
        <v>33</v>
      </c>
      <c r="M137" s="193" t="s">
        <v>2269</v>
      </c>
      <c r="N137" s="194"/>
      <c r="O137" s="202"/>
      <c r="P137" s="192"/>
      <c r="Q137" s="192"/>
      <c r="R137" s="194"/>
      <c r="S137" s="194"/>
      <c r="T137" s="194"/>
      <c r="U137" s="194"/>
      <c r="V137" s="194"/>
      <c r="W137" s="194"/>
    </row>
    <row r="138" spans="1:23" hidden="1">
      <c r="A138" s="208" t="s">
        <v>2</v>
      </c>
      <c r="B138" s="238" t="s">
        <v>2351</v>
      </c>
      <c r="C138" s="195" t="s">
        <v>148</v>
      </c>
      <c r="D138" s="196">
        <v>2</v>
      </c>
      <c r="E138" s="315"/>
      <c r="F138" s="202"/>
      <c r="G138" s="202"/>
      <c r="H138" s="315"/>
      <c r="I138" s="202"/>
      <c r="J138" s="202"/>
      <c r="K138" s="205" t="s">
        <v>751</v>
      </c>
      <c r="L138" s="194" t="s">
        <v>33</v>
      </c>
      <c r="M138" s="193" t="s">
        <v>2269</v>
      </c>
      <c r="N138" s="194"/>
      <c r="O138" s="202"/>
      <c r="P138" s="192"/>
      <c r="Q138" s="192"/>
      <c r="R138" s="194"/>
      <c r="S138" s="194"/>
      <c r="T138" s="194"/>
      <c r="U138" s="194"/>
      <c r="V138" s="194"/>
      <c r="W138" s="194"/>
    </row>
    <row r="139" spans="1:23" hidden="1">
      <c r="A139" s="208" t="s">
        <v>2</v>
      </c>
      <c r="B139" s="238" t="s">
        <v>2351</v>
      </c>
      <c r="C139" s="195" t="s">
        <v>147</v>
      </c>
      <c r="D139" s="196">
        <v>2</v>
      </c>
      <c r="E139" s="315"/>
      <c r="F139" s="202"/>
      <c r="G139" s="202"/>
      <c r="H139" s="315"/>
      <c r="I139" s="202"/>
      <c r="J139" s="202"/>
      <c r="K139" s="205" t="s">
        <v>751</v>
      </c>
      <c r="L139" s="194" t="s">
        <v>33</v>
      </c>
      <c r="M139" s="193" t="s">
        <v>2269</v>
      </c>
      <c r="N139" s="194"/>
      <c r="O139" s="202"/>
      <c r="P139" s="192"/>
      <c r="Q139" s="192"/>
      <c r="R139" s="194"/>
      <c r="S139" s="194"/>
      <c r="T139" s="194"/>
      <c r="U139" s="194"/>
      <c r="V139" s="194"/>
      <c r="W139" s="194"/>
    </row>
    <row r="140" spans="1:23" hidden="1">
      <c r="A140" s="208" t="s">
        <v>2</v>
      </c>
      <c r="B140" s="238" t="s">
        <v>2351</v>
      </c>
      <c r="C140" s="195" t="s">
        <v>143</v>
      </c>
      <c r="D140" s="196">
        <v>2</v>
      </c>
      <c r="E140" s="315"/>
      <c r="F140" s="202"/>
      <c r="G140" s="202"/>
      <c r="H140" s="315"/>
      <c r="I140" s="202"/>
      <c r="J140" s="202"/>
      <c r="K140" s="205" t="s">
        <v>751</v>
      </c>
      <c r="L140" s="194" t="s">
        <v>33</v>
      </c>
      <c r="M140" s="193" t="s">
        <v>2269</v>
      </c>
      <c r="N140" s="194"/>
      <c r="O140" s="202"/>
      <c r="P140" s="192"/>
      <c r="Q140" s="192"/>
      <c r="R140" s="194"/>
      <c r="S140" s="194"/>
      <c r="T140" s="194"/>
      <c r="U140" s="194"/>
      <c r="V140" s="194"/>
      <c r="W140" s="194"/>
    </row>
    <row r="141" spans="1:23" hidden="1">
      <c r="A141" s="208" t="s">
        <v>2</v>
      </c>
      <c r="B141" s="238" t="s">
        <v>2351</v>
      </c>
      <c r="C141" s="195" t="s">
        <v>2405</v>
      </c>
      <c r="D141" s="196">
        <v>2</v>
      </c>
      <c r="E141" s="315"/>
      <c r="F141" s="202"/>
      <c r="G141" s="202"/>
      <c r="H141" s="315"/>
      <c r="I141" s="202"/>
      <c r="J141" s="202"/>
      <c r="K141" s="205" t="s">
        <v>751</v>
      </c>
      <c r="L141" s="194" t="s">
        <v>33</v>
      </c>
      <c r="M141" s="193" t="s">
        <v>2269</v>
      </c>
      <c r="N141" s="194"/>
      <c r="O141" s="202"/>
      <c r="P141" s="192"/>
      <c r="Q141" s="192"/>
      <c r="R141" s="194"/>
      <c r="S141" s="194"/>
      <c r="T141" s="194"/>
      <c r="U141" s="194"/>
      <c r="V141" s="194"/>
      <c r="W141" s="194"/>
    </row>
    <row r="142" spans="1:23" hidden="1">
      <c r="A142" s="208" t="s">
        <v>2</v>
      </c>
      <c r="B142" s="238" t="s">
        <v>2351</v>
      </c>
      <c r="C142" s="195" t="s">
        <v>2406</v>
      </c>
      <c r="D142" s="196">
        <v>2</v>
      </c>
      <c r="E142" s="315"/>
      <c r="F142" s="202"/>
      <c r="G142" s="202"/>
      <c r="H142" s="315"/>
      <c r="I142" s="202"/>
      <c r="J142" s="202"/>
      <c r="K142" s="205" t="s">
        <v>751</v>
      </c>
      <c r="L142" s="194" t="s">
        <v>33</v>
      </c>
      <c r="M142" s="193" t="s">
        <v>2269</v>
      </c>
      <c r="N142" s="194"/>
      <c r="O142" s="202"/>
      <c r="P142" s="192"/>
      <c r="Q142" s="192"/>
      <c r="R142" s="194"/>
      <c r="S142" s="194"/>
      <c r="T142" s="194"/>
      <c r="U142" s="194"/>
      <c r="V142" s="194"/>
      <c r="W142" s="194"/>
    </row>
    <row r="143" spans="1:23" hidden="1">
      <c r="A143" s="339" t="s">
        <v>2</v>
      </c>
      <c r="B143" s="340" t="s">
        <v>2351</v>
      </c>
      <c r="C143" s="341" t="s">
        <v>2361</v>
      </c>
      <c r="D143" s="342">
        <v>4</v>
      </c>
      <c r="E143" s="315"/>
      <c r="F143" s="202"/>
      <c r="G143" s="202"/>
      <c r="H143" s="315"/>
      <c r="I143" s="202"/>
      <c r="J143" s="202"/>
      <c r="K143" s="205" t="s">
        <v>751</v>
      </c>
      <c r="L143" s="194" t="s">
        <v>33</v>
      </c>
      <c r="M143" s="193" t="s">
        <v>2269</v>
      </c>
      <c r="N143" s="194"/>
      <c r="O143" s="202"/>
      <c r="P143" s="192"/>
      <c r="Q143" s="192"/>
      <c r="R143" s="194"/>
      <c r="S143" s="194"/>
      <c r="T143" s="194"/>
      <c r="U143" s="194"/>
      <c r="V143" s="194"/>
      <c r="W143" s="194"/>
    </row>
    <row r="144" spans="1:23" hidden="1">
      <c r="A144" s="208" t="s">
        <v>2</v>
      </c>
      <c r="B144" s="238" t="s">
        <v>2351</v>
      </c>
      <c r="C144" s="195" t="s">
        <v>2407</v>
      </c>
      <c r="D144" s="196">
        <v>2</v>
      </c>
      <c r="E144" s="315"/>
      <c r="F144" s="202"/>
      <c r="G144" s="202"/>
      <c r="H144" s="315"/>
      <c r="I144" s="202"/>
      <c r="J144" s="202"/>
      <c r="K144" s="205" t="s">
        <v>751</v>
      </c>
      <c r="L144" s="194" t="s">
        <v>33</v>
      </c>
      <c r="M144" s="193" t="s">
        <v>2269</v>
      </c>
      <c r="N144" s="194"/>
      <c r="O144" s="202"/>
      <c r="P144" s="192"/>
      <c r="Q144" s="192"/>
      <c r="R144" s="194"/>
      <c r="S144" s="194"/>
      <c r="T144" s="194"/>
      <c r="U144" s="194"/>
      <c r="V144" s="194"/>
      <c r="W144" s="194"/>
    </row>
    <row r="145" spans="1:23" hidden="1">
      <c r="A145" s="316" t="s">
        <v>2</v>
      </c>
      <c r="B145" s="320" t="s">
        <v>2351</v>
      </c>
      <c r="C145" s="321" t="s">
        <v>2408</v>
      </c>
      <c r="D145" s="322">
        <v>2</v>
      </c>
      <c r="E145" s="315"/>
      <c r="F145" s="202"/>
      <c r="G145" s="202"/>
      <c r="H145" s="315"/>
      <c r="I145" s="202"/>
      <c r="J145" s="202"/>
      <c r="K145" s="205" t="s">
        <v>751</v>
      </c>
      <c r="L145" s="194" t="s">
        <v>33</v>
      </c>
      <c r="M145" s="193" t="s">
        <v>2269</v>
      </c>
      <c r="N145" s="194"/>
      <c r="O145" s="202"/>
      <c r="P145" s="192"/>
      <c r="Q145" s="192"/>
      <c r="R145" s="194"/>
      <c r="S145" s="194"/>
      <c r="T145" s="194"/>
      <c r="U145" s="194"/>
      <c r="V145" s="194"/>
      <c r="W145" s="194"/>
    </row>
    <row r="146" spans="1:23" hidden="1">
      <c r="A146" s="208" t="s">
        <v>2</v>
      </c>
      <c r="B146" s="238" t="s">
        <v>2351</v>
      </c>
      <c r="C146" s="195" t="s">
        <v>164</v>
      </c>
      <c r="D146" s="196">
        <v>1</v>
      </c>
      <c r="E146" s="315"/>
      <c r="F146" s="202"/>
      <c r="G146" s="202"/>
      <c r="H146" s="315"/>
      <c r="I146" s="202"/>
      <c r="J146" s="202"/>
      <c r="K146" s="205" t="s">
        <v>751</v>
      </c>
      <c r="L146" s="194" t="s">
        <v>33</v>
      </c>
      <c r="M146" s="193" t="s">
        <v>2269</v>
      </c>
      <c r="N146" s="194"/>
      <c r="O146" s="202"/>
      <c r="P146" s="192"/>
      <c r="Q146" s="192"/>
      <c r="R146" s="194"/>
      <c r="S146" s="194"/>
      <c r="T146" s="194"/>
      <c r="U146" s="194"/>
      <c r="V146" s="194"/>
      <c r="W146" s="194"/>
    </row>
    <row r="147" spans="1:23" hidden="1">
      <c r="A147" s="208" t="s">
        <v>2</v>
      </c>
      <c r="B147" s="238" t="s">
        <v>2351</v>
      </c>
      <c r="C147" s="195" t="s">
        <v>2409</v>
      </c>
      <c r="D147" s="240">
        <v>2</v>
      </c>
      <c r="E147" s="315"/>
      <c r="F147" s="202"/>
      <c r="G147" s="202"/>
      <c r="H147" s="315"/>
      <c r="I147" s="202"/>
      <c r="J147" s="202"/>
      <c r="K147" s="205" t="s">
        <v>751</v>
      </c>
      <c r="L147" s="194" t="s">
        <v>33</v>
      </c>
      <c r="M147" s="193" t="s">
        <v>2269</v>
      </c>
      <c r="N147" s="194"/>
      <c r="O147" s="202"/>
      <c r="P147" s="192"/>
      <c r="Q147" s="192"/>
      <c r="R147" s="194"/>
      <c r="S147" s="194"/>
      <c r="T147" s="194"/>
      <c r="U147" s="194"/>
      <c r="V147" s="194"/>
      <c r="W147" s="194"/>
    </row>
    <row r="148" spans="1:23" hidden="1">
      <c r="A148" s="208" t="s">
        <v>2</v>
      </c>
      <c r="B148" s="238" t="s">
        <v>2351</v>
      </c>
      <c r="C148" s="195" t="s">
        <v>2410</v>
      </c>
      <c r="D148" s="240">
        <v>2</v>
      </c>
      <c r="E148" s="315"/>
      <c r="F148" s="202"/>
      <c r="G148" s="202"/>
      <c r="H148" s="315"/>
      <c r="I148" s="202"/>
      <c r="J148" s="202"/>
      <c r="K148" s="205" t="s">
        <v>751</v>
      </c>
      <c r="L148" s="194" t="s">
        <v>33</v>
      </c>
      <c r="M148" s="193" t="s">
        <v>2269</v>
      </c>
      <c r="N148" s="194"/>
      <c r="O148" s="202"/>
      <c r="P148" s="192"/>
      <c r="Q148" s="192"/>
      <c r="R148" s="194"/>
      <c r="S148" s="194"/>
      <c r="T148" s="194"/>
      <c r="U148" s="194"/>
      <c r="V148" s="194"/>
      <c r="W148" s="194"/>
    </row>
    <row r="149" spans="1:23" hidden="1">
      <c r="A149" s="208" t="s">
        <v>2</v>
      </c>
      <c r="B149" s="238" t="s">
        <v>2351</v>
      </c>
      <c r="C149" s="195" t="s">
        <v>2411</v>
      </c>
      <c r="D149" s="240">
        <v>2</v>
      </c>
      <c r="E149" s="315"/>
      <c r="F149" s="202"/>
      <c r="G149" s="202"/>
      <c r="H149" s="315"/>
      <c r="I149" s="202"/>
      <c r="J149" s="202"/>
      <c r="K149" s="205" t="s">
        <v>751</v>
      </c>
      <c r="L149" s="194" t="s">
        <v>33</v>
      </c>
      <c r="M149" s="193" t="s">
        <v>2269</v>
      </c>
      <c r="N149" s="194"/>
      <c r="O149" s="202"/>
      <c r="P149" s="192"/>
      <c r="Q149" s="192"/>
      <c r="R149" s="194"/>
      <c r="S149" s="194"/>
      <c r="T149" s="194"/>
      <c r="U149" s="194"/>
      <c r="V149" s="194"/>
      <c r="W149" s="194"/>
    </row>
    <row r="150" spans="1:23" hidden="1">
      <c r="A150" s="208" t="s">
        <v>2</v>
      </c>
      <c r="B150" s="238" t="s">
        <v>2351</v>
      </c>
      <c r="C150" s="195" t="s">
        <v>2412</v>
      </c>
      <c r="D150" s="240">
        <v>2</v>
      </c>
      <c r="E150" s="315"/>
      <c r="F150" s="202"/>
      <c r="G150" s="202"/>
      <c r="H150" s="315"/>
      <c r="I150" s="202"/>
      <c r="J150" s="202"/>
      <c r="K150" s="205" t="s">
        <v>751</v>
      </c>
      <c r="L150" s="194" t="s">
        <v>33</v>
      </c>
      <c r="M150" s="193" t="s">
        <v>2269</v>
      </c>
      <c r="N150" s="194"/>
      <c r="O150" s="202"/>
      <c r="P150" s="192"/>
      <c r="Q150" s="192"/>
      <c r="R150" s="194"/>
      <c r="S150" s="194"/>
      <c r="T150" s="194"/>
      <c r="U150" s="194"/>
      <c r="V150" s="194"/>
      <c r="W150" s="194"/>
    </row>
    <row r="151" spans="1:23" hidden="1">
      <c r="A151" s="208" t="s">
        <v>2</v>
      </c>
      <c r="B151" s="238" t="s">
        <v>2351</v>
      </c>
      <c r="C151" s="195" t="s">
        <v>2413</v>
      </c>
      <c r="D151" s="240">
        <v>2</v>
      </c>
      <c r="E151" s="315"/>
      <c r="F151" s="202"/>
      <c r="G151" s="202"/>
      <c r="H151" s="315"/>
      <c r="I151" s="202"/>
      <c r="J151" s="202"/>
      <c r="K151" s="205" t="s">
        <v>751</v>
      </c>
      <c r="L151" s="194" t="s">
        <v>33</v>
      </c>
      <c r="M151" s="193" t="s">
        <v>2269</v>
      </c>
      <c r="N151" s="194"/>
      <c r="O151" s="202"/>
      <c r="P151" s="192"/>
      <c r="Q151" s="192"/>
      <c r="R151" s="194"/>
      <c r="S151" s="194"/>
      <c r="T151" s="194"/>
      <c r="U151" s="194"/>
      <c r="V151" s="194"/>
      <c r="W151" s="194"/>
    </row>
    <row r="152" spans="1:23" hidden="1">
      <c r="A152" s="339" t="s">
        <v>2</v>
      </c>
      <c r="B152" s="340" t="s">
        <v>2351</v>
      </c>
      <c r="C152" s="341" t="s">
        <v>2377</v>
      </c>
      <c r="D152" s="366">
        <v>3</v>
      </c>
      <c r="E152" s="315"/>
      <c r="F152" s="202"/>
      <c r="G152" s="202"/>
      <c r="H152" s="315"/>
      <c r="I152" s="202"/>
      <c r="J152" s="202"/>
      <c r="K152" s="205" t="s">
        <v>751</v>
      </c>
      <c r="L152" s="194" t="s">
        <v>33</v>
      </c>
      <c r="M152" s="193" t="s">
        <v>2269</v>
      </c>
      <c r="N152" s="194"/>
      <c r="O152" s="202"/>
      <c r="P152" s="192"/>
      <c r="Q152" s="192"/>
      <c r="R152" s="194"/>
      <c r="S152" s="194"/>
      <c r="T152" s="194"/>
      <c r="U152" s="194"/>
      <c r="V152" s="194"/>
      <c r="W152" s="194"/>
    </row>
    <row r="153" spans="1:23" hidden="1">
      <c r="A153" s="208" t="s">
        <v>2</v>
      </c>
      <c r="B153" s="238" t="s">
        <v>2351</v>
      </c>
      <c r="C153" s="195" t="s">
        <v>2414</v>
      </c>
      <c r="D153" s="240">
        <v>2</v>
      </c>
      <c r="E153" s="315"/>
      <c r="F153" s="202"/>
      <c r="G153" s="202"/>
      <c r="H153" s="315"/>
      <c r="I153" s="202"/>
      <c r="J153" s="202"/>
      <c r="K153" s="205" t="s">
        <v>751</v>
      </c>
      <c r="L153" s="194" t="s">
        <v>33</v>
      </c>
      <c r="M153" s="193" t="s">
        <v>2269</v>
      </c>
      <c r="N153" s="194"/>
      <c r="O153" s="202"/>
      <c r="P153" s="192"/>
      <c r="Q153" s="192"/>
      <c r="R153" s="194"/>
      <c r="S153" s="194"/>
      <c r="T153" s="194"/>
      <c r="U153" s="194"/>
      <c r="V153" s="194"/>
      <c r="W153" s="194"/>
    </row>
    <row r="154" spans="1:23" hidden="1">
      <c r="A154" s="208" t="s">
        <v>2</v>
      </c>
      <c r="B154" s="238" t="s">
        <v>2351</v>
      </c>
      <c r="C154" s="195" t="s">
        <v>2415</v>
      </c>
      <c r="D154" s="240">
        <v>2</v>
      </c>
      <c r="E154" s="315"/>
      <c r="F154" s="202"/>
      <c r="G154" s="202"/>
      <c r="H154" s="315"/>
      <c r="I154" s="202"/>
      <c r="J154" s="202"/>
      <c r="K154" s="205" t="s">
        <v>751</v>
      </c>
      <c r="L154" s="194" t="s">
        <v>33</v>
      </c>
      <c r="M154" s="193" t="s">
        <v>2269</v>
      </c>
      <c r="N154" s="194"/>
      <c r="O154" s="202"/>
      <c r="P154" s="192"/>
      <c r="Q154" s="192"/>
      <c r="R154" s="194"/>
      <c r="S154" s="194"/>
      <c r="T154" s="194"/>
      <c r="U154" s="194"/>
      <c r="V154" s="194"/>
      <c r="W154" s="194"/>
    </row>
    <row r="155" spans="1:23" hidden="1">
      <c r="A155" s="208" t="s">
        <v>2</v>
      </c>
      <c r="B155" s="238" t="s">
        <v>2351</v>
      </c>
      <c r="C155" s="195" t="s">
        <v>2416</v>
      </c>
      <c r="D155" s="240">
        <v>2</v>
      </c>
      <c r="E155" s="315"/>
      <c r="F155" s="202"/>
      <c r="G155" s="202"/>
      <c r="H155" s="315"/>
      <c r="I155" s="202"/>
      <c r="J155" s="202"/>
      <c r="K155" s="205" t="s">
        <v>751</v>
      </c>
      <c r="L155" s="194" t="s">
        <v>33</v>
      </c>
      <c r="M155" s="193" t="s">
        <v>2269</v>
      </c>
      <c r="N155" s="194"/>
      <c r="O155" s="202"/>
      <c r="P155" s="192"/>
      <c r="Q155" s="192"/>
      <c r="R155" s="194"/>
      <c r="S155" s="194"/>
      <c r="T155" s="194"/>
      <c r="U155" s="194"/>
      <c r="V155" s="194"/>
      <c r="W155" s="194"/>
    </row>
    <row r="156" spans="1:23" hidden="1">
      <c r="A156" s="208" t="s">
        <v>2</v>
      </c>
      <c r="B156" s="238" t="s">
        <v>2351</v>
      </c>
      <c r="C156" s="195" t="s">
        <v>2417</v>
      </c>
      <c r="D156" s="240">
        <v>2</v>
      </c>
      <c r="E156" s="315"/>
      <c r="F156" s="202"/>
      <c r="G156" s="202"/>
      <c r="H156" s="315"/>
      <c r="I156" s="202"/>
      <c r="J156" s="202"/>
      <c r="K156" s="205" t="s">
        <v>751</v>
      </c>
      <c r="L156" s="194" t="s">
        <v>33</v>
      </c>
      <c r="M156" s="193" t="s">
        <v>2269</v>
      </c>
      <c r="N156" s="194"/>
      <c r="O156" s="202"/>
      <c r="P156" s="192"/>
      <c r="Q156" s="192"/>
      <c r="R156" s="194"/>
      <c r="S156" s="194"/>
      <c r="T156" s="194"/>
      <c r="U156" s="194"/>
      <c r="V156" s="194"/>
      <c r="W156" s="194"/>
    </row>
    <row r="157" spans="1:23" hidden="1">
      <c r="A157" s="208" t="s">
        <v>2</v>
      </c>
      <c r="B157" s="238" t="s">
        <v>2351</v>
      </c>
      <c r="C157" s="195" t="s">
        <v>2418</v>
      </c>
      <c r="D157" s="240">
        <v>2</v>
      </c>
      <c r="E157" s="315"/>
      <c r="F157" s="202"/>
      <c r="G157" s="202"/>
      <c r="H157" s="315"/>
      <c r="I157" s="202"/>
      <c r="J157" s="202"/>
      <c r="K157" s="205" t="s">
        <v>751</v>
      </c>
      <c r="L157" s="194" t="s">
        <v>33</v>
      </c>
      <c r="M157" s="193" t="s">
        <v>2269</v>
      </c>
      <c r="N157" s="194"/>
      <c r="O157" s="202"/>
      <c r="P157" s="192"/>
      <c r="Q157" s="192"/>
      <c r="R157" s="194"/>
      <c r="S157" s="194"/>
      <c r="T157" s="194"/>
      <c r="U157" s="194"/>
      <c r="V157" s="194"/>
      <c r="W157" s="194"/>
    </row>
    <row r="158" spans="1:23" hidden="1">
      <c r="A158" s="208" t="s">
        <v>2</v>
      </c>
      <c r="B158" s="238" t="s">
        <v>2351</v>
      </c>
      <c r="C158" s="195" t="s">
        <v>2419</v>
      </c>
      <c r="D158" s="240">
        <v>2</v>
      </c>
      <c r="E158" s="315"/>
      <c r="F158" s="202"/>
      <c r="G158" s="202"/>
      <c r="H158" s="315"/>
      <c r="I158" s="202"/>
      <c r="J158" s="202"/>
      <c r="K158" s="205" t="s">
        <v>751</v>
      </c>
      <c r="L158" s="194" t="s">
        <v>33</v>
      </c>
      <c r="M158" s="193" t="s">
        <v>2269</v>
      </c>
      <c r="N158" s="194"/>
      <c r="O158" s="202"/>
      <c r="P158" s="192"/>
      <c r="Q158" s="192"/>
      <c r="R158" s="194"/>
      <c r="S158" s="194"/>
      <c r="T158" s="194"/>
      <c r="U158" s="194"/>
      <c r="V158" s="194"/>
      <c r="W158" s="194"/>
    </row>
    <row r="159" spans="1:23" hidden="1">
      <c r="A159" s="208" t="s">
        <v>2</v>
      </c>
      <c r="B159" s="238" t="s">
        <v>2351</v>
      </c>
      <c r="C159" s="195" t="s">
        <v>2420</v>
      </c>
      <c r="D159" s="240">
        <v>2</v>
      </c>
      <c r="E159" s="315"/>
      <c r="F159" s="202"/>
      <c r="G159" s="202"/>
      <c r="H159" s="315"/>
      <c r="I159" s="202"/>
      <c r="J159" s="202"/>
      <c r="K159" s="205" t="s">
        <v>751</v>
      </c>
      <c r="L159" s="194" t="s">
        <v>33</v>
      </c>
      <c r="M159" s="193" t="s">
        <v>2269</v>
      </c>
      <c r="N159" s="194"/>
      <c r="O159" s="202"/>
      <c r="P159" s="192"/>
      <c r="Q159" s="192"/>
      <c r="R159" s="194"/>
      <c r="S159" s="194"/>
      <c r="T159" s="194"/>
      <c r="U159" s="194"/>
      <c r="V159" s="194"/>
      <c r="W159" s="194"/>
    </row>
    <row r="160" spans="1:23" hidden="1">
      <c r="A160" s="208" t="s">
        <v>2</v>
      </c>
      <c r="B160" s="238" t="s">
        <v>2351</v>
      </c>
      <c r="C160" s="195" t="s">
        <v>2421</v>
      </c>
      <c r="D160" s="240">
        <v>2</v>
      </c>
      <c r="E160" s="315"/>
      <c r="F160" s="202"/>
      <c r="G160" s="202"/>
      <c r="H160" s="315"/>
      <c r="I160" s="202"/>
      <c r="J160" s="202"/>
      <c r="K160" s="205" t="s">
        <v>751</v>
      </c>
      <c r="L160" s="194" t="s">
        <v>33</v>
      </c>
      <c r="M160" s="193" t="s">
        <v>2269</v>
      </c>
      <c r="N160" s="194"/>
      <c r="O160" s="202"/>
      <c r="P160" s="192"/>
      <c r="Q160" s="192"/>
      <c r="R160" s="194"/>
      <c r="S160" s="194"/>
      <c r="T160" s="194"/>
      <c r="U160" s="194"/>
      <c r="V160" s="194"/>
      <c r="W160" s="194"/>
    </row>
    <row r="161" spans="1:23" hidden="1">
      <c r="A161" s="339" t="s">
        <v>2</v>
      </c>
      <c r="B161" s="340" t="s">
        <v>2351</v>
      </c>
      <c r="C161" s="341" t="s">
        <v>168</v>
      </c>
      <c r="D161" s="342">
        <v>4</v>
      </c>
      <c r="E161" s="315"/>
      <c r="F161" s="202"/>
      <c r="G161" s="202"/>
      <c r="H161" s="315"/>
      <c r="I161" s="202"/>
      <c r="J161" s="202"/>
      <c r="K161" s="205" t="s">
        <v>751</v>
      </c>
      <c r="L161" s="194" t="s">
        <v>33</v>
      </c>
      <c r="M161" s="193" t="s">
        <v>2269</v>
      </c>
      <c r="N161" s="194"/>
      <c r="O161" s="202"/>
      <c r="P161" s="192"/>
      <c r="Q161" s="192"/>
      <c r="R161" s="194"/>
      <c r="S161" s="194"/>
      <c r="T161" s="194"/>
      <c r="U161" s="194"/>
      <c r="V161" s="194"/>
      <c r="W161" s="194"/>
    </row>
    <row r="162" spans="1:23" hidden="1">
      <c r="A162" s="208" t="s">
        <v>2</v>
      </c>
      <c r="B162" s="238" t="s">
        <v>2351</v>
      </c>
      <c r="C162" s="195" t="s">
        <v>167</v>
      </c>
      <c r="D162" s="196">
        <v>2</v>
      </c>
      <c r="E162" s="315"/>
      <c r="F162" s="202"/>
      <c r="G162" s="202"/>
      <c r="H162" s="315"/>
      <c r="I162" s="202"/>
      <c r="J162" s="202"/>
      <c r="K162" s="205" t="s">
        <v>751</v>
      </c>
      <c r="L162" s="194" t="s">
        <v>33</v>
      </c>
      <c r="M162" s="193" t="s">
        <v>2269</v>
      </c>
      <c r="N162" s="194"/>
      <c r="O162" s="202"/>
      <c r="P162" s="192"/>
      <c r="Q162" s="192"/>
      <c r="R162" s="194"/>
      <c r="S162" s="194"/>
      <c r="T162" s="194"/>
      <c r="U162" s="194"/>
      <c r="V162" s="194"/>
      <c r="W162" s="194"/>
    </row>
    <row r="163" spans="1:23" hidden="1">
      <c r="A163" s="339" t="s">
        <v>2</v>
      </c>
      <c r="B163" s="340" t="s">
        <v>2243</v>
      </c>
      <c r="C163" s="341" t="s">
        <v>2378</v>
      </c>
      <c r="D163" s="342">
        <v>3</v>
      </c>
      <c r="E163" s="315"/>
      <c r="F163" s="202"/>
      <c r="G163" s="202"/>
      <c r="H163" s="315"/>
      <c r="I163" s="202"/>
      <c r="J163" s="202"/>
      <c r="K163" s="205" t="s">
        <v>751</v>
      </c>
      <c r="L163" s="194" t="s">
        <v>33</v>
      </c>
      <c r="M163" s="193" t="s">
        <v>2269</v>
      </c>
      <c r="N163" s="194"/>
      <c r="O163" s="202"/>
      <c r="P163" s="192"/>
      <c r="Q163" s="192"/>
      <c r="R163" s="194"/>
      <c r="S163" s="194"/>
      <c r="T163" s="194"/>
      <c r="U163" s="194"/>
      <c r="V163" s="194"/>
      <c r="W163" s="194"/>
    </row>
    <row r="164" spans="1:23" hidden="1">
      <c r="A164" s="208" t="s">
        <v>2</v>
      </c>
      <c r="B164" s="238" t="s">
        <v>2243</v>
      </c>
      <c r="C164" s="195" t="s">
        <v>2422</v>
      </c>
      <c r="D164" s="196">
        <v>2</v>
      </c>
      <c r="E164" s="315"/>
      <c r="F164" s="202"/>
      <c r="G164" s="202"/>
      <c r="H164" s="315"/>
      <c r="I164" s="202"/>
      <c r="J164" s="202"/>
      <c r="K164" s="205" t="s">
        <v>751</v>
      </c>
      <c r="L164" s="194" t="s">
        <v>33</v>
      </c>
      <c r="M164" s="193" t="s">
        <v>2269</v>
      </c>
      <c r="N164" s="194"/>
      <c r="O164" s="202"/>
      <c r="P164" s="192"/>
      <c r="Q164" s="192"/>
      <c r="R164" s="194"/>
      <c r="S164" s="194"/>
      <c r="T164" s="194"/>
      <c r="U164" s="194"/>
      <c r="V164" s="194"/>
      <c r="W164" s="194"/>
    </row>
    <row r="165" spans="1:23" hidden="1">
      <c r="A165" s="312" t="s">
        <v>2</v>
      </c>
      <c r="B165" s="325" t="s">
        <v>2243</v>
      </c>
      <c r="C165" s="326" t="s">
        <v>2379</v>
      </c>
      <c r="D165" s="327">
        <v>3</v>
      </c>
      <c r="E165" s="315"/>
      <c r="F165" s="202"/>
      <c r="G165" s="202"/>
      <c r="H165" s="315"/>
      <c r="I165" s="202"/>
      <c r="J165" s="202"/>
      <c r="K165" s="205" t="s">
        <v>751</v>
      </c>
      <c r="L165" s="194" t="s">
        <v>33</v>
      </c>
      <c r="M165" s="193" t="s">
        <v>2269</v>
      </c>
      <c r="N165" s="194"/>
      <c r="O165" s="202"/>
      <c r="P165" s="192"/>
      <c r="Q165" s="192"/>
      <c r="R165" s="194"/>
      <c r="S165" s="194"/>
      <c r="T165" s="194"/>
      <c r="U165" s="194"/>
      <c r="V165" s="194"/>
      <c r="W165" s="194"/>
    </row>
    <row r="166" spans="1:23" hidden="1">
      <c r="A166" s="208" t="s">
        <v>2</v>
      </c>
      <c r="B166" s="238" t="s">
        <v>2243</v>
      </c>
      <c r="C166" s="195" t="s">
        <v>2380</v>
      </c>
      <c r="D166" s="196">
        <v>3</v>
      </c>
      <c r="E166" s="315"/>
      <c r="F166" s="202"/>
      <c r="G166" s="202"/>
      <c r="H166" s="315"/>
      <c r="I166" s="202"/>
      <c r="J166" s="202"/>
      <c r="K166" s="205" t="s">
        <v>751</v>
      </c>
      <c r="L166" s="194" t="s">
        <v>33</v>
      </c>
      <c r="M166" s="193" t="s">
        <v>2269</v>
      </c>
      <c r="N166" s="194"/>
      <c r="O166" s="202"/>
      <c r="P166" s="192"/>
      <c r="Q166" s="192"/>
      <c r="R166" s="194"/>
      <c r="S166" s="194"/>
      <c r="T166" s="194"/>
      <c r="U166" s="194"/>
      <c r="V166" s="194"/>
      <c r="W166" s="194"/>
    </row>
    <row r="167" spans="1:23" hidden="1">
      <c r="A167" s="208" t="s">
        <v>2</v>
      </c>
      <c r="B167" s="238" t="s">
        <v>2243</v>
      </c>
      <c r="C167" s="195" t="s">
        <v>2381</v>
      </c>
      <c r="D167" s="240">
        <v>3</v>
      </c>
      <c r="E167" s="315"/>
      <c r="F167" s="202"/>
      <c r="G167" s="202"/>
      <c r="H167" s="315"/>
      <c r="I167" s="202"/>
      <c r="J167" s="202"/>
      <c r="K167" s="205" t="s">
        <v>751</v>
      </c>
      <c r="L167" s="194" t="s">
        <v>33</v>
      </c>
      <c r="M167" s="193" t="s">
        <v>2269</v>
      </c>
      <c r="N167" s="194"/>
      <c r="O167" s="202"/>
      <c r="P167" s="192"/>
      <c r="Q167" s="192"/>
      <c r="R167" s="194"/>
      <c r="S167" s="194"/>
      <c r="T167" s="194"/>
      <c r="U167" s="194"/>
      <c r="V167" s="194"/>
      <c r="W167" s="194"/>
    </row>
    <row r="168" spans="1:23" hidden="1">
      <c r="A168" s="208" t="s">
        <v>2</v>
      </c>
      <c r="B168" s="238" t="s">
        <v>2243</v>
      </c>
      <c r="C168" s="195" t="s">
        <v>2382</v>
      </c>
      <c r="D168" s="240">
        <v>3</v>
      </c>
      <c r="E168" s="315"/>
      <c r="F168" s="202"/>
      <c r="G168" s="202"/>
      <c r="H168" s="315"/>
      <c r="I168" s="202"/>
      <c r="J168" s="202"/>
      <c r="K168" s="205" t="s">
        <v>751</v>
      </c>
      <c r="L168" s="194" t="s">
        <v>33</v>
      </c>
      <c r="M168" s="193" t="s">
        <v>2269</v>
      </c>
      <c r="N168" s="194"/>
      <c r="O168" s="202"/>
      <c r="P168" s="192"/>
      <c r="Q168" s="192"/>
      <c r="R168" s="194"/>
      <c r="S168" s="194"/>
      <c r="T168" s="194"/>
      <c r="U168" s="194"/>
      <c r="V168" s="194"/>
      <c r="W168" s="194"/>
    </row>
    <row r="169" spans="1:23" hidden="1">
      <c r="A169" s="208" t="s">
        <v>2</v>
      </c>
      <c r="B169" s="238" t="s">
        <v>2243</v>
      </c>
      <c r="C169" s="195" t="s">
        <v>2383</v>
      </c>
      <c r="D169" s="196">
        <v>3</v>
      </c>
      <c r="E169" s="315"/>
      <c r="F169" s="202"/>
      <c r="G169" s="202"/>
      <c r="H169" s="315"/>
      <c r="I169" s="202"/>
      <c r="J169" s="202"/>
      <c r="K169" s="205" t="s">
        <v>751</v>
      </c>
      <c r="L169" s="194" t="s">
        <v>33</v>
      </c>
      <c r="M169" s="193" t="s">
        <v>2269</v>
      </c>
      <c r="N169" s="194"/>
      <c r="O169" s="202"/>
      <c r="P169" s="192"/>
      <c r="Q169" s="192"/>
      <c r="R169" s="194"/>
      <c r="S169" s="194"/>
      <c r="T169" s="194"/>
      <c r="U169" s="194"/>
      <c r="V169" s="194"/>
      <c r="W169" s="194"/>
    </row>
    <row r="170" spans="1:23" hidden="1">
      <c r="A170" s="312" t="s">
        <v>2</v>
      </c>
      <c r="B170" s="325" t="s">
        <v>2243</v>
      </c>
      <c r="C170" s="326" t="s">
        <v>2362</v>
      </c>
      <c r="D170" s="351">
        <v>4</v>
      </c>
      <c r="E170" s="315"/>
      <c r="F170" s="202"/>
      <c r="G170" s="202"/>
      <c r="H170" s="315"/>
      <c r="I170" s="202"/>
      <c r="J170" s="202"/>
      <c r="K170" s="205" t="s">
        <v>751</v>
      </c>
      <c r="L170" s="194" t="s">
        <v>33</v>
      </c>
      <c r="M170" s="193" t="s">
        <v>2269</v>
      </c>
      <c r="N170" s="194"/>
      <c r="O170" s="202"/>
      <c r="P170" s="192"/>
      <c r="Q170" s="192"/>
      <c r="R170" s="194"/>
      <c r="S170" s="194"/>
      <c r="T170" s="194"/>
      <c r="U170" s="194"/>
      <c r="V170" s="194"/>
      <c r="W170" s="194"/>
    </row>
    <row r="171" spans="1:23" hidden="1">
      <c r="A171" s="208" t="s">
        <v>2</v>
      </c>
      <c r="B171" s="238" t="s">
        <v>2243</v>
      </c>
      <c r="C171" s="216" t="s">
        <v>170</v>
      </c>
      <c r="D171" s="214">
        <v>4</v>
      </c>
      <c r="E171" s="315"/>
      <c r="F171" s="202"/>
      <c r="G171" s="202"/>
      <c r="H171" s="315"/>
      <c r="I171" s="202"/>
      <c r="J171" s="202"/>
      <c r="K171" s="205" t="s">
        <v>751</v>
      </c>
      <c r="L171" s="194" t="s">
        <v>33</v>
      </c>
      <c r="M171" s="193" t="s">
        <v>2269</v>
      </c>
      <c r="N171" s="194"/>
      <c r="O171" s="202"/>
      <c r="P171" s="192"/>
      <c r="Q171" s="192"/>
      <c r="R171" s="194"/>
      <c r="S171" s="194"/>
      <c r="T171" s="194"/>
      <c r="U171" s="194"/>
      <c r="V171" s="194"/>
      <c r="W171" s="194"/>
    </row>
    <row r="172" spans="1:23" hidden="1">
      <c r="A172" s="229" t="s">
        <v>2</v>
      </c>
      <c r="B172" s="332" t="s">
        <v>2243</v>
      </c>
      <c r="C172" s="348" t="s">
        <v>188</v>
      </c>
      <c r="D172" s="253"/>
      <c r="E172" s="315"/>
      <c r="F172" s="315"/>
      <c r="G172" s="202"/>
      <c r="H172" s="315"/>
      <c r="I172" s="202"/>
      <c r="J172" s="202"/>
      <c r="K172" s="205" t="s">
        <v>751</v>
      </c>
      <c r="L172" s="194" t="s">
        <v>33</v>
      </c>
      <c r="M172" s="193" t="s">
        <v>2269</v>
      </c>
      <c r="N172" s="194"/>
      <c r="O172" s="202"/>
      <c r="P172" s="192"/>
      <c r="Q172" s="192"/>
      <c r="R172" s="194"/>
      <c r="S172" s="194"/>
      <c r="T172" s="194"/>
      <c r="U172" s="194"/>
      <c r="V172" s="194"/>
      <c r="W172" s="194"/>
    </row>
    <row r="173" spans="1:23" hidden="1">
      <c r="A173" s="208" t="s">
        <v>171</v>
      </c>
      <c r="B173" s="238" t="s">
        <v>185</v>
      </c>
      <c r="C173" s="195" t="s">
        <v>2464</v>
      </c>
      <c r="D173" s="195">
        <v>2</v>
      </c>
      <c r="E173" s="202"/>
      <c r="F173" s="202"/>
      <c r="G173" s="202"/>
      <c r="H173" s="315"/>
      <c r="I173" s="202"/>
      <c r="J173" s="202"/>
      <c r="K173" s="205" t="s">
        <v>751</v>
      </c>
      <c r="L173" s="194" t="s">
        <v>33</v>
      </c>
      <c r="M173" s="193" t="s">
        <v>2269</v>
      </c>
      <c r="N173" s="194"/>
      <c r="O173" s="202"/>
      <c r="P173" s="192"/>
      <c r="Q173" s="192"/>
      <c r="R173" s="194"/>
      <c r="S173" s="194"/>
      <c r="T173" s="194"/>
      <c r="U173" s="194"/>
      <c r="V173" s="194"/>
      <c r="W173" s="194"/>
    </row>
    <row r="174" spans="1:23" hidden="1">
      <c r="A174" s="208" t="s">
        <v>171</v>
      </c>
      <c r="B174" s="238" t="s">
        <v>185</v>
      </c>
      <c r="C174" s="195" t="s">
        <v>2465</v>
      </c>
      <c r="D174" s="195">
        <v>2</v>
      </c>
      <c r="E174" s="202"/>
      <c r="F174" s="202"/>
      <c r="G174" s="202"/>
      <c r="H174" s="315"/>
      <c r="I174" s="202"/>
      <c r="J174" s="202"/>
      <c r="K174" s="205" t="s">
        <v>751</v>
      </c>
      <c r="L174" s="194" t="s">
        <v>33</v>
      </c>
      <c r="M174" s="193" t="s">
        <v>2269</v>
      </c>
      <c r="N174" s="194"/>
      <c r="O174" s="202"/>
      <c r="P174" s="192"/>
      <c r="Q174" s="192"/>
      <c r="R174" s="194"/>
      <c r="S174" s="194"/>
      <c r="T174" s="194"/>
      <c r="U174" s="194"/>
      <c r="V174" s="194"/>
      <c r="W174" s="194"/>
    </row>
    <row r="175" spans="1:23" hidden="1">
      <c r="A175" s="208" t="s">
        <v>171</v>
      </c>
      <c r="B175" s="238" t="s">
        <v>185</v>
      </c>
      <c r="C175" s="195" t="s">
        <v>2466</v>
      </c>
      <c r="D175" s="195">
        <v>2</v>
      </c>
      <c r="E175" s="202"/>
      <c r="F175" s="202"/>
      <c r="G175" s="202"/>
      <c r="H175" s="315"/>
      <c r="I175" s="202"/>
      <c r="J175" s="202"/>
      <c r="K175" s="205" t="s">
        <v>751</v>
      </c>
      <c r="L175" s="194" t="s">
        <v>33</v>
      </c>
      <c r="M175" s="193" t="s">
        <v>2269</v>
      </c>
      <c r="N175" s="194"/>
      <c r="O175" s="202"/>
      <c r="P175" s="192"/>
      <c r="Q175" s="192"/>
      <c r="R175" s="194"/>
      <c r="S175" s="194"/>
      <c r="T175" s="194"/>
      <c r="U175" s="194"/>
      <c r="V175" s="194"/>
      <c r="W175" s="194"/>
    </row>
    <row r="176" spans="1:23" hidden="1">
      <c r="A176" s="208" t="s">
        <v>171</v>
      </c>
      <c r="B176" s="238" t="s">
        <v>185</v>
      </c>
      <c r="C176" s="195" t="s">
        <v>2457</v>
      </c>
      <c r="D176" s="195">
        <v>2</v>
      </c>
      <c r="E176" s="202"/>
      <c r="F176" s="202"/>
      <c r="G176" s="202"/>
      <c r="H176" s="315"/>
      <c r="I176" s="202"/>
      <c r="J176" s="202"/>
      <c r="K176" s="205" t="s">
        <v>751</v>
      </c>
      <c r="L176" s="194" t="s">
        <v>33</v>
      </c>
      <c r="M176" s="193" t="s">
        <v>2269</v>
      </c>
      <c r="N176" s="194"/>
      <c r="O176" s="202"/>
      <c r="P176" s="192"/>
      <c r="Q176" s="192"/>
      <c r="R176" s="194"/>
      <c r="S176" s="194"/>
      <c r="T176" s="194"/>
      <c r="U176" s="194"/>
      <c r="V176" s="194"/>
      <c r="W176" s="194"/>
    </row>
    <row r="177" spans="1:27" hidden="1">
      <c r="A177" s="208" t="s">
        <v>171</v>
      </c>
      <c r="B177" s="238" t="s">
        <v>185</v>
      </c>
      <c r="C177" s="195" t="s">
        <v>2456</v>
      </c>
      <c r="D177" s="195">
        <v>3</v>
      </c>
      <c r="E177" s="202"/>
      <c r="F177" s="202"/>
      <c r="G177" s="202"/>
      <c r="H177" s="315"/>
      <c r="I177" s="202"/>
      <c r="J177" s="202"/>
      <c r="K177" s="205" t="s">
        <v>751</v>
      </c>
      <c r="L177" s="194" t="s">
        <v>33</v>
      </c>
      <c r="M177" s="193" t="s">
        <v>2269</v>
      </c>
      <c r="N177" s="194"/>
      <c r="O177" s="202"/>
      <c r="P177" s="192"/>
      <c r="Q177" s="192"/>
      <c r="R177" s="194"/>
      <c r="S177" s="194"/>
      <c r="T177" s="194"/>
      <c r="U177" s="194"/>
      <c r="V177" s="194"/>
      <c r="W177" s="194"/>
    </row>
    <row r="178" spans="1:27" hidden="1">
      <c r="A178" s="208" t="s">
        <v>171</v>
      </c>
      <c r="B178" s="238" t="s">
        <v>185</v>
      </c>
      <c r="C178" s="195" t="s">
        <v>2458</v>
      </c>
      <c r="D178" s="195">
        <v>2</v>
      </c>
      <c r="E178" s="202"/>
      <c r="F178" s="202"/>
      <c r="G178" s="202"/>
      <c r="H178" s="315"/>
      <c r="I178" s="202"/>
      <c r="J178" s="202"/>
      <c r="K178" s="205" t="s">
        <v>751</v>
      </c>
      <c r="L178" s="194" t="s">
        <v>33</v>
      </c>
      <c r="M178" s="193" t="s">
        <v>2269</v>
      </c>
      <c r="N178" s="194"/>
      <c r="O178" s="202"/>
      <c r="P178" s="192"/>
      <c r="Q178" s="192"/>
      <c r="R178" s="194"/>
      <c r="S178" s="194"/>
      <c r="T178" s="194"/>
      <c r="U178" s="194"/>
      <c r="V178" s="194"/>
      <c r="W178" s="194"/>
    </row>
    <row r="179" spans="1:27" hidden="1">
      <c r="A179" s="378" t="s">
        <v>171</v>
      </c>
      <c r="B179" s="379" t="s">
        <v>193</v>
      </c>
      <c r="C179" s="380" t="s">
        <v>804</v>
      </c>
      <c r="D179" s="278"/>
      <c r="E179" s="324"/>
      <c r="F179" s="381"/>
      <c r="G179" s="192"/>
      <c r="H179" s="191"/>
      <c r="I179" s="192"/>
      <c r="J179" s="192"/>
      <c r="K179" s="205" t="s">
        <v>751</v>
      </c>
      <c r="L179" s="194" t="s">
        <v>33</v>
      </c>
      <c r="M179" s="193" t="s">
        <v>2269</v>
      </c>
      <c r="N179" s="194"/>
      <c r="O179" s="191"/>
      <c r="P179" s="192"/>
      <c r="Q179" s="192"/>
      <c r="R179" s="194"/>
      <c r="S179" s="194"/>
      <c r="T179" s="194"/>
      <c r="U179" s="194"/>
      <c r="V179" s="194"/>
      <c r="W179" s="194"/>
      <c r="Y179" s="204"/>
      <c r="Z179" s="204"/>
      <c r="AA179" s="204"/>
    </row>
    <row r="180" spans="1:27" hidden="1">
      <c r="A180" s="279" t="s">
        <v>171</v>
      </c>
      <c r="B180" s="280" t="s">
        <v>193</v>
      </c>
      <c r="C180" s="281" t="s">
        <v>805</v>
      </c>
      <c r="D180" s="246"/>
      <c r="E180" s="191"/>
      <c r="F180" s="192"/>
      <c r="G180" s="192"/>
      <c r="H180" s="191"/>
      <c r="I180" s="192"/>
      <c r="J180" s="192"/>
      <c r="K180" s="205" t="s">
        <v>751</v>
      </c>
      <c r="L180" s="194" t="s">
        <v>33</v>
      </c>
      <c r="M180" s="193" t="s">
        <v>2269</v>
      </c>
      <c r="N180" s="194"/>
      <c r="O180" s="191"/>
      <c r="P180" s="192"/>
      <c r="Q180" s="192"/>
      <c r="R180" s="194"/>
      <c r="S180" s="194"/>
      <c r="T180" s="194"/>
      <c r="U180" s="194"/>
      <c r="V180" s="194"/>
      <c r="W180" s="194"/>
      <c r="Y180" s="204"/>
      <c r="Z180" s="204"/>
      <c r="AA180" s="204"/>
    </row>
    <row r="181" spans="1:27" hidden="1">
      <c r="A181" s="279" t="s">
        <v>171</v>
      </c>
      <c r="B181" s="280" t="s">
        <v>193</v>
      </c>
      <c r="C181" s="280" t="s">
        <v>195</v>
      </c>
      <c r="D181" s="33"/>
      <c r="E181" s="191"/>
      <c r="F181" s="192"/>
      <c r="G181" s="192"/>
      <c r="H181" s="191"/>
      <c r="I181" s="192"/>
      <c r="J181" s="192"/>
      <c r="K181" s="205" t="s">
        <v>751</v>
      </c>
      <c r="L181" s="194" t="s">
        <v>33</v>
      </c>
      <c r="M181" s="193" t="s">
        <v>2269</v>
      </c>
      <c r="N181" s="194"/>
      <c r="O181" s="191"/>
      <c r="P181" s="192"/>
      <c r="Q181" s="192"/>
      <c r="R181" s="194"/>
      <c r="S181" s="194"/>
      <c r="T181" s="194"/>
      <c r="U181" s="194"/>
      <c r="V181" s="194"/>
      <c r="W181" s="194"/>
      <c r="Y181" s="204"/>
      <c r="Z181" s="204"/>
      <c r="AA181" s="204"/>
    </row>
    <row r="182" spans="1:27" hidden="1">
      <c r="A182" s="385" t="s">
        <v>171</v>
      </c>
      <c r="B182" s="282" t="s">
        <v>193</v>
      </c>
      <c r="C182" s="282" t="s">
        <v>719</v>
      </c>
      <c r="D182" s="283"/>
      <c r="E182" s="319"/>
      <c r="F182" s="192"/>
      <c r="G182" s="192"/>
      <c r="H182" s="191"/>
      <c r="I182" s="192"/>
      <c r="J182" s="192"/>
      <c r="K182" s="205" t="s">
        <v>751</v>
      </c>
      <c r="L182" s="194" t="s">
        <v>33</v>
      </c>
      <c r="M182" s="193" t="s">
        <v>2269</v>
      </c>
      <c r="N182" s="194"/>
      <c r="O182" s="191"/>
      <c r="P182" s="192"/>
      <c r="Q182" s="192"/>
      <c r="R182" s="194"/>
      <c r="S182" s="194"/>
      <c r="T182" s="194"/>
      <c r="U182" s="194"/>
      <c r="V182" s="194"/>
      <c r="W182" s="194"/>
      <c r="Y182" s="204"/>
      <c r="Z182" s="204"/>
      <c r="AA182" s="204"/>
    </row>
    <row r="183" spans="1:27" hidden="1">
      <c r="A183" s="208" t="s">
        <v>171</v>
      </c>
      <c r="B183" s="387" t="s">
        <v>196</v>
      </c>
      <c r="C183" s="195" t="s">
        <v>2467</v>
      </c>
      <c r="D183" s="191">
        <v>2</v>
      </c>
      <c r="E183" s="202"/>
      <c r="F183" s="202"/>
      <c r="G183" s="202"/>
      <c r="H183" s="315"/>
      <c r="I183" s="202"/>
      <c r="J183" s="202"/>
      <c r="K183" s="205" t="s">
        <v>751</v>
      </c>
      <c r="L183" s="194" t="s">
        <v>734</v>
      </c>
      <c r="M183" s="193" t="s">
        <v>2269</v>
      </c>
      <c r="N183" s="194"/>
      <c r="O183" s="202"/>
      <c r="P183" s="192"/>
      <c r="Q183" s="192"/>
      <c r="R183" s="194"/>
      <c r="S183" s="194"/>
      <c r="T183" s="194"/>
      <c r="U183" s="194"/>
      <c r="V183" s="194"/>
      <c r="W183" s="194"/>
    </row>
    <row r="184" spans="1:27" hidden="1">
      <c r="A184" s="208" t="s">
        <v>171</v>
      </c>
      <c r="B184" s="387" t="s">
        <v>196</v>
      </c>
      <c r="C184" s="195" t="s">
        <v>2468</v>
      </c>
      <c r="D184" s="191">
        <v>2</v>
      </c>
      <c r="E184" s="202"/>
      <c r="F184" s="202"/>
      <c r="G184" s="202"/>
      <c r="H184" s="315"/>
      <c r="I184" s="202"/>
      <c r="J184" s="202"/>
      <c r="K184" s="205" t="s">
        <v>751</v>
      </c>
      <c r="L184" s="194" t="s">
        <v>734</v>
      </c>
      <c r="M184" s="193" t="s">
        <v>2269</v>
      </c>
      <c r="N184" s="194"/>
      <c r="O184" s="202"/>
      <c r="P184" s="192"/>
      <c r="Q184" s="192"/>
      <c r="R184" s="194"/>
      <c r="S184" s="194"/>
      <c r="T184" s="194"/>
      <c r="U184" s="194"/>
      <c r="V184" s="194"/>
      <c r="W184" s="194"/>
    </row>
    <row r="185" spans="1:27" hidden="1">
      <c r="A185" s="208" t="s">
        <v>171</v>
      </c>
      <c r="B185" s="387" t="s">
        <v>196</v>
      </c>
      <c r="C185" s="195" t="s">
        <v>2469</v>
      </c>
      <c r="D185" s="191">
        <v>2</v>
      </c>
      <c r="E185" s="202"/>
      <c r="F185" s="202"/>
      <c r="G185" s="202"/>
      <c r="H185" s="315"/>
      <c r="I185" s="202"/>
      <c r="J185" s="202"/>
      <c r="K185" s="205" t="s">
        <v>751</v>
      </c>
      <c r="L185" s="194" t="s">
        <v>734</v>
      </c>
      <c r="M185" s="193" t="s">
        <v>2269</v>
      </c>
      <c r="N185" s="194"/>
      <c r="O185" s="202"/>
      <c r="P185" s="192"/>
      <c r="Q185" s="192"/>
      <c r="R185" s="194"/>
      <c r="S185" s="194"/>
      <c r="T185" s="194"/>
      <c r="U185" s="194"/>
      <c r="V185" s="194"/>
      <c r="W185" s="194"/>
    </row>
    <row r="186" spans="1:27" hidden="1">
      <c r="A186" s="208" t="s">
        <v>171</v>
      </c>
      <c r="B186" s="387" t="s">
        <v>196</v>
      </c>
      <c r="C186" s="195" t="s">
        <v>2470</v>
      </c>
      <c r="D186" s="195">
        <v>2</v>
      </c>
      <c r="E186" s="202"/>
      <c r="F186" s="202"/>
      <c r="G186" s="202"/>
      <c r="H186" s="315"/>
      <c r="I186" s="202"/>
      <c r="J186" s="202"/>
      <c r="K186" s="205" t="s">
        <v>751</v>
      </c>
      <c r="L186" s="194" t="s">
        <v>734</v>
      </c>
      <c r="M186" s="193" t="s">
        <v>2269</v>
      </c>
      <c r="N186" s="194"/>
      <c r="O186" s="202"/>
      <c r="P186" s="192"/>
      <c r="Q186" s="192"/>
      <c r="R186" s="194"/>
      <c r="S186" s="194"/>
      <c r="T186" s="194"/>
      <c r="U186" s="194"/>
      <c r="V186" s="194"/>
      <c r="W186" s="194"/>
    </row>
    <row r="187" spans="1:27" hidden="1">
      <c r="A187" s="208" t="s">
        <v>171</v>
      </c>
      <c r="B187" s="387" t="s">
        <v>196</v>
      </c>
      <c r="C187" s="195" t="s">
        <v>2471</v>
      </c>
      <c r="D187" s="195">
        <v>2</v>
      </c>
      <c r="E187" s="202"/>
      <c r="F187" s="202"/>
      <c r="G187" s="202"/>
      <c r="H187" s="315"/>
      <c r="I187" s="202"/>
      <c r="J187" s="202"/>
      <c r="K187" s="205" t="s">
        <v>751</v>
      </c>
      <c r="L187" s="194" t="s">
        <v>734</v>
      </c>
      <c r="M187" s="193" t="s">
        <v>2269</v>
      </c>
      <c r="N187" s="194"/>
      <c r="O187" s="202"/>
      <c r="P187" s="192"/>
      <c r="Q187" s="192"/>
      <c r="R187" s="194"/>
      <c r="S187" s="194"/>
      <c r="T187" s="194"/>
      <c r="U187" s="194"/>
      <c r="V187" s="194"/>
      <c r="W187" s="194"/>
    </row>
    <row r="188" spans="1:27" hidden="1">
      <c r="A188" s="208" t="s">
        <v>171</v>
      </c>
      <c r="B188" s="387" t="s">
        <v>196</v>
      </c>
      <c r="C188" s="195" t="s">
        <v>2472</v>
      </c>
      <c r="D188" s="195">
        <v>2</v>
      </c>
      <c r="E188" s="202"/>
      <c r="F188" s="202"/>
      <c r="G188" s="202"/>
      <c r="H188" s="315"/>
      <c r="I188" s="202"/>
      <c r="J188" s="202"/>
      <c r="K188" s="205" t="s">
        <v>751</v>
      </c>
      <c r="L188" s="194" t="s">
        <v>734</v>
      </c>
      <c r="M188" s="193" t="s">
        <v>2269</v>
      </c>
      <c r="N188" s="194"/>
      <c r="O188" s="202"/>
      <c r="P188" s="192"/>
      <c r="Q188" s="192"/>
      <c r="R188" s="194"/>
      <c r="S188" s="194"/>
      <c r="T188" s="194"/>
      <c r="U188" s="194"/>
      <c r="V188" s="194"/>
      <c r="W188" s="194"/>
    </row>
    <row r="189" spans="1:27" hidden="1">
      <c r="A189" s="208" t="s">
        <v>171</v>
      </c>
      <c r="B189" s="387" t="s">
        <v>196</v>
      </c>
      <c r="C189" s="195" t="s">
        <v>2473</v>
      </c>
      <c r="D189" s="195">
        <v>2</v>
      </c>
      <c r="E189" s="202"/>
      <c r="F189" s="202"/>
      <c r="G189" s="202"/>
      <c r="H189" s="315"/>
      <c r="I189" s="202"/>
      <c r="J189" s="202"/>
      <c r="K189" s="205" t="s">
        <v>751</v>
      </c>
      <c r="L189" s="194" t="s">
        <v>734</v>
      </c>
      <c r="M189" s="193" t="s">
        <v>2269</v>
      </c>
      <c r="N189" s="194"/>
      <c r="O189" s="202"/>
      <c r="P189" s="192"/>
      <c r="Q189" s="192"/>
      <c r="R189" s="194"/>
      <c r="S189" s="194"/>
      <c r="T189" s="194"/>
      <c r="U189" s="194"/>
      <c r="V189" s="194"/>
      <c r="W189" s="194"/>
    </row>
    <row r="190" spans="1:27" hidden="1">
      <c r="A190" s="208" t="s">
        <v>171</v>
      </c>
      <c r="B190" s="387" t="s">
        <v>196</v>
      </c>
      <c r="C190" s="195" t="s">
        <v>2474</v>
      </c>
      <c r="D190" s="195">
        <v>2</v>
      </c>
      <c r="E190" s="202"/>
      <c r="F190" s="202"/>
      <c r="G190" s="202"/>
      <c r="H190" s="315"/>
      <c r="I190" s="202"/>
      <c r="J190" s="202"/>
      <c r="K190" s="205" t="s">
        <v>751</v>
      </c>
      <c r="L190" s="194" t="s">
        <v>734</v>
      </c>
      <c r="M190" s="193" t="s">
        <v>2269</v>
      </c>
      <c r="N190" s="194"/>
      <c r="O190" s="202"/>
      <c r="P190" s="192"/>
      <c r="Q190" s="192"/>
      <c r="R190" s="194"/>
      <c r="S190" s="194"/>
      <c r="T190" s="194"/>
      <c r="U190" s="194"/>
      <c r="V190" s="194"/>
      <c r="W190" s="194"/>
    </row>
    <row r="191" spans="1:27" hidden="1">
      <c r="A191" s="208" t="s">
        <v>171</v>
      </c>
      <c r="B191" s="387" t="s">
        <v>196</v>
      </c>
      <c r="C191" s="195" t="s">
        <v>2478</v>
      </c>
      <c r="D191" s="195">
        <v>3</v>
      </c>
      <c r="E191" s="202"/>
      <c r="F191" s="202"/>
      <c r="G191" s="202"/>
      <c r="H191" s="315"/>
      <c r="I191" s="202"/>
      <c r="J191" s="202"/>
      <c r="K191" s="205" t="s">
        <v>751</v>
      </c>
      <c r="L191" s="194" t="s">
        <v>734</v>
      </c>
      <c r="M191" s="193" t="s">
        <v>2269</v>
      </c>
      <c r="N191" s="194"/>
      <c r="O191" s="202"/>
      <c r="P191" s="192"/>
      <c r="Q191" s="192"/>
      <c r="R191" s="194"/>
      <c r="S191" s="194"/>
      <c r="T191" s="194"/>
      <c r="U191" s="194"/>
      <c r="V191" s="194"/>
      <c r="W191" s="194"/>
    </row>
    <row r="192" spans="1:27" hidden="1">
      <c r="A192" s="208" t="s">
        <v>171</v>
      </c>
      <c r="B192" s="387" t="s">
        <v>196</v>
      </c>
      <c r="C192" s="195" t="s">
        <v>2480</v>
      </c>
      <c r="D192" s="195">
        <v>3</v>
      </c>
      <c r="E192" s="202"/>
      <c r="F192" s="202"/>
      <c r="G192" s="202"/>
      <c r="H192" s="315"/>
      <c r="I192" s="202"/>
      <c r="J192" s="202"/>
      <c r="K192" s="205" t="s">
        <v>751</v>
      </c>
      <c r="L192" s="194" t="s">
        <v>734</v>
      </c>
      <c r="M192" s="193" t="s">
        <v>2269</v>
      </c>
      <c r="N192" s="194"/>
      <c r="O192" s="202"/>
      <c r="P192" s="192"/>
      <c r="Q192" s="192"/>
      <c r="R192" s="194"/>
      <c r="S192" s="194"/>
      <c r="T192" s="194"/>
      <c r="U192" s="194"/>
      <c r="V192" s="194"/>
      <c r="W192" s="194"/>
    </row>
    <row r="193" spans="1:23" hidden="1">
      <c r="A193" s="208" t="s">
        <v>171</v>
      </c>
      <c r="B193" s="387" t="s">
        <v>196</v>
      </c>
      <c r="C193" s="195" t="s">
        <v>2481</v>
      </c>
      <c r="D193" s="195">
        <v>5</v>
      </c>
      <c r="E193" s="202"/>
      <c r="F193" s="202"/>
      <c r="G193" s="202" t="s">
        <v>2272</v>
      </c>
      <c r="H193" s="315"/>
      <c r="I193" s="202"/>
      <c r="J193" s="202"/>
      <c r="K193" s="205" t="s">
        <v>751</v>
      </c>
      <c r="L193" s="194" t="s">
        <v>734</v>
      </c>
      <c r="M193" s="193" t="s">
        <v>2269</v>
      </c>
      <c r="N193" s="194"/>
      <c r="O193" s="202"/>
      <c r="P193" s="192" t="s">
        <v>2443</v>
      </c>
      <c r="Q193" s="192"/>
      <c r="R193" s="194"/>
      <c r="S193" s="194"/>
      <c r="T193" s="194"/>
      <c r="U193" s="194"/>
      <c r="V193" s="194"/>
      <c r="W193" s="194"/>
    </row>
    <row r="194" spans="1:23" hidden="1">
      <c r="A194" s="208" t="s">
        <v>171</v>
      </c>
      <c r="B194" s="387" t="s">
        <v>196</v>
      </c>
      <c r="C194" s="195" t="s">
        <v>2475</v>
      </c>
      <c r="D194" s="195">
        <v>2</v>
      </c>
      <c r="E194" s="202"/>
      <c r="F194" s="202"/>
      <c r="G194" s="202"/>
      <c r="H194" s="315"/>
      <c r="I194" s="202"/>
      <c r="J194" s="202"/>
      <c r="K194" s="205" t="s">
        <v>751</v>
      </c>
      <c r="L194" s="194" t="s">
        <v>734</v>
      </c>
      <c r="M194" s="193" t="s">
        <v>2269</v>
      </c>
      <c r="N194" s="194"/>
      <c r="O194" s="202"/>
      <c r="P194" s="192"/>
      <c r="Q194" s="192"/>
      <c r="R194" s="194"/>
      <c r="S194" s="194"/>
      <c r="T194" s="194"/>
      <c r="U194" s="194"/>
      <c r="V194" s="194"/>
      <c r="W194" s="194"/>
    </row>
    <row r="195" spans="1:23" hidden="1">
      <c r="A195" s="208" t="s">
        <v>171</v>
      </c>
      <c r="B195" s="387" t="s">
        <v>196</v>
      </c>
      <c r="C195" s="195" t="s">
        <v>2476</v>
      </c>
      <c r="D195" s="195">
        <v>2</v>
      </c>
      <c r="E195" s="202"/>
      <c r="F195" s="202"/>
      <c r="G195" s="202"/>
      <c r="H195" s="315"/>
      <c r="I195" s="202"/>
      <c r="J195" s="202"/>
      <c r="K195" s="205" t="s">
        <v>751</v>
      </c>
      <c r="L195" s="194" t="s">
        <v>734</v>
      </c>
      <c r="M195" s="193" t="s">
        <v>2269</v>
      </c>
      <c r="N195" s="194"/>
      <c r="O195" s="202"/>
      <c r="P195" s="192"/>
      <c r="Q195" s="192"/>
      <c r="R195" s="194"/>
      <c r="S195" s="194"/>
      <c r="T195" s="194"/>
      <c r="U195" s="194"/>
      <c r="V195" s="194"/>
      <c r="W195" s="194"/>
    </row>
    <row r="196" spans="1:23" hidden="1">
      <c r="A196" s="208" t="s">
        <v>171</v>
      </c>
      <c r="B196" s="387" t="s">
        <v>196</v>
      </c>
      <c r="C196" s="195" t="s">
        <v>2479</v>
      </c>
      <c r="D196" s="195">
        <v>3</v>
      </c>
      <c r="E196" s="202"/>
      <c r="F196" s="202"/>
      <c r="G196" s="202"/>
      <c r="H196" s="315"/>
      <c r="I196" s="202"/>
      <c r="J196" s="202"/>
      <c r="K196" s="205" t="s">
        <v>751</v>
      </c>
      <c r="L196" s="194" t="s">
        <v>734</v>
      </c>
      <c r="M196" s="193" t="s">
        <v>2269</v>
      </c>
      <c r="N196" s="194"/>
      <c r="O196" s="202"/>
      <c r="P196" s="192"/>
      <c r="Q196" s="192"/>
      <c r="R196" s="194"/>
      <c r="S196" s="194"/>
      <c r="T196" s="194"/>
      <c r="U196" s="194"/>
      <c r="V196" s="194"/>
      <c r="W196" s="194"/>
    </row>
    <row r="197" spans="1:23" hidden="1">
      <c r="A197" s="208" t="s">
        <v>171</v>
      </c>
      <c r="B197" s="387" t="s">
        <v>196</v>
      </c>
      <c r="C197" s="195" t="s">
        <v>2477</v>
      </c>
      <c r="D197" s="195">
        <v>2</v>
      </c>
      <c r="E197" s="202"/>
      <c r="F197" s="202"/>
      <c r="G197" s="202"/>
      <c r="H197" s="315"/>
      <c r="I197" s="202"/>
      <c r="J197" s="202"/>
      <c r="K197" s="205" t="s">
        <v>751</v>
      </c>
      <c r="L197" s="194" t="s">
        <v>734</v>
      </c>
      <c r="M197" s="193" t="s">
        <v>2269</v>
      </c>
      <c r="N197" s="194"/>
      <c r="O197" s="202"/>
      <c r="P197" s="192"/>
      <c r="Q197" s="192"/>
      <c r="R197" s="194"/>
      <c r="S197" s="194"/>
      <c r="T197" s="194"/>
      <c r="U197" s="194"/>
      <c r="V197" s="194"/>
      <c r="W197" s="194"/>
    </row>
    <row r="198" spans="1:23" hidden="1">
      <c r="A198" s="208" t="s">
        <v>171</v>
      </c>
      <c r="B198" s="387" t="s">
        <v>201</v>
      </c>
      <c r="C198" s="195" t="s">
        <v>2488</v>
      </c>
      <c r="D198" s="195">
        <v>2</v>
      </c>
      <c r="E198" s="202"/>
      <c r="F198" s="202"/>
      <c r="G198" s="202"/>
      <c r="H198" s="202"/>
      <c r="I198" s="202"/>
      <c r="J198" s="202"/>
      <c r="K198" s="205" t="s">
        <v>751</v>
      </c>
      <c r="L198" s="194" t="s">
        <v>202</v>
      </c>
      <c r="M198" s="193" t="s">
        <v>2269</v>
      </c>
      <c r="N198" s="194"/>
      <c r="O198" s="202"/>
      <c r="P198" s="192"/>
      <c r="Q198" s="192"/>
      <c r="R198" s="194"/>
      <c r="S198" s="194"/>
      <c r="T198" s="194"/>
      <c r="U198" s="194"/>
      <c r="V198" s="194"/>
      <c r="W198" s="194"/>
    </row>
    <row r="199" spans="1:23" hidden="1">
      <c r="A199" s="208" t="s">
        <v>171</v>
      </c>
      <c r="B199" s="387" t="s">
        <v>201</v>
      </c>
      <c r="C199" s="195" t="s">
        <v>2489</v>
      </c>
      <c r="D199" s="191">
        <v>2</v>
      </c>
      <c r="E199" s="202"/>
      <c r="F199" s="202"/>
      <c r="G199" s="202"/>
      <c r="H199" s="202"/>
      <c r="I199" s="202"/>
      <c r="J199" s="202"/>
      <c r="K199" s="205" t="s">
        <v>751</v>
      </c>
      <c r="L199" s="194" t="s">
        <v>202</v>
      </c>
      <c r="M199" s="193" t="s">
        <v>2269</v>
      </c>
      <c r="N199" s="194"/>
      <c r="O199" s="202"/>
      <c r="P199" s="192"/>
      <c r="Q199" s="192"/>
      <c r="R199" s="194"/>
      <c r="S199" s="194"/>
      <c r="T199" s="194"/>
      <c r="U199" s="194"/>
      <c r="V199" s="194"/>
      <c r="W199" s="194"/>
    </row>
    <row r="200" spans="1:23" hidden="1">
      <c r="A200" s="208" t="s">
        <v>171</v>
      </c>
      <c r="B200" s="387" t="s">
        <v>201</v>
      </c>
      <c r="C200" s="195" t="s">
        <v>2493</v>
      </c>
      <c r="D200" s="195">
        <v>3</v>
      </c>
      <c r="E200" s="202"/>
      <c r="F200" s="202"/>
      <c r="G200" s="202"/>
      <c r="H200" s="202"/>
      <c r="I200" s="202"/>
      <c r="J200" s="202"/>
      <c r="K200" s="205" t="s">
        <v>751</v>
      </c>
      <c r="L200" s="194" t="s">
        <v>202</v>
      </c>
      <c r="M200" s="193" t="s">
        <v>2269</v>
      </c>
      <c r="N200" s="194"/>
      <c r="O200" s="202"/>
      <c r="P200" s="192"/>
      <c r="Q200" s="192"/>
      <c r="R200" s="194"/>
      <c r="S200" s="194"/>
      <c r="T200" s="194"/>
      <c r="U200" s="194"/>
      <c r="V200" s="194"/>
      <c r="W200" s="194"/>
    </row>
    <row r="201" spans="1:23" hidden="1">
      <c r="A201" s="208" t="s">
        <v>171</v>
      </c>
      <c r="B201" s="387" t="s">
        <v>201</v>
      </c>
      <c r="C201" s="195" t="s">
        <v>2494</v>
      </c>
      <c r="D201" s="195">
        <v>3</v>
      </c>
      <c r="E201" s="202"/>
      <c r="F201" s="202"/>
      <c r="G201" s="202"/>
      <c r="H201" s="202"/>
      <c r="I201" s="202"/>
      <c r="J201" s="202"/>
      <c r="K201" s="205" t="s">
        <v>751</v>
      </c>
      <c r="L201" s="194" t="s">
        <v>202</v>
      </c>
      <c r="M201" s="193" t="s">
        <v>2269</v>
      </c>
      <c r="N201" s="194"/>
      <c r="O201" s="202"/>
      <c r="P201" s="192"/>
      <c r="Q201" s="192"/>
      <c r="R201" s="194"/>
      <c r="S201" s="194"/>
      <c r="T201" s="194"/>
      <c r="U201" s="194"/>
      <c r="V201" s="194"/>
      <c r="W201" s="194"/>
    </row>
    <row r="202" spans="1:23" hidden="1">
      <c r="A202" s="208" t="s">
        <v>171</v>
      </c>
      <c r="B202" s="387" t="s">
        <v>201</v>
      </c>
      <c r="C202" s="195" t="s">
        <v>2490</v>
      </c>
      <c r="D202" s="195">
        <v>2</v>
      </c>
      <c r="E202" s="202"/>
      <c r="F202" s="202"/>
      <c r="G202" s="202"/>
      <c r="H202" s="202"/>
      <c r="I202" s="202"/>
      <c r="J202" s="202"/>
      <c r="K202" s="205" t="s">
        <v>751</v>
      </c>
      <c r="L202" s="194" t="s">
        <v>202</v>
      </c>
      <c r="M202" s="193" t="s">
        <v>2269</v>
      </c>
      <c r="N202" s="194"/>
      <c r="O202" s="202"/>
      <c r="P202" s="192"/>
      <c r="Q202" s="192"/>
      <c r="R202" s="194"/>
      <c r="S202" s="194"/>
      <c r="T202" s="194"/>
      <c r="U202" s="194"/>
      <c r="V202" s="194"/>
      <c r="W202" s="194"/>
    </row>
    <row r="203" spans="1:23" hidden="1">
      <c r="A203" s="208" t="s">
        <v>171</v>
      </c>
      <c r="B203" s="387" t="s">
        <v>201</v>
      </c>
      <c r="C203" s="195" t="s">
        <v>2495</v>
      </c>
      <c r="D203" s="195">
        <v>3</v>
      </c>
      <c r="E203" s="202"/>
      <c r="F203" s="202"/>
      <c r="G203" s="202"/>
      <c r="H203" s="202"/>
      <c r="I203" s="202"/>
      <c r="J203" s="202"/>
      <c r="K203" s="205" t="s">
        <v>751</v>
      </c>
      <c r="L203" s="194" t="s">
        <v>202</v>
      </c>
      <c r="M203" s="193" t="s">
        <v>2269</v>
      </c>
      <c r="N203" s="194"/>
      <c r="O203" s="202"/>
      <c r="P203" s="192"/>
      <c r="Q203" s="192"/>
      <c r="R203" s="194"/>
      <c r="S203" s="194"/>
      <c r="T203" s="194"/>
      <c r="U203" s="194"/>
      <c r="V203" s="194"/>
      <c r="W203" s="194"/>
    </row>
    <row r="204" spans="1:23" hidden="1">
      <c r="A204" s="208" t="s">
        <v>171</v>
      </c>
      <c r="B204" s="387" t="s">
        <v>201</v>
      </c>
      <c r="C204" s="195" t="s">
        <v>2491</v>
      </c>
      <c r="D204" s="195">
        <v>2</v>
      </c>
      <c r="E204" s="202"/>
      <c r="F204" s="202"/>
      <c r="G204" s="202"/>
      <c r="H204" s="202"/>
      <c r="I204" s="202"/>
      <c r="J204" s="202"/>
      <c r="K204" s="205" t="s">
        <v>751</v>
      </c>
      <c r="L204" s="194" t="s">
        <v>202</v>
      </c>
      <c r="M204" s="193" t="s">
        <v>2269</v>
      </c>
      <c r="N204" s="194"/>
      <c r="O204" s="202"/>
      <c r="P204" s="192"/>
      <c r="Q204" s="192"/>
      <c r="R204" s="194"/>
      <c r="S204" s="194"/>
      <c r="T204" s="194"/>
      <c r="U204" s="194"/>
      <c r="V204" s="194"/>
      <c r="W204" s="194"/>
    </row>
    <row r="205" spans="1:23" hidden="1">
      <c r="A205" s="208" t="s">
        <v>171</v>
      </c>
      <c r="B205" s="238" t="s">
        <v>827</v>
      </c>
      <c r="C205" s="195" t="s">
        <v>2529</v>
      </c>
      <c r="D205" s="195">
        <v>3</v>
      </c>
      <c r="E205" s="202"/>
      <c r="F205" s="202"/>
      <c r="G205" s="202"/>
      <c r="H205" s="202"/>
      <c r="I205" s="202"/>
      <c r="J205" s="202"/>
      <c r="K205" s="205" t="s">
        <v>751</v>
      </c>
      <c r="L205" s="194" t="s">
        <v>202</v>
      </c>
      <c r="M205" s="193" t="s">
        <v>2269</v>
      </c>
      <c r="N205" s="194"/>
      <c r="O205" s="202"/>
      <c r="P205" s="192"/>
      <c r="Q205" s="192"/>
      <c r="R205" s="194"/>
      <c r="S205" s="194"/>
      <c r="T205" s="194"/>
      <c r="U205" s="194"/>
      <c r="V205" s="194"/>
      <c r="W205" s="194"/>
    </row>
    <row r="206" spans="1:23" hidden="1">
      <c r="A206" s="208" t="s">
        <v>171</v>
      </c>
      <c r="B206" s="238" t="s">
        <v>827</v>
      </c>
      <c r="C206" s="195" t="s">
        <v>2530</v>
      </c>
      <c r="D206" s="195">
        <v>3</v>
      </c>
      <c r="E206" s="202"/>
      <c r="F206" s="202"/>
      <c r="G206" s="202"/>
      <c r="H206" s="202"/>
      <c r="I206" s="202"/>
      <c r="J206" s="202"/>
      <c r="K206" s="205" t="s">
        <v>751</v>
      </c>
      <c r="L206" s="194" t="s">
        <v>202</v>
      </c>
      <c r="M206" s="193" t="s">
        <v>2269</v>
      </c>
      <c r="N206" s="194"/>
      <c r="O206" s="202"/>
      <c r="P206" s="192"/>
      <c r="Q206" s="192"/>
      <c r="R206" s="194"/>
      <c r="S206" s="194"/>
      <c r="T206" s="194"/>
      <c r="U206" s="194"/>
      <c r="V206" s="194"/>
      <c r="W206" s="194"/>
    </row>
    <row r="207" spans="1:23" hidden="1">
      <c r="A207" s="208" t="s">
        <v>171</v>
      </c>
      <c r="B207" s="238" t="s">
        <v>827</v>
      </c>
      <c r="C207" s="195" t="s">
        <v>2533</v>
      </c>
      <c r="D207" s="195">
        <v>2</v>
      </c>
      <c r="E207" s="202"/>
      <c r="F207" s="202"/>
      <c r="G207" s="202"/>
      <c r="H207" s="202"/>
      <c r="I207" s="202"/>
      <c r="J207" s="202"/>
      <c r="K207" s="205" t="s">
        <v>751</v>
      </c>
      <c r="L207" s="194" t="s">
        <v>202</v>
      </c>
      <c r="M207" s="193" t="s">
        <v>2269</v>
      </c>
      <c r="N207" s="194"/>
      <c r="O207" s="202"/>
      <c r="P207" s="192"/>
      <c r="Q207" s="192"/>
      <c r="R207" s="194"/>
      <c r="S207" s="194"/>
      <c r="T207" s="194"/>
      <c r="U207" s="194"/>
      <c r="V207" s="194"/>
      <c r="W207" s="194"/>
    </row>
    <row r="208" spans="1:23" hidden="1">
      <c r="A208" s="208" t="s">
        <v>171</v>
      </c>
      <c r="B208" s="238" t="s">
        <v>827</v>
      </c>
      <c r="C208" s="195" t="s">
        <v>2528</v>
      </c>
      <c r="D208" s="195">
        <v>4</v>
      </c>
      <c r="E208" s="202"/>
      <c r="F208" s="202"/>
      <c r="G208" s="202"/>
      <c r="H208" s="202"/>
      <c r="I208" s="202"/>
      <c r="J208" s="202"/>
      <c r="K208" s="205" t="s">
        <v>751</v>
      </c>
      <c r="L208" s="194" t="s">
        <v>202</v>
      </c>
      <c r="M208" s="193" t="s">
        <v>2269</v>
      </c>
      <c r="N208" s="194"/>
      <c r="O208" s="202"/>
      <c r="P208" s="192"/>
      <c r="Q208" s="192"/>
      <c r="R208" s="194"/>
      <c r="S208" s="194"/>
      <c r="T208" s="194"/>
      <c r="U208" s="194"/>
      <c r="V208" s="194"/>
      <c r="W208" s="194"/>
    </row>
    <row r="209" spans="1:23" hidden="1">
      <c r="A209" s="208" t="s">
        <v>171</v>
      </c>
      <c r="B209" s="238" t="s">
        <v>827</v>
      </c>
      <c r="C209" s="195" t="s">
        <v>2534</v>
      </c>
      <c r="D209" s="195">
        <v>2</v>
      </c>
      <c r="E209" s="202"/>
      <c r="F209" s="202"/>
      <c r="G209" s="202"/>
      <c r="H209" s="202"/>
      <c r="I209" s="202"/>
      <c r="J209" s="202"/>
      <c r="K209" s="205" t="s">
        <v>751</v>
      </c>
      <c r="L209" s="194" t="s">
        <v>202</v>
      </c>
      <c r="M209" s="193" t="s">
        <v>2269</v>
      </c>
      <c r="N209" s="194"/>
      <c r="O209" s="202"/>
      <c r="P209" s="192"/>
      <c r="Q209" s="192"/>
      <c r="R209" s="194"/>
      <c r="S209" s="194"/>
      <c r="T209" s="194"/>
      <c r="U209" s="194"/>
      <c r="V209" s="194"/>
      <c r="W209" s="194"/>
    </row>
    <row r="210" spans="1:23" hidden="1">
      <c r="A210" s="208" t="s">
        <v>171</v>
      </c>
      <c r="B210" s="238" t="s">
        <v>827</v>
      </c>
      <c r="C210" s="195" t="s">
        <v>2531</v>
      </c>
      <c r="D210" s="195">
        <v>3</v>
      </c>
      <c r="E210" s="202"/>
      <c r="F210" s="202"/>
      <c r="G210" s="202"/>
      <c r="H210" s="202"/>
      <c r="I210" s="202"/>
      <c r="J210" s="202"/>
      <c r="K210" s="205" t="s">
        <v>751</v>
      </c>
      <c r="L210" s="194" t="s">
        <v>202</v>
      </c>
      <c r="M210" s="193" t="s">
        <v>2269</v>
      </c>
      <c r="N210" s="194"/>
      <c r="O210" s="202"/>
      <c r="P210" s="192"/>
      <c r="Q210" s="192"/>
      <c r="R210" s="194"/>
      <c r="S210" s="194"/>
      <c r="T210" s="194"/>
      <c r="U210" s="194"/>
      <c r="V210" s="194"/>
      <c r="W210" s="194"/>
    </row>
    <row r="211" spans="1:23" hidden="1">
      <c r="A211" s="208" t="s">
        <v>171</v>
      </c>
      <c r="B211" s="238" t="s">
        <v>827</v>
      </c>
      <c r="C211" s="195" t="s">
        <v>2532</v>
      </c>
      <c r="D211" s="195">
        <v>3</v>
      </c>
      <c r="E211" s="202"/>
      <c r="F211" s="202"/>
      <c r="G211" s="202"/>
      <c r="H211" s="202"/>
      <c r="I211" s="202"/>
      <c r="J211" s="202"/>
      <c r="K211" s="205" t="s">
        <v>751</v>
      </c>
      <c r="L211" s="194" t="s">
        <v>202</v>
      </c>
      <c r="M211" s="193" t="s">
        <v>2269</v>
      </c>
      <c r="N211" s="194"/>
      <c r="O211" s="202"/>
      <c r="P211" s="192"/>
      <c r="Q211" s="192"/>
      <c r="R211" s="194"/>
      <c r="S211" s="194"/>
      <c r="T211" s="194"/>
      <c r="U211" s="194"/>
      <c r="V211" s="194"/>
      <c r="W211" s="194"/>
    </row>
    <row r="212" spans="1:23" hidden="1">
      <c r="A212" s="316" t="s">
        <v>171</v>
      </c>
      <c r="B212" s="321" t="s">
        <v>601</v>
      </c>
      <c r="C212" s="321" t="s">
        <v>2483</v>
      </c>
      <c r="D212" s="321">
        <v>3</v>
      </c>
      <c r="E212" s="315"/>
      <c r="F212" s="315"/>
      <c r="G212" s="315"/>
      <c r="H212" s="315"/>
      <c r="I212" s="315"/>
      <c r="J212" s="315"/>
      <c r="K212" s="335" t="s">
        <v>751</v>
      </c>
      <c r="L212" s="317" t="s">
        <v>202</v>
      </c>
      <c r="M212" s="382" t="s">
        <v>2269</v>
      </c>
      <c r="N212" s="317"/>
      <c r="O212" s="315"/>
      <c r="P212" s="383"/>
      <c r="Q212" s="383"/>
      <c r="R212" s="317"/>
      <c r="S212" s="317"/>
      <c r="T212" s="317"/>
      <c r="U212" s="317"/>
      <c r="V212" s="317"/>
      <c r="W212" s="317"/>
    </row>
    <row r="213" spans="1:23" hidden="1">
      <c r="A213" s="410" t="s">
        <v>171</v>
      </c>
      <c r="B213" s="195" t="s">
        <v>172</v>
      </c>
      <c r="C213" s="195" t="s">
        <v>2444</v>
      </c>
      <c r="D213" s="195">
        <v>2</v>
      </c>
      <c r="E213" s="202"/>
      <c r="F213" s="202"/>
      <c r="G213" s="202"/>
      <c r="H213" s="202"/>
      <c r="I213" s="202"/>
      <c r="J213" s="202"/>
      <c r="K213" s="205" t="s">
        <v>766</v>
      </c>
      <c r="L213" s="194" t="s">
        <v>2510</v>
      </c>
      <c r="M213" s="193" t="s">
        <v>2269</v>
      </c>
      <c r="N213" s="194"/>
      <c r="O213" s="202"/>
      <c r="P213" s="192"/>
      <c r="Q213" s="192"/>
      <c r="R213" s="194"/>
      <c r="S213" s="194"/>
      <c r="T213" s="194"/>
      <c r="U213" s="194"/>
      <c r="V213" s="194"/>
      <c r="W213" s="194"/>
    </row>
    <row r="214" spans="1:23" hidden="1">
      <c r="A214" s="410" t="s">
        <v>171</v>
      </c>
      <c r="B214" s="195" t="s">
        <v>172</v>
      </c>
      <c r="C214" s="409" t="s">
        <v>2462</v>
      </c>
      <c r="D214" s="195">
        <v>1</v>
      </c>
      <c r="E214" s="202"/>
      <c r="F214" s="202"/>
      <c r="G214" s="202"/>
      <c r="H214" s="202"/>
      <c r="I214" s="202"/>
      <c r="J214" s="202"/>
      <c r="K214" s="205" t="s">
        <v>766</v>
      </c>
      <c r="L214" s="194" t="s">
        <v>2510</v>
      </c>
      <c r="M214" s="193" t="s">
        <v>2269</v>
      </c>
      <c r="N214" s="194"/>
      <c r="O214" s="202"/>
      <c r="P214" s="192"/>
      <c r="Q214" s="192"/>
      <c r="R214" s="194"/>
      <c r="S214" s="194"/>
      <c r="T214" s="194"/>
      <c r="U214" s="194"/>
      <c r="V214" s="194"/>
      <c r="W214" s="194"/>
    </row>
    <row r="215" spans="1:23" hidden="1">
      <c r="A215" s="410" t="s">
        <v>171</v>
      </c>
      <c r="B215" s="195" t="s">
        <v>172</v>
      </c>
      <c r="C215" s="195" t="s">
        <v>2450</v>
      </c>
      <c r="D215" s="195">
        <v>3</v>
      </c>
      <c r="E215" s="202"/>
      <c r="F215" s="202"/>
      <c r="G215" s="202"/>
      <c r="H215" s="202"/>
      <c r="I215" s="202"/>
      <c r="J215" s="202"/>
      <c r="K215" s="205" t="s">
        <v>766</v>
      </c>
      <c r="L215" s="194" t="s">
        <v>2510</v>
      </c>
      <c r="M215" s="193" t="s">
        <v>2269</v>
      </c>
      <c r="N215" s="194"/>
      <c r="O215" s="202"/>
      <c r="P215" s="192"/>
      <c r="Q215" s="192"/>
      <c r="R215" s="194"/>
      <c r="S215" s="194"/>
      <c r="T215" s="194"/>
      <c r="U215" s="194"/>
      <c r="V215" s="194"/>
      <c r="W215" s="194"/>
    </row>
    <row r="216" spans="1:23" hidden="1">
      <c r="A216" s="208" t="s">
        <v>171</v>
      </c>
      <c r="B216" s="195" t="s">
        <v>172</v>
      </c>
      <c r="C216" s="195" t="s">
        <v>227</v>
      </c>
      <c r="D216" s="195">
        <v>3</v>
      </c>
      <c r="E216" s="202"/>
      <c r="F216" s="202"/>
      <c r="G216" s="202"/>
      <c r="H216" s="202"/>
      <c r="I216" s="202"/>
      <c r="J216" s="202"/>
      <c r="K216" s="205" t="s">
        <v>751</v>
      </c>
      <c r="L216" s="194" t="s">
        <v>2510</v>
      </c>
      <c r="M216" s="193" t="s">
        <v>2269</v>
      </c>
      <c r="N216" s="194"/>
      <c r="O216" s="202"/>
      <c r="P216" s="192"/>
      <c r="Q216" s="192"/>
      <c r="R216" s="194"/>
      <c r="S216" s="194"/>
      <c r="T216" s="194"/>
      <c r="U216" s="194"/>
      <c r="V216" s="194"/>
      <c r="W216" s="194"/>
    </row>
    <row r="217" spans="1:23" hidden="1">
      <c r="A217" s="208" t="s">
        <v>171</v>
      </c>
      <c r="B217" s="195" t="s">
        <v>172</v>
      </c>
      <c r="C217" s="195" t="s">
        <v>228</v>
      </c>
      <c r="D217" s="195">
        <v>3</v>
      </c>
      <c r="E217" s="202"/>
      <c r="F217" s="202"/>
      <c r="G217" s="202"/>
      <c r="H217" s="202"/>
      <c r="I217" s="202"/>
      <c r="J217" s="202"/>
      <c r="K217" s="205" t="s">
        <v>751</v>
      </c>
      <c r="L217" s="194" t="s">
        <v>2510</v>
      </c>
      <c r="M217" s="193" t="s">
        <v>2269</v>
      </c>
      <c r="N217" s="194"/>
      <c r="O217" s="202"/>
      <c r="P217" s="192"/>
      <c r="Q217" s="192"/>
      <c r="R217" s="194"/>
      <c r="S217" s="194"/>
      <c r="T217" s="194"/>
      <c r="U217" s="194"/>
      <c r="V217" s="194"/>
      <c r="W217" s="194"/>
    </row>
    <row r="218" spans="1:23" hidden="1">
      <c r="A218" s="410" t="s">
        <v>171</v>
      </c>
      <c r="B218" s="195" t="s">
        <v>196</v>
      </c>
      <c r="C218" s="195" t="s">
        <v>2502</v>
      </c>
      <c r="D218" s="195">
        <v>2</v>
      </c>
      <c r="E218" s="202"/>
      <c r="F218" s="202"/>
      <c r="G218" s="202"/>
      <c r="H218" s="202"/>
      <c r="I218" s="202"/>
      <c r="J218" s="202"/>
      <c r="K218" s="205" t="s">
        <v>751</v>
      </c>
      <c r="L218" s="194" t="s">
        <v>2454</v>
      </c>
      <c r="M218" s="193" t="s">
        <v>734</v>
      </c>
      <c r="N218" s="194"/>
      <c r="O218" s="202"/>
      <c r="P218" s="192"/>
      <c r="Q218" s="192"/>
      <c r="R218" s="194"/>
      <c r="S218" s="194"/>
      <c r="T218" s="194"/>
      <c r="U218" s="194"/>
      <c r="V218" s="194"/>
      <c r="W218" s="194"/>
    </row>
    <row r="219" spans="1:23" hidden="1">
      <c r="A219" s="410" t="s">
        <v>171</v>
      </c>
      <c r="B219" s="195" t="s">
        <v>196</v>
      </c>
      <c r="C219" s="195" t="s">
        <v>2500</v>
      </c>
      <c r="D219" s="195">
        <v>3</v>
      </c>
      <c r="E219" s="202"/>
      <c r="F219" s="202"/>
      <c r="G219" s="202"/>
      <c r="H219" s="202"/>
      <c r="I219" s="202"/>
      <c r="J219" s="202"/>
      <c r="K219" s="205" t="s">
        <v>751</v>
      </c>
      <c r="L219" s="194" t="s">
        <v>2454</v>
      </c>
      <c r="M219" s="193" t="s">
        <v>734</v>
      </c>
      <c r="N219" s="194"/>
      <c r="O219" s="202"/>
      <c r="P219" s="192"/>
      <c r="Q219" s="192"/>
      <c r="R219" s="194"/>
      <c r="S219" s="194"/>
      <c r="T219" s="194"/>
      <c r="U219" s="194"/>
      <c r="V219" s="194"/>
      <c r="W219" s="194"/>
    </row>
    <row r="220" spans="1:23" hidden="1">
      <c r="A220" s="410" t="s">
        <v>171</v>
      </c>
      <c r="B220" s="195" t="s">
        <v>196</v>
      </c>
      <c r="C220" s="195" t="s">
        <v>2503</v>
      </c>
      <c r="D220" s="195">
        <v>2</v>
      </c>
      <c r="E220" s="202"/>
      <c r="F220" s="202"/>
      <c r="G220" s="202"/>
      <c r="H220" s="202"/>
      <c r="I220" s="202"/>
      <c r="J220" s="202"/>
      <c r="K220" s="205" t="s">
        <v>751</v>
      </c>
      <c r="L220" s="194" t="s">
        <v>2454</v>
      </c>
      <c r="M220" s="193" t="s">
        <v>734</v>
      </c>
      <c r="N220" s="194"/>
      <c r="O220" s="202"/>
      <c r="P220" s="192"/>
      <c r="Q220" s="192"/>
      <c r="R220" s="194"/>
      <c r="S220" s="194"/>
      <c r="T220" s="194"/>
      <c r="U220" s="194"/>
      <c r="V220" s="194"/>
      <c r="W220" s="194"/>
    </row>
    <row r="221" spans="1:23" hidden="1">
      <c r="A221" s="410" t="s">
        <v>171</v>
      </c>
      <c r="B221" s="195" t="s">
        <v>196</v>
      </c>
      <c r="C221" s="195" t="s">
        <v>2504</v>
      </c>
      <c r="D221" s="195">
        <v>2</v>
      </c>
      <c r="E221" s="202"/>
      <c r="F221" s="202"/>
      <c r="G221" s="202"/>
      <c r="H221" s="202"/>
      <c r="I221" s="202"/>
      <c r="J221" s="202"/>
      <c r="K221" s="205" t="s">
        <v>751</v>
      </c>
      <c r="L221" s="194" t="s">
        <v>2454</v>
      </c>
      <c r="M221" s="193" t="s">
        <v>734</v>
      </c>
      <c r="N221" s="194"/>
      <c r="O221" s="202"/>
      <c r="P221" s="192"/>
      <c r="Q221" s="192"/>
      <c r="R221" s="194"/>
      <c r="S221" s="194"/>
      <c r="T221" s="194"/>
      <c r="U221" s="194"/>
      <c r="V221" s="194"/>
      <c r="W221" s="194"/>
    </row>
    <row r="222" spans="1:23" hidden="1">
      <c r="A222" s="410" t="s">
        <v>171</v>
      </c>
      <c r="B222" s="195" t="s">
        <v>196</v>
      </c>
      <c r="C222" s="409" t="s">
        <v>2505</v>
      </c>
      <c r="D222" s="195">
        <v>2</v>
      </c>
      <c r="E222" s="202"/>
      <c r="F222" s="202"/>
      <c r="G222" s="202"/>
      <c r="H222" s="202"/>
      <c r="I222" s="202"/>
      <c r="J222" s="202"/>
      <c r="K222" s="205" t="s">
        <v>751</v>
      </c>
      <c r="L222" s="194" t="s">
        <v>2454</v>
      </c>
      <c r="M222" s="193" t="s">
        <v>734</v>
      </c>
      <c r="N222" s="194"/>
      <c r="O222" s="202"/>
      <c r="P222" s="192"/>
      <c r="Q222" s="192"/>
      <c r="R222" s="194"/>
      <c r="S222" s="194"/>
      <c r="T222" s="194"/>
      <c r="U222" s="194"/>
      <c r="V222" s="194"/>
      <c r="W222" s="194"/>
    </row>
    <row r="223" spans="1:23" hidden="1">
      <c r="A223" s="410" t="s">
        <v>171</v>
      </c>
      <c r="B223" s="195" t="s">
        <v>196</v>
      </c>
      <c r="C223" s="409" t="s">
        <v>2506</v>
      </c>
      <c r="D223" s="195">
        <v>2</v>
      </c>
      <c r="E223" s="202"/>
      <c r="F223" s="202"/>
      <c r="G223" s="202"/>
      <c r="H223" s="202"/>
      <c r="I223" s="202"/>
      <c r="J223" s="202"/>
      <c r="K223" s="205" t="s">
        <v>751</v>
      </c>
      <c r="L223" s="194" t="s">
        <v>2454</v>
      </c>
      <c r="M223" s="193" t="s">
        <v>734</v>
      </c>
      <c r="N223" s="194"/>
      <c r="O223" s="202"/>
      <c r="P223" s="192"/>
      <c r="Q223" s="192"/>
      <c r="R223" s="194"/>
      <c r="S223" s="194"/>
      <c r="T223" s="194"/>
      <c r="U223" s="194"/>
      <c r="V223" s="194"/>
      <c r="W223" s="194"/>
    </row>
    <row r="224" spans="1:23" hidden="1">
      <c r="A224" s="410" t="s">
        <v>171</v>
      </c>
      <c r="B224" s="195" t="s">
        <v>196</v>
      </c>
      <c r="C224" s="409" t="s">
        <v>2508</v>
      </c>
      <c r="D224" s="195">
        <v>4</v>
      </c>
      <c r="E224" s="202"/>
      <c r="F224" s="202"/>
      <c r="G224" s="202"/>
      <c r="H224" s="202"/>
      <c r="I224" s="202"/>
      <c r="J224" s="202"/>
      <c r="K224" s="205" t="s">
        <v>751</v>
      </c>
      <c r="L224" s="194" t="s">
        <v>2454</v>
      </c>
      <c r="M224" s="193" t="s">
        <v>734</v>
      </c>
      <c r="N224" s="194"/>
      <c r="O224" s="202"/>
      <c r="P224" s="192"/>
      <c r="Q224" s="192"/>
      <c r="R224" s="194"/>
      <c r="S224" s="194"/>
      <c r="T224" s="194"/>
      <c r="U224" s="194"/>
      <c r="V224" s="194"/>
      <c r="W224" s="194"/>
    </row>
    <row r="225" spans="1:23" hidden="1">
      <c r="A225" s="410" t="s">
        <v>171</v>
      </c>
      <c r="B225" s="195" t="s">
        <v>196</v>
      </c>
      <c r="C225" s="409" t="s">
        <v>2507</v>
      </c>
      <c r="D225" s="195">
        <v>2</v>
      </c>
      <c r="E225" s="202"/>
      <c r="F225" s="202"/>
      <c r="G225" s="202"/>
      <c r="H225" s="202"/>
      <c r="I225" s="202"/>
      <c r="J225" s="202"/>
      <c r="K225" s="205" t="s">
        <v>751</v>
      </c>
      <c r="L225" s="194" t="s">
        <v>2454</v>
      </c>
      <c r="M225" s="193" t="s">
        <v>734</v>
      </c>
      <c r="N225" s="194"/>
      <c r="O225" s="202"/>
      <c r="P225" s="192"/>
      <c r="Q225" s="192"/>
      <c r="R225" s="194"/>
      <c r="S225" s="194"/>
      <c r="T225" s="194"/>
      <c r="U225" s="194"/>
      <c r="V225" s="194"/>
      <c r="W225" s="194"/>
    </row>
    <row r="226" spans="1:23" hidden="1">
      <c r="A226" s="410" t="s">
        <v>171</v>
      </c>
      <c r="B226" s="195" t="s">
        <v>196</v>
      </c>
      <c r="C226" s="409" t="s">
        <v>2501</v>
      </c>
      <c r="D226" s="195">
        <v>3</v>
      </c>
      <c r="E226" s="202"/>
      <c r="F226" s="202"/>
      <c r="G226" s="202"/>
      <c r="H226" s="202"/>
      <c r="I226" s="202"/>
      <c r="J226" s="202"/>
      <c r="K226" s="205" t="s">
        <v>751</v>
      </c>
      <c r="L226" s="194" t="s">
        <v>2454</v>
      </c>
      <c r="M226" s="193" t="s">
        <v>734</v>
      </c>
      <c r="N226" s="194"/>
      <c r="O226" s="202"/>
      <c r="P226" s="192"/>
      <c r="Q226" s="192"/>
      <c r="R226" s="194"/>
      <c r="S226" s="194"/>
      <c r="T226" s="194"/>
      <c r="U226" s="194"/>
      <c r="V226" s="194"/>
      <c r="W226" s="194"/>
    </row>
    <row r="227" spans="1:23" hidden="1">
      <c r="A227" s="208" t="s">
        <v>171</v>
      </c>
      <c r="B227" s="191" t="s">
        <v>2515</v>
      </c>
      <c r="C227" s="409" t="s">
        <v>2525</v>
      </c>
      <c r="D227" s="191">
        <v>3</v>
      </c>
      <c r="E227" s="202"/>
      <c r="F227" s="202"/>
      <c r="G227" s="202"/>
      <c r="H227" s="202"/>
      <c r="I227" s="202"/>
      <c r="J227" s="202"/>
      <c r="K227" s="205" t="s">
        <v>751</v>
      </c>
      <c r="L227" s="194" t="s">
        <v>2526</v>
      </c>
      <c r="M227" s="193" t="s">
        <v>2269</v>
      </c>
      <c r="N227" s="194"/>
      <c r="O227" s="202"/>
      <c r="P227" s="192"/>
      <c r="Q227" s="192"/>
      <c r="R227" s="194"/>
      <c r="S227" s="194"/>
      <c r="T227" s="194"/>
      <c r="U227" s="194"/>
      <c r="V227" s="194"/>
      <c r="W227" s="192"/>
    </row>
    <row r="228" spans="1:23" hidden="1">
      <c r="A228" s="208" t="s">
        <v>171</v>
      </c>
      <c r="B228" s="191" t="s">
        <v>2515</v>
      </c>
      <c r="C228" s="409" t="s">
        <v>2517</v>
      </c>
      <c r="D228" s="191">
        <v>3</v>
      </c>
      <c r="E228" s="202"/>
      <c r="F228" s="202"/>
      <c r="G228" s="202"/>
      <c r="H228" s="202"/>
      <c r="I228" s="202"/>
      <c r="J228" s="202"/>
      <c r="K228" s="205" t="s">
        <v>751</v>
      </c>
      <c r="L228" s="194" t="s">
        <v>2526</v>
      </c>
      <c r="M228" s="193" t="s">
        <v>2269</v>
      </c>
      <c r="N228" s="194"/>
      <c r="O228" s="202"/>
      <c r="P228" s="192"/>
      <c r="Q228" s="192"/>
      <c r="R228" s="194"/>
      <c r="S228" s="194"/>
      <c r="T228" s="194"/>
      <c r="U228" s="194"/>
      <c r="V228" s="194"/>
      <c r="W228" s="192"/>
    </row>
    <row r="229" spans="1:23" hidden="1">
      <c r="A229" s="208" t="s">
        <v>171</v>
      </c>
      <c r="B229" s="191" t="s">
        <v>2515</v>
      </c>
      <c r="C229" s="409" t="s">
        <v>2524</v>
      </c>
      <c r="D229" s="191">
        <v>4</v>
      </c>
      <c r="E229" s="202"/>
      <c r="F229" s="202"/>
      <c r="G229" s="202"/>
      <c r="H229" s="202"/>
      <c r="I229" s="202"/>
      <c r="J229" s="202"/>
      <c r="K229" s="205" t="s">
        <v>751</v>
      </c>
      <c r="L229" s="194" t="s">
        <v>2526</v>
      </c>
      <c r="M229" s="193" t="s">
        <v>2269</v>
      </c>
      <c r="N229" s="194"/>
      <c r="O229" s="202"/>
      <c r="P229" s="192"/>
      <c r="Q229" s="192"/>
      <c r="R229" s="194"/>
      <c r="S229" s="194"/>
      <c r="T229" s="194"/>
      <c r="U229" s="194"/>
      <c r="V229" s="194"/>
      <c r="W229" s="192"/>
    </row>
    <row r="230" spans="1:23" hidden="1">
      <c r="A230" s="208" t="s">
        <v>171</v>
      </c>
      <c r="B230" s="191" t="s">
        <v>2515</v>
      </c>
      <c r="C230" s="409" t="s">
        <v>2518</v>
      </c>
      <c r="D230" s="191">
        <v>3</v>
      </c>
      <c r="E230" s="202"/>
      <c r="F230" s="202"/>
      <c r="G230" s="202"/>
      <c r="H230" s="202"/>
      <c r="I230" s="202"/>
      <c r="J230" s="202"/>
      <c r="K230" s="205" t="s">
        <v>751</v>
      </c>
      <c r="L230" s="194" t="s">
        <v>2526</v>
      </c>
      <c r="M230" s="193" t="s">
        <v>2269</v>
      </c>
      <c r="N230" s="194"/>
      <c r="O230" s="202"/>
      <c r="P230" s="192"/>
      <c r="Q230" s="192"/>
      <c r="R230" s="194"/>
      <c r="S230" s="194"/>
      <c r="T230" s="194"/>
      <c r="U230" s="194"/>
      <c r="V230" s="194"/>
      <c r="W230" s="192"/>
    </row>
    <row r="231" spans="1:23" hidden="1">
      <c r="A231" s="208" t="s">
        <v>171</v>
      </c>
      <c r="B231" s="191" t="s">
        <v>2515</v>
      </c>
      <c r="C231" s="409" t="s">
        <v>814</v>
      </c>
      <c r="D231" s="191">
        <v>3</v>
      </c>
      <c r="E231" s="202"/>
      <c r="F231" s="202"/>
      <c r="G231" s="202"/>
      <c r="H231" s="202"/>
      <c r="I231" s="202"/>
      <c r="J231" s="202"/>
      <c r="K231" s="205" t="s">
        <v>766</v>
      </c>
      <c r="L231" s="194" t="s">
        <v>2526</v>
      </c>
      <c r="M231" s="193" t="s">
        <v>2269</v>
      </c>
      <c r="N231" s="194"/>
      <c r="O231" s="202"/>
      <c r="P231" s="192"/>
      <c r="Q231" s="192"/>
      <c r="R231" s="194"/>
      <c r="S231" s="194"/>
      <c r="T231" s="194"/>
      <c r="U231" s="194"/>
      <c r="V231" s="194"/>
      <c r="W231" s="192"/>
    </row>
    <row r="232" spans="1:23" hidden="1">
      <c r="A232" s="208" t="s">
        <v>171</v>
      </c>
      <c r="B232" s="191" t="s">
        <v>2515</v>
      </c>
      <c r="C232" s="409" t="s">
        <v>2519</v>
      </c>
      <c r="D232" s="191">
        <v>3</v>
      </c>
      <c r="E232" s="202"/>
      <c r="F232" s="202"/>
      <c r="G232" s="202"/>
      <c r="H232" s="202"/>
      <c r="I232" s="202"/>
      <c r="J232" s="202"/>
      <c r="K232" s="205" t="s">
        <v>751</v>
      </c>
      <c r="L232" s="194" t="s">
        <v>2526</v>
      </c>
      <c r="M232" s="193" t="s">
        <v>2269</v>
      </c>
      <c r="N232" s="194"/>
      <c r="O232" s="202"/>
      <c r="P232" s="192"/>
      <c r="Q232" s="192"/>
      <c r="R232" s="194"/>
      <c r="S232" s="194"/>
      <c r="T232" s="194"/>
      <c r="U232" s="194"/>
      <c r="V232" s="194"/>
      <c r="W232" s="192"/>
    </row>
    <row r="233" spans="1:23" ht="28.5" hidden="1">
      <c r="A233" s="208" t="s">
        <v>171</v>
      </c>
      <c r="B233" s="191" t="s">
        <v>2515</v>
      </c>
      <c r="C233" s="216" t="s">
        <v>2523</v>
      </c>
      <c r="D233" s="191">
        <v>4</v>
      </c>
      <c r="E233" s="202"/>
      <c r="F233" s="202" t="s">
        <v>2431</v>
      </c>
      <c r="G233" s="202" t="s">
        <v>2436</v>
      </c>
      <c r="H233" s="202"/>
      <c r="I233" s="202"/>
      <c r="J233" s="202"/>
      <c r="K233" s="205" t="s">
        <v>751</v>
      </c>
      <c r="L233" s="194" t="s">
        <v>2526</v>
      </c>
      <c r="M233" s="193" t="s">
        <v>2269</v>
      </c>
      <c r="N233" s="194"/>
      <c r="O233" s="202" t="s">
        <v>2271</v>
      </c>
      <c r="P233" s="192"/>
      <c r="Q233" s="192"/>
      <c r="R233" s="194" t="s">
        <v>2485</v>
      </c>
      <c r="S233" s="194"/>
      <c r="T233" s="194"/>
      <c r="U233" s="194"/>
      <c r="V233" s="194"/>
      <c r="W233" s="192" t="s">
        <v>2527</v>
      </c>
    </row>
    <row r="234" spans="1:23" hidden="1">
      <c r="A234" s="208" t="s">
        <v>171</v>
      </c>
      <c r="B234" s="191" t="s">
        <v>2515</v>
      </c>
      <c r="C234" s="216" t="s">
        <v>2520</v>
      </c>
      <c r="D234" s="191">
        <v>3</v>
      </c>
      <c r="E234" s="202"/>
      <c r="F234" s="202"/>
      <c r="G234" s="202"/>
      <c r="H234" s="202"/>
      <c r="I234" s="202"/>
      <c r="J234" s="202"/>
      <c r="K234" s="205" t="s">
        <v>751</v>
      </c>
      <c r="L234" s="194" t="s">
        <v>2526</v>
      </c>
      <c r="M234" s="193" t="s">
        <v>2269</v>
      </c>
      <c r="N234" s="194"/>
      <c r="O234" s="202"/>
      <c r="P234" s="192"/>
      <c r="Q234" s="192"/>
      <c r="R234" s="194"/>
      <c r="S234" s="194"/>
      <c r="T234" s="194"/>
      <c r="U234" s="194"/>
      <c r="V234" s="194"/>
      <c r="W234" s="192"/>
    </row>
    <row r="235" spans="1:23" hidden="1">
      <c r="A235" s="208" t="s">
        <v>171</v>
      </c>
      <c r="B235" s="191" t="s">
        <v>2515</v>
      </c>
      <c r="C235" s="216" t="s">
        <v>2521</v>
      </c>
      <c r="D235" s="191">
        <v>3</v>
      </c>
      <c r="E235" s="202"/>
      <c r="F235" s="202"/>
      <c r="G235" s="202"/>
      <c r="H235" s="202"/>
      <c r="I235" s="202"/>
      <c r="J235" s="202"/>
      <c r="K235" s="205" t="s">
        <v>751</v>
      </c>
      <c r="L235" s="194" t="s">
        <v>2526</v>
      </c>
      <c r="M235" s="193" t="s">
        <v>2269</v>
      </c>
      <c r="N235" s="194"/>
      <c r="O235" s="202"/>
      <c r="P235" s="192"/>
      <c r="Q235" s="192"/>
      <c r="R235" s="194"/>
      <c r="S235" s="194"/>
      <c r="T235" s="194"/>
      <c r="U235" s="194"/>
      <c r="V235" s="194"/>
      <c r="W235" s="192"/>
    </row>
    <row r="236" spans="1:23" hidden="1">
      <c r="A236" s="208" t="s">
        <v>171</v>
      </c>
      <c r="B236" s="191" t="s">
        <v>2515</v>
      </c>
      <c r="C236" s="216" t="s">
        <v>2522</v>
      </c>
      <c r="D236" s="191">
        <v>3</v>
      </c>
      <c r="E236" s="202"/>
      <c r="F236" s="202"/>
      <c r="G236" s="202"/>
      <c r="H236" s="202"/>
      <c r="I236" s="202"/>
      <c r="J236" s="202"/>
      <c r="K236" s="205" t="s">
        <v>751</v>
      </c>
      <c r="L236" s="194" t="s">
        <v>2526</v>
      </c>
      <c r="M236" s="193" t="s">
        <v>2269</v>
      </c>
      <c r="N236" s="194"/>
      <c r="O236" s="202"/>
      <c r="P236" s="192"/>
      <c r="Q236" s="192"/>
      <c r="R236" s="194"/>
      <c r="S236" s="194"/>
      <c r="T236" s="194"/>
      <c r="U236" s="194"/>
      <c r="V236" s="194"/>
      <c r="W236" s="192"/>
    </row>
    <row r="237" spans="1:23" hidden="1">
      <c r="A237" s="221"/>
      <c r="B237" s="49" t="s">
        <v>272</v>
      </c>
      <c r="C237" s="48" t="s">
        <v>875</v>
      </c>
      <c r="D237" s="49"/>
      <c r="E237" s="352"/>
      <c r="F237" s="323"/>
      <c r="G237" s="323"/>
      <c r="H237" s="352"/>
      <c r="I237" s="323"/>
      <c r="J237" s="323"/>
      <c r="K237" s="360" t="s">
        <v>751</v>
      </c>
      <c r="L237" s="345" t="s">
        <v>33</v>
      </c>
      <c r="M237" s="384" t="s">
        <v>2269</v>
      </c>
      <c r="N237" s="345"/>
      <c r="O237" s="323"/>
      <c r="P237" s="381"/>
      <c r="Q237" s="381"/>
      <c r="R237" s="345"/>
      <c r="S237" s="345"/>
      <c r="T237" s="345"/>
      <c r="U237" s="345"/>
      <c r="V237" s="345"/>
      <c r="W237" s="345"/>
    </row>
    <row r="238" spans="1:23" hidden="1">
      <c r="A238" s="292"/>
      <c r="B238" s="36" t="s">
        <v>272</v>
      </c>
      <c r="C238" s="26" t="s">
        <v>866</v>
      </c>
      <c r="D238" s="36"/>
      <c r="E238" s="315"/>
      <c r="F238" s="202"/>
      <c r="G238" s="202"/>
      <c r="H238" s="315"/>
      <c r="I238" s="202"/>
      <c r="J238" s="202"/>
      <c r="K238" s="205" t="s">
        <v>751</v>
      </c>
      <c r="L238" s="194" t="s">
        <v>33</v>
      </c>
      <c r="M238" s="193" t="s">
        <v>2269</v>
      </c>
      <c r="N238" s="194"/>
      <c r="O238" s="202"/>
      <c r="P238" s="192"/>
      <c r="Q238" s="192"/>
      <c r="R238" s="194"/>
      <c r="S238" s="194"/>
      <c r="T238" s="194"/>
      <c r="U238" s="194"/>
      <c r="V238" s="194"/>
      <c r="W238" s="194"/>
    </row>
    <row r="239" spans="1:23" hidden="1">
      <c r="A239" s="292"/>
      <c r="B239" s="36" t="s">
        <v>272</v>
      </c>
      <c r="C239" s="244" t="s">
        <v>868</v>
      </c>
      <c r="D239" s="42"/>
      <c r="E239" s="315"/>
      <c r="F239" s="202"/>
      <c r="G239" s="202"/>
      <c r="H239" s="315"/>
      <c r="I239" s="202"/>
      <c r="J239" s="202"/>
      <c r="K239" s="205" t="s">
        <v>751</v>
      </c>
      <c r="L239" s="194" t="s">
        <v>33</v>
      </c>
      <c r="M239" s="193" t="s">
        <v>2269</v>
      </c>
      <c r="N239" s="194"/>
      <c r="O239" s="202"/>
      <c r="P239" s="192"/>
      <c r="Q239" s="192"/>
      <c r="R239" s="194"/>
      <c r="S239" s="194"/>
      <c r="T239" s="194"/>
      <c r="U239" s="194"/>
      <c r="V239" s="194"/>
      <c r="W239" s="194"/>
    </row>
    <row r="240" spans="1:23" hidden="1">
      <c r="A240" s="292"/>
      <c r="B240" s="36" t="s">
        <v>272</v>
      </c>
      <c r="C240" s="40" t="s">
        <v>876</v>
      </c>
      <c r="D240" s="36"/>
      <c r="E240" s="315"/>
      <c r="F240" s="202"/>
      <c r="G240" s="202"/>
      <c r="H240" s="315"/>
      <c r="I240" s="202"/>
      <c r="J240" s="202"/>
      <c r="K240" s="205" t="s">
        <v>751</v>
      </c>
      <c r="L240" s="194" t="s">
        <v>33</v>
      </c>
      <c r="M240" s="193" t="s">
        <v>2269</v>
      </c>
      <c r="N240" s="194"/>
      <c r="O240" s="202"/>
      <c r="P240" s="192"/>
      <c r="Q240" s="192"/>
      <c r="R240" s="194"/>
      <c r="S240" s="194"/>
      <c r="T240" s="194"/>
      <c r="U240" s="194"/>
      <c r="V240" s="194"/>
      <c r="W240" s="194"/>
    </row>
    <row r="241" spans="1:23" hidden="1">
      <c r="A241" s="292"/>
      <c r="B241" s="36" t="s">
        <v>272</v>
      </c>
      <c r="C241" s="40" t="s">
        <v>877</v>
      </c>
      <c r="D241" s="36"/>
      <c r="E241" s="315"/>
      <c r="F241" s="202"/>
      <c r="G241" s="202"/>
      <c r="H241" s="315"/>
      <c r="I241" s="202"/>
      <c r="J241" s="202"/>
      <c r="K241" s="205" t="s">
        <v>751</v>
      </c>
      <c r="L241" s="194" t="s">
        <v>33</v>
      </c>
      <c r="M241" s="193" t="s">
        <v>2269</v>
      </c>
      <c r="N241" s="194"/>
      <c r="O241" s="202"/>
      <c r="P241" s="192"/>
      <c r="Q241" s="192"/>
      <c r="R241" s="194"/>
      <c r="S241" s="194"/>
      <c r="T241" s="194"/>
      <c r="U241" s="194"/>
      <c r="V241" s="194"/>
      <c r="W241" s="194"/>
    </row>
    <row r="242" spans="1:23" hidden="1">
      <c r="A242" s="292"/>
      <c r="B242" s="26" t="s">
        <v>272</v>
      </c>
      <c r="C242" s="26" t="s">
        <v>867</v>
      </c>
      <c r="D242" s="26"/>
      <c r="E242" s="315"/>
      <c r="F242" s="202"/>
      <c r="G242" s="202"/>
      <c r="H242" s="315"/>
      <c r="I242" s="202"/>
      <c r="J242" s="202"/>
      <c r="K242" s="205" t="s">
        <v>751</v>
      </c>
      <c r="L242" s="194" t="s">
        <v>33</v>
      </c>
      <c r="M242" s="193" t="s">
        <v>2269</v>
      </c>
      <c r="N242" s="194"/>
      <c r="O242" s="202"/>
      <c r="P242" s="192"/>
      <c r="Q242" s="192"/>
      <c r="R242" s="194"/>
      <c r="S242" s="194"/>
      <c r="T242" s="194"/>
      <c r="U242" s="194"/>
      <c r="V242" s="194"/>
      <c r="W242" s="194"/>
    </row>
    <row r="243" spans="1:23" hidden="1">
      <c r="A243" s="292"/>
      <c r="B243" s="26" t="s">
        <v>272</v>
      </c>
      <c r="C243" s="26" t="s">
        <v>869</v>
      </c>
      <c r="D243" s="26"/>
      <c r="E243" s="315"/>
      <c r="F243" s="202"/>
      <c r="G243" s="202"/>
      <c r="H243" s="315"/>
      <c r="I243" s="202"/>
      <c r="J243" s="202"/>
      <c r="K243" s="205" t="s">
        <v>751</v>
      </c>
      <c r="L243" s="194" t="s">
        <v>33</v>
      </c>
      <c r="M243" s="193" t="s">
        <v>2269</v>
      </c>
      <c r="N243" s="194"/>
      <c r="O243" s="202"/>
      <c r="P243" s="192"/>
      <c r="Q243" s="192"/>
      <c r="R243" s="194"/>
      <c r="S243" s="194"/>
      <c r="T243" s="194"/>
      <c r="U243" s="194"/>
      <c r="V243" s="194"/>
      <c r="W243" s="194"/>
    </row>
    <row r="244" spans="1:23" hidden="1">
      <c r="A244" s="292"/>
      <c r="B244" s="26" t="s">
        <v>272</v>
      </c>
      <c r="C244" s="26" t="s">
        <v>870</v>
      </c>
      <c r="D244" s="26"/>
      <c r="E244" s="315"/>
      <c r="F244" s="202"/>
      <c r="G244" s="202"/>
      <c r="H244" s="315"/>
      <c r="I244" s="202"/>
      <c r="J244" s="202"/>
      <c r="K244" s="205" t="s">
        <v>751</v>
      </c>
      <c r="L244" s="194" t="s">
        <v>33</v>
      </c>
      <c r="M244" s="193" t="s">
        <v>2269</v>
      </c>
      <c r="N244" s="194"/>
      <c r="O244" s="202"/>
      <c r="P244" s="192"/>
      <c r="Q244" s="192"/>
      <c r="R244" s="194"/>
      <c r="S244" s="194"/>
      <c r="T244" s="194"/>
      <c r="U244" s="194"/>
      <c r="V244" s="194"/>
      <c r="W244" s="194"/>
    </row>
    <row r="245" spans="1:23" hidden="1">
      <c r="A245" s="292"/>
      <c r="B245" s="26" t="s">
        <v>272</v>
      </c>
      <c r="C245" s="26" t="s">
        <v>872</v>
      </c>
      <c r="D245" s="26"/>
      <c r="E245" s="315"/>
      <c r="F245" s="202"/>
      <c r="G245" s="202"/>
      <c r="H245" s="315"/>
      <c r="I245" s="202"/>
      <c r="J245" s="202"/>
      <c r="K245" s="205" t="s">
        <v>751</v>
      </c>
      <c r="L245" s="194" t="s">
        <v>33</v>
      </c>
      <c r="M245" s="193" t="s">
        <v>2269</v>
      </c>
      <c r="N245" s="194"/>
      <c r="O245" s="202"/>
      <c r="P245" s="192"/>
      <c r="Q245" s="192"/>
      <c r="R245" s="194"/>
      <c r="S245" s="194"/>
      <c r="T245" s="194"/>
      <c r="U245" s="194"/>
      <c r="V245" s="194"/>
      <c r="W245" s="194"/>
    </row>
    <row r="246" spans="1:23" hidden="1">
      <c r="A246" s="292"/>
      <c r="B246" s="26" t="s">
        <v>272</v>
      </c>
      <c r="C246" s="40" t="s">
        <v>878</v>
      </c>
      <c r="D246" s="26"/>
      <c r="E246" s="315"/>
      <c r="F246" s="202"/>
      <c r="G246" s="202"/>
      <c r="H246" s="315"/>
      <c r="I246" s="202"/>
      <c r="J246" s="202"/>
      <c r="K246" s="205" t="s">
        <v>751</v>
      </c>
      <c r="L246" s="194" t="s">
        <v>33</v>
      </c>
      <c r="M246" s="193" t="s">
        <v>2269</v>
      </c>
      <c r="N246" s="194"/>
      <c r="O246" s="202"/>
      <c r="P246" s="192"/>
      <c r="Q246" s="192"/>
      <c r="R246" s="194"/>
      <c r="S246" s="194"/>
      <c r="T246" s="194"/>
      <c r="U246" s="194"/>
      <c r="V246" s="194"/>
      <c r="W246" s="194"/>
    </row>
    <row r="247" spans="1:23" hidden="1">
      <c r="A247" s="292"/>
      <c r="B247" s="26" t="s">
        <v>272</v>
      </c>
      <c r="C247" s="244" t="s">
        <v>873</v>
      </c>
      <c r="D247" s="26"/>
      <c r="E247" s="315"/>
      <c r="F247" s="202"/>
      <c r="G247" s="202"/>
      <c r="H247" s="315"/>
      <c r="I247" s="202"/>
      <c r="J247" s="202"/>
      <c r="K247" s="205" t="s">
        <v>751</v>
      </c>
      <c r="L247" s="194" t="s">
        <v>33</v>
      </c>
      <c r="M247" s="193" t="s">
        <v>2269</v>
      </c>
      <c r="N247" s="194"/>
      <c r="O247" s="202"/>
      <c r="P247" s="192"/>
      <c r="Q247" s="192"/>
      <c r="R247" s="194"/>
      <c r="S247" s="194"/>
      <c r="T247" s="194"/>
      <c r="U247" s="194"/>
      <c r="V247" s="194"/>
      <c r="W247" s="194"/>
    </row>
    <row r="248" spans="1:23" hidden="1">
      <c r="A248" s="292"/>
      <c r="B248" s="160" t="s">
        <v>603</v>
      </c>
      <c r="C248" s="245" t="s">
        <v>879</v>
      </c>
      <c r="D248" s="26"/>
      <c r="E248" s="315"/>
      <c r="F248" s="202"/>
      <c r="G248" s="202"/>
      <c r="H248" s="315"/>
      <c r="I248" s="202"/>
      <c r="J248" s="202"/>
      <c r="K248" s="205" t="s">
        <v>751</v>
      </c>
      <c r="L248" s="194" t="s">
        <v>33</v>
      </c>
      <c r="M248" s="193" t="s">
        <v>2269</v>
      </c>
      <c r="N248" s="194"/>
      <c r="O248" s="202"/>
      <c r="P248" s="192"/>
      <c r="Q248" s="192"/>
      <c r="R248" s="194"/>
      <c r="S248" s="194"/>
      <c r="T248" s="194"/>
      <c r="U248" s="194"/>
      <c r="V248" s="194"/>
      <c r="W248" s="194"/>
    </row>
    <row r="249" spans="1:23" hidden="1">
      <c r="A249" s="293"/>
      <c r="B249" s="160" t="s">
        <v>603</v>
      </c>
      <c r="C249" s="160" t="s">
        <v>880</v>
      </c>
      <c r="D249" s="26"/>
      <c r="E249" s="315"/>
      <c r="F249" s="202"/>
      <c r="G249" s="202"/>
      <c r="H249" s="315"/>
      <c r="I249" s="202"/>
      <c r="J249" s="202"/>
      <c r="K249" s="205" t="s">
        <v>751</v>
      </c>
      <c r="L249" s="194" t="s">
        <v>33</v>
      </c>
      <c r="M249" s="193" t="s">
        <v>2269</v>
      </c>
      <c r="N249" s="194"/>
      <c r="O249" s="202"/>
      <c r="P249" s="192"/>
      <c r="Q249" s="192"/>
      <c r="R249" s="194"/>
      <c r="S249" s="194"/>
      <c r="T249" s="194"/>
      <c r="U249" s="194"/>
      <c r="V249" s="194"/>
      <c r="W249" s="194"/>
    </row>
    <row r="250" spans="1:23" hidden="1">
      <c r="A250" s="294"/>
      <c r="B250" s="142" t="s">
        <v>603</v>
      </c>
      <c r="C250" s="142" t="s">
        <v>274</v>
      </c>
      <c r="D250" s="26"/>
      <c r="E250" s="315"/>
      <c r="F250" s="202"/>
      <c r="G250" s="202"/>
      <c r="H250" s="315"/>
      <c r="I250" s="202"/>
      <c r="J250" s="202"/>
      <c r="K250" s="205" t="s">
        <v>751</v>
      </c>
      <c r="L250" s="194" t="s">
        <v>33</v>
      </c>
      <c r="M250" s="193" t="s">
        <v>2269</v>
      </c>
      <c r="N250" s="194"/>
      <c r="O250" s="202"/>
      <c r="P250" s="192"/>
      <c r="Q250" s="192"/>
      <c r="R250" s="194"/>
      <c r="S250" s="194"/>
      <c r="T250" s="194"/>
      <c r="U250" s="194"/>
      <c r="V250" s="194"/>
      <c r="W250" s="194"/>
    </row>
    <row r="251" spans="1:23" hidden="1">
      <c r="A251" s="294"/>
      <c r="B251" s="36" t="s">
        <v>272</v>
      </c>
      <c r="C251" s="39" t="s">
        <v>304</v>
      </c>
      <c r="D251" s="389"/>
      <c r="E251" s="315"/>
      <c r="F251" s="202"/>
      <c r="G251" s="202"/>
      <c r="H251" s="315"/>
      <c r="I251" s="202"/>
      <c r="J251" s="202"/>
      <c r="K251" s="205" t="s">
        <v>751</v>
      </c>
      <c r="L251" s="194" t="s">
        <v>33</v>
      </c>
      <c r="M251" s="193" t="s">
        <v>2269</v>
      </c>
      <c r="N251" s="194"/>
      <c r="O251" s="202"/>
      <c r="P251" s="192"/>
      <c r="Q251" s="192"/>
      <c r="R251" s="194"/>
      <c r="S251" s="194"/>
      <c r="T251" s="194"/>
      <c r="U251" s="194"/>
      <c r="V251" s="194"/>
      <c r="W251" s="194"/>
    </row>
    <row r="252" spans="1:23" hidden="1">
      <c r="A252" s="295"/>
      <c r="B252" s="36" t="s">
        <v>831</v>
      </c>
      <c r="C252" s="244" t="s">
        <v>832</v>
      </c>
      <c r="D252" s="42"/>
      <c r="E252" s="315"/>
      <c r="F252" s="202"/>
      <c r="G252" s="202"/>
      <c r="H252" s="315"/>
      <c r="I252" s="202"/>
      <c r="J252" s="202"/>
      <c r="K252" s="205" t="s">
        <v>751</v>
      </c>
      <c r="L252" s="194" t="s">
        <v>33</v>
      </c>
      <c r="M252" s="193" t="s">
        <v>2269</v>
      </c>
      <c r="N252" s="194"/>
      <c r="O252" s="202"/>
      <c r="P252" s="192"/>
      <c r="Q252" s="192"/>
      <c r="R252" s="194"/>
      <c r="S252" s="194"/>
      <c r="T252" s="194"/>
      <c r="U252" s="194"/>
      <c r="V252" s="194"/>
      <c r="W252" s="194"/>
    </row>
    <row r="253" spans="1:23" hidden="1">
      <c r="A253" s="292"/>
      <c r="B253" s="36" t="s">
        <v>831</v>
      </c>
      <c r="C253" s="26" t="s">
        <v>834</v>
      </c>
      <c r="D253" s="36"/>
      <c r="E253" s="315"/>
      <c r="F253" s="202"/>
      <c r="G253" s="202"/>
      <c r="H253" s="315"/>
      <c r="I253" s="202"/>
      <c r="J253" s="202"/>
      <c r="K253" s="205" t="s">
        <v>751</v>
      </c>
      <c r="L253" s="194" t="s">
        <v>33</v>
      </c>
      <c r="M253" s="193" t="s">
        <v>2269</v>
      </c>
      <c r="N253" s="194"/>
      <c r="O253" s="202"/>
      <c r="P253" s="192"/>
      <c r="Q253" s="192"/>
      <c r="R253" s="194"/>
      <c r="S253" s="194"/>
      <c r="T253" s="194"/>
      <c r="U253" s="194"/>
      <c r="V253" s="194"/>
      <c r="W253" s="194"/>
    </row>
    <row r="254" spans="1:23" hidden="1">
      <c r="A254" s="292"/>
      <c r="B254" s="36" t="s">
        <v>831</v>
      </c>
      <c r="C254" s="26" t="s">
        <v>835</v>
      </c>
      <c r="D254" s="36"/>
      <c r="E254" s="315"/>
      <c r="F254" s="202"/>
      <c r="G254" s="202"/>
      <c r="H254" s="315"/>
      <c r="I254" s="202"/>
      <c r="J254" s="202"/>
      <c r="K254" s="205" t="s">
        <v>751</v>
      </c>
      <c r="L254" s="194" t="s">
        <v>33</v>
      </c>
      <c r="M254" s="193" t="s">
        <v>2269</v>
      </c>
      <c r="N254" s="194"/>
      <c r="O254" s="202"/>
      <c r="P254" s="192"/>
      <c r="Q254" s="192"/>
      <c r="R254" s="194"/>
      <c r="S254" s="194"/>
      <c r="T254" s="194"/>
      <c r="U254" s="194"/>
      <c r="V254" s="194"/>
      <c r="W254" s="194"/>
    </row>
    <row r="255" spans="1:23" hidden="1">
      <c r="A255" s="292"/>
      <c r="B255" s="36" t="s">
        <v>836</v>
      </c>
      <c r="C255" s="26" t="s">
        <v>838</v>
      </c>
      <c r="D255" s="36"/>
      <c r="E255" s="315"/>
      <c r="F255" s="202"/>
      <c r="G255" s="202"/>
      <c r="H255" s="315"/>
      <c r="I255" s="202"/>
      <c r="J255" s="202"/>
      <c r="K255" s="205" t="s">
        <v>751</v>
      </c>
      <c r="L255" s="194" t="s">
        <v>33</v>
      </c>
      <c r="M255" s="193" t="s">
        <v>2269</v>
      </c>
      <c r="N255" s="194"/>
      <c r="O255" s="202"/>
      <c r="P255" s="192"/>
      <c r="Q255" s="192"/>
      <c r="R255" s="194"/>
      <c r="S255" s="194"/>
      <c r="T255" s="194"/>
      <c r="U255" s="194"/>
      <c r="V255" s="194"/>
      <c r="W255" s="194"/>
    </row>
    <row r="256" spans="1:23" hidden="1">
      <c r="A256" s="292"/>
      <c r="B256" s="36" t="s">
        <v>841</v>
      </c>
      <c r="C256" s="26" t="s">
        <v>236</v>
      </c>
      <c r="D256" s="36"/>
      <c r="E256" s="315"/>
      <c r="F256" s="202"/>
      <c r="G256" s="202"/>
      <c r="H256" s="315"/>
      <c r="I256" s="202"/>
      <c r="J256" s="202"/>
      <c r="K256" s="205" t="s">
        <v>751</v>
      </c>
      <c r="L256" s="194" t="s">
        <v>33</v>
      </c>
      <c r="M256" s="193" t="s">
        <v>2269</v>
      </c>
      <c r="N256" s="194"/>
      <c r="O256" s="202"/>
      <c r="P256" s="192"/>
      <c r="Q256" s="192"/>
      <c r="R256" s="194"/>
      <c r="S256" s="194"/>
      <c r="T256" s="194"/>
      <c r="U256" s="194"/>
      <c r="V256" s="194"/>
      <c r="W256" s="194"/>
    </row>
    <row r="257" spans="1:23" hidden="1">
      <c r="A257" s="221"/>
      <c r="B257" s="36" t="s">
        <v>275</v>
      </c>
      <c r="C257" s="26" t="s">
        <v>235</v>
      </c>
      <c r="D257" s="36"/>
      <c r="E257" s="315"/>
      <c r="F257" s="202"/>
      <c r="G257" s="202"/>
      <c r="H257" s="315"/>
      <c r="I257" s="202"/>
      <c r="J257" s="202"/>
      <c r="K257" s="205" t="s">
        <v>751</v>
      </c>
      <c r="L257" s="194" t="s">
        <v>33</v>
      </c>
      <c r="M257" s="193" t="s">
        <v>2269</v>
      </c>
      <c r="N257" s="194"/>
      <c r="O257" s="202"/>
      <c r="P257" s="192"/>
      <c r="Q257" s="192"/>
      <c r="R257" s="194"/>
      <c r="S257" s="194"/>
      <c r="T257" s="194"/>
      <c r="U257" s="194"/>
      <c r="V257" s="194"/>
      <c r="W257" s="194"/>
    </row>
    <row r="258" spans="1:23" hidden="1">
      <c r="A258" s="293"/>
      <c r="B258" s="36" t="s">
        <v>275</v>
      </c>
      <c r="C258" s="26" t="s">
        <v>237</v>
      </c>
      <c r="D258" s="36"/>
      <c r="E258" s="315"/>
      <c r="F258" s="202"/>
      <c r="G258" s="202"/>
      <c r="H258" s="315"/>
      <c r="I258" s="202"/>
      <c r="J258" s="202"/>
      <c r="K258" s="205" t="s">
        <v>751</v>
      </c>
      <c r="L258" s="194" t="s">
        <v>33</v>
      </c>
      <c r="M258" s="193" t="s">
        <v>2269</v>
      </c>
      <c r="N258" s="194"/>
      <c r="O258" s="202"/>
      <c r="P258" s="192"/>
      <c r="Q258" s="192"/>
      <c r="R258" s="194"/>
      <c r="S258" s="194"/>
      <c r="T258" s="194"/>
      <c r="U258" s="194"/>
      <c r="V258" s="194"/>
      <c r="W258" s="194"/>
    </row>
    <row r="259" spans="1:23" hidden="1">
      <c r="A259" s="294"/>
      <c r="B259" s="152" t="s">
        <v>831</v>
      </c>
      <c r="C259" s="142" t="s">
        <v>729</v>
      </c>
      <c r="D259" s="36"/>
      <c r="E259" s="315"/>
      <c r="F259" s="202"/>
      <c r="G259" s="202"/>
      <c r="H259" s="315"/>
      <c r="I259" s="202"/>
      <c r="J259" s="202"/>
      <c r="K259" s="205" t="s">
        <v>751</v>
      </c>
      <c r="L259" s="194" t="s">
        <v>33</v>
      </c>
      <c r="M259" s="193" t="s">
        <v>2269</v>
      </c>
      <c r="N259" s="194"/>
      <c r="O259" s="202"/>
      <c r="P259" s="192"/>
      <c r="Q259" s="192"/>
      <c r="R259" s="194"/>
      <c r="S259" s="194"/>
      <c r="T259" s="194"/>
      <c r="U259" s="194"/>
      <c r="V259" s="194"/>
      <c r="W259" s="194"/>
    </row>
    <row r="260" spans="1:23" hidden="1">
      <c r="A260" s="294"/>
      <c r="B260" s="152" t="s">
        <v>831</v>
      </c>
      <c r="C260" s="169" t="s">
        <v>833</v>
      </c>
      <c r="D260" s="254"/>
      <c r="E260" s="315"/>
      <c r="F260" s="202"/>
      <c r="G260" s="202"/>
      <c r="H260" s="315"/>
      <c r="I260" s="202"/>
      <c r="J260" s="202"/>
      <c r="K260" s="205" t="s">
        <v>751</v>
      </c>
      <c r="L260" s="194" t="s">
        <v>33</v>
      </c>
      <c r="M260" s="193" t="s">
        <v>2269</v>
      </c>
      <c r="N260" s="194"/>
      <c r="O260" s="202"/>
      <c r="P260" s="192"/>
      <c r="Q260" s="192"/>
      <c r="R260" s="194"/>
      <c r="S260" s="194"/>
      <c r="T260" s="194"/>
      <c r="U260" s="194"/>
      <c r="V260" s="194"/>
      <c r="W260" s="194"/>
    </row>
    <row r="261" spans="1:23" hidden="1">
      <c r="A261" s="295"/>
      <c r="B261" s="152" t="s">
        <v>836</v>
      </c>
      <c r="C261" s="142" t="s">
        <v>234</v>
      </c>
      <c r="D261" s="36"/>
      <c r="E261" s="315"/>
      <c r="F261" s="202"/>
      <c r="G261" s="202"/>
      <c r="H261" s="315"/>
      <c r="I261" s="202"/>
      <c r="J261" s="202"/>
      <c r="K261" s="205" t="s">
        <v>751</v>
      </c>
      <c r="L261" s="194" t="s">
        <v>33</v>
      </c>
      <c r="M261" s="193" t="s">
        <v>2269</v>
      </c>
      <c r="N261" s="194"/>
      <c r="O261" s="202"/>
      <c r="P261" s="192"/>
      <c r="Q261" s="192"/>
      <c r="R261" s="194"/>
      <c r="S261" s="194"/>
      <c r="T261" s="194"/>
      <c r="U261" s="194"/>
      <c r="V261" s="194"/>
      <c r="W261" s="194"/>
    </row>
    <row r="262" spans="1:23" hidden="1">
      <c r="A262" s="292"/>
      <c r="B262" s="152" t="s">
        <v>836</v>
      </c>
      <c r="C262" s="142" t="s">
        <v>837</v>
      </c>
      <c r="D262" s="36"/>
      <c r="E262" s="315"/>
      <c r="F262" s="202"/>
      <c r="G262" s="202"/>
      <c r="H262" s="315"/>
      <c r="I262" s="202"/>
      <c r="J262" s="202"/>
      <c r="K262" s="205" t="s">
        <v>751</v>
      </c>
      <c r="L262" s="194" t="s">
        <v>33</v>
      </c>
      <c r="M262" s="193" t="s">
        <v>2269</v>
      </c>
      <c r="N262" s="194"/>
      <c r="O262" s="202"/>
      <c r="P262" s="192"/>
      <c r="Q262" s="192"/>
      <c r="R262" s="194"/>
      <c r="S262" s="194"/>
      <c r="T262" s="194"/>
      <c r="U262" s="194"/>
      <c r="V262" s="194"/>
      <c r="W262" s="194"/>
    </row>
    <row r="263" spans="1:23" hidden="1">
      <c r="A263" s="292"/>
      <c r="B263" s="152" t="s">
        <v>836</v>
      </c>
      <c r="C263" s="142" t="s">
        <v>839</v>
      </c>
      <c r="D263" s="36"/>
      <c r="E263" s="315"/>
      <c r="F263" s="202"/>
      <c r="G263" s="202"/>
      <c r="H263" s="315"/>
      <c r="I263" s="202"/>
      <c r="J263" s="202"/>
      <c r="K263" s="205" t="s">
        <v>751</v>
      </c>
      <c r="L263" s="194" t="s">
        <v>33</v>
      </c>
      <c r="M263" s="193" t="s">
        <v>2269</v>
      </c>
      <c r="N263" s="194"/>
      <c r="O263" s="202"/>
      <c r="P263" s="192"/>
      <c r="Q263" s="192"/>
      <c r="R263" s="194"/>
      <c r="S263" s="194"/>
      <c r="T263" s="194"/>
      <c r="U263" s="194"/>
      <c r="V263" s="194"/>
      <c r="W263" s="194"/>
    </row>
    <row r="264" spans="1:23" hidden="1">
      <c r="A264" s="292"/>
      <c r="B264" s="152" t="s">
        <v>840</v>
      </c>
      <c r="C264" s="142" t="s">
        <v>842</v>
      </c>
      <c r="D264" s="36"/>
      <c r="E264" s="315"/>
      <c r="F264" s="202"/>
      <c r="G264" s="202"/>
      <c r="H264" s="315"/>
      <c r="I264" s="202"/>
      <c r="J264" s="202"/>
      <c r="K264" s="205" t="s">
        <v>751</v>
      </c>
      <c r="L264" s="194" t="s">
        <v>33</v>
      </c>
      <c r="M264" s="193" t="s">
        <v>2269</v>
      </c>
      <c r="N264" s="194"/>
      <c r="O264" s="202"/>
      <c r="P264" s="192"/>
      <c r="Q264" s="192"/>
      <c r="R264" s="194"/>
      <c r="S264" s="194"/>
      <c r="T264" s="194"/>
      <c r="U264" s="194"/>
      <c r="V264" s="194"/>
      <c r="W264" s="194"/>
    </row>
    <row r="265" spans="1:23" hidden="1">
      <c r="A265" s="292"/>
      <c r="B265" s="152" t="s">
        <v>840</v>
      </c>
      <c r="C265" s="142" t="s">
        <v>233</v>
      </c>
      <c r="D265" s="36"/>
      <c r="E265" s="315"/>
      <c r="F265" s="202"/>
      <c r="G265" s="202"/>
      <c r="H265" s="315"/>
      <c r="I265" s="202"/>
      <c r="J265" s="202"/>
      <c r="K265" s="205" t="s">
        <v>751</v>
      </c>
      <c r="L265" s="194" t="s">
        <v>33</v>
      </c>
      <c r="M265" s="193" t="s">
        <v>2269</v>
      </c>
      <c r="N265" s="194"/>
      <c r="O265" s="202"/>
      <c r="P265" s="192"/>
      <c r="Q265" s="192"/>
      <c r="R265" s="194"/>
      <c r="S265" s="194"/>
      <c r="T265" s="194"/>
      <c r="U265" s="194"/>
      <c r="V265" s="194"/>
      <c r="W265" s="194"/>
    </row>
    <row r="266" spans="1:23" hidden="1">
      <c r="A266" s="292"/>
      <c r="B266" s="152" t="s">
        <v>841</v>
      </c>
      <c r="C266" s="142" t="s">
        <v>730</v>
      </c>
      <c r="D266" s="36"/>
      <c r="E266" s="315"/>
      <c r="F266" s="202"/>
      <c r="G266" s="202"/>
      <c r="H266" s="315"/>
      <c r="I266" s="202"/>
      <c r="J266" s="202"/>
      <c r="K266" s="205" t="s">
        <v>751</v>
      </c>
      <c r="L266" s="194" t="s">
        <v>33</v>
      </c>
      <c r="M266" s="193" t="s">
        <v>2269</v>
      </c>
      <c r="N266" s="194"/>
      <c r="O266" s="202"/>
      <c r="P266" s="192"/>
      <c r="Q266" s="192"/>
      <c r="R266" s="194"/>
      <c r="S266" s="194"/>
      <c r="T266" s="194"/>
      <c r="U266" s="194"/>
      <c r="V266" s="194"/>
      <c r="W266" s="194"/>
    </row>
    <row r="267" spans="1:23" hidden="1">
      <c r="A267" s="292"/>
      <c r="B267" s="26" t="s">
        <v>843</v>
      </c>
      <c r="C267" s="26" t="s">
        <v>844</v>
      </c>
      <c r="D267" s="26"/>
      <c r="E267" s="315"/>
      <c r="F267" s="202"/>
      <c r="G267" s="202"/>
      <c r="H267" s="315"/>
      <c r="I267" s="202"/>
      <c r="J267" s="202"/>
      <c r="K267" s="205" t="s">
        <v>751</v>
      </c>
      <c r="L267" s="194" t="s">
        <v>33</v>
      </c>
      <c r="M267" s="193" t="s">
        <v>2269</v>
      </c>
      <c r="N267" s="194"/>
      <c r="O267" s="202"/>
      <c r="P267" s="192"/>
      <c r="Q267" s="192"/>
      <c r="R267" s="194"/>
      <c r="S267" s="194"/>
      <c r="T267" s="194"/>
      <c r="U267" s="194"/>
      <c r="V267" s="194"/>
      <c r="W267" s="194"/>
    </row>
    <row r="268" spans="1:23" hidden="1">
      <c r="A268" s="292"/>
      <c r="B268" s="26" t="s">
        <v>843</v>
      </c>
      <c r="C268" s="26" t="s">
        <v>846</v>
      </c>
      <c r="D268" s="26"/>
      <c r="E268" s="315"/>
      <c r="F268" s="202"/>
      <c r="G268" s="202"/>
      <c r="H268" s="315"/>
      <c r="I268" s="202"/>
      <c r="J268" s="202"/>
      <c r="K268" s="205" t="s">
        <v>751</v>
      </c>
      <c r="L268" s="194" t="s">
        <v>33</v>
      </c>
      <c r="M268" s="193" t="s">
        <v>2269</v>
      </c>
      <c r="N268" s="194"/>
      <c r="O268" s="202"/>
      <c r="P268" s="192"/>
      <c r="Q268" s="192"/>
      <c r="R268" s="194"/>
      <c r="S268" s="194"/>
      <c r="T268" s="194"/>
      <c r="U268" s="194"/>
      <c r="V268" s="194"/>
      <c r="W268" s="194"/>
    </row>
    <row r="269" spans="1:23" hidden="1">
      <c r="A269" s="292"/>
      <c r="B269" s="26" t="s">
        <v>843</v>
      </c>
      <c r="C269" s="26" t="s">
        <v>847</v>
      </c>
      <c r="D269" s="26"/>
      <c r="E269" s="315"/>
      <c r="F269" s="202"/>
      <c r="G269" s="202"/>
      <c r="H269" s="315"/>
      <c r="I269" s="202"/>
      <c r="J269" s="202"/>
      <c r="K269" s="205" t="s">
        <v>751</v>
      </c>
      <c r="L269" s="194" t="s">
        <v>33</v>
      </c>
      <c r="M269" s="193" t="s">
        <v>2269</v>
      </c>
      <c r="N269" s="194"/>
      <c r="O269" s="202"/>
      <c r="P269" s="192"/>
      <c r="Q269" s="192"/>
      <c r="R269" s="194"/>
      <c r="S269" s="194"/>
      <c r="T269" s="194"/>
      <c r="U269" s="194"/>
      <c r="V269" s="194"/>
      <c r="W269" s="194"/>
    </row>
    <row r="270" spans="1:23" hidden="1">
      <c r="A270" s="292"/>
      <c r="B270" s="26" t="s">
        <v>843</v>
      </c>
      <c r="C270" s="26" t="s">
        <v>848</v>
      </c>
      <c r="D270" s="26"/>
      <c r="E270" s="315"/>
      <c r="F270" s="202"/>
      <c r="G270" s="202"/>
      <c r="H270" s="315"/>
      <c r="I270" s="202"/>
      <c r="J270" s="202"/>
      <c r="K270" s="205" t="s">
        <v>751</v>
      </c>
      <c r="L270" s="194" t="s">
        <v>33</v>
      </c>
      <c r="M270" s="193" t="s">
        <v>2269</v>
      </c>
      <c r="N270" s="194"/>
      <c r="O270" s="202"/>
      <c r="P270" s="192"/>
      <c r="Q270" s="192"/>
      <c r="R270" s="194"/>
      <c r="S270" s="194"/>
      <c r="T270" s="194"/>
      <c r="U270" s="194"/>
      <c r="V270" s="194"/>
      <c r="W270" s="194"/>
    </row>
    <row r="271" spans="1:23" hidden="1">
      <c r="A271" s="292"/>
      <c r="B271" s="26" t="s">
        <v>737</v>
      </c>
      <c r="C271" s="26" t="s">
        <v>738</v>
      </c>
      <c r="D271" s="26"/>
      <c r="E271" s="315"/>
      <c r="F271" s="202"/>
      <c r="G271" s="202"/>
      <c r="H271" s="315"/>
      <c r="I271" s="202"/>
      <c r="J271" s="202"/>
      <c r="K271" s="205" t="s">
        <v>751</v>
      </c>
      <c r="L271" s="194" t="s">
        <v>33</v>
      </c>
      <c r="M271" s="193" t="s">
        <v>2269</v>
      </c>
      <c r="N271" s="194"/>
      <c r="O271" s="202"/>
      <c r="P271" s="192"/>
      <c r="Q271" s="192"/>
      <c r="R271" s="194"/>
      <c r="S271" s="194"/>
      <c r="T271" s="194"/>
      <c r="U271" s="194"/>
      <c r="V271" s="194"/>
      <c r="W271" s="194"/>
    </row>
    <row r="272" spans="1:23" hidden="1">
      <c r="A272" s="292"/>
      <c r="B272" s="26" t="s">
        <v>737</v>
      </c>
      <c r="C272" s="26" t="s">
        <v>246</v>
      </c>
      <c r="D272" s="26"/>
      <c r="E272" s="315"/>
      <c r="F272" s="202"/>
      <c r="G272" s="202"/>
      <c r="H272" s="315"/>
      <c r="I272" s="202"/>
      <c r="J272" s="202"/>
      <c r="K272" s="205" t="s">
        <v>751</v>
      </c>
      <c r="L272" s="194" t="s">
        <v>33</v>
      </c>
      <c r="M272" s="193" t="s">
        <v>2269</v>
      </c>
      <c r="N272" s="194"/>
      <c r="O272" s="202"/>
      <c r="P272" s="192"/>
      <c r="Q272" s="192"/>
      <c r="R272" s="194"/>
      <c r="S272" s="194"/>
      <c r="T272" s="194"/>
      <c r="U272" s="194"/>
      <c r="V272" s="194"/>
      <c r="W272" s="194"/>
    </row>
    <row r="273" spans="1:23" hidden="1">
      <c r="A273" s="218"/>
      <c r="B273" s="26" t="s">
        <v>247</v>
      </c>
      <c r="C273" s="26" t="s">
        <v>739</v>
      </c>
      <c r="D273" s="26"/>
      <c r="E273" s="315"/>
      <c r="F273" s="202"/>
      <c r="G273" s="202"/>
      <c r="H273" s="315"/>
      <c r="I273" s="202"/>
      <c r="J273" s="202"/>
      <c r="K273" s="205" t="s">
        <v>751</v>
      </c>
      <c r="L273" s="194" t="s">
        <v>33</v>
      </c>
      <c r="M273" s="193" t="s">
        <v>2269</v>
      </c>
      <c r="N273" s="194"/>
      <c r="O273" s="202"/>
      <c r="P273" s="192"/>
      <c r="Q273" s="192"/>
      <c r="R273" s="194"/>
      <c r="S273" s="194"/>
      <c r="T273" s="194"/>
      <c r="U273" s="194"/>
      <c r="V273" s="194"/>
      <c r="W273" s="194"/>
    </row>
    <row r="274" spans="1:23" hidden="1">
      <c r="A274" s="294"/>
      <c r="B274" s="26" t="s">
        <v>247</v>
      </c>
      <c r="C274" s="26" t="s">
        <v>740</v>
      </c>
      <c r="D274" s="26"/>
      <c r="E274" s="315"/>
      <c r="F274" s="202"/>
      <c r="G274" s="202"/>
      <c r="H274" s="315"/>
      <c r="I274" s="202"/>
      <c r="J274" s="202"/>
      <c r="K274" s="205" t="s">
        <v>751</v>
      </c>
      <c r="L274" s="194" t="s">
        <v>33</v>
      </c>
      <c r="M274" s="193" t="s">
        <v>2269</v>
      </c>
      <c r="N274" s="194"/>
      <c r="O274" s="202"/>
      <c r="P274" s="192"/>
      <c r="Q274" s="192"/>
      <c r="R274" s="194"/>
      <c r="S274" s="194"/>
      <c r="T274" s="194"/>
      <c r="U274" s="194"/>
      <c r="V274" s="194"/>
      <c r="W274" s="194"/>
    </row>
    <row r="275" spans="1:23" hidden="1">
      <c r="A275" s="294"/>
      <c r="B275" s="26" t="s">
        <v>247</v>
      </c>
      <c r="C275" s="39" t="s">
        <v>851</v>
      </c>
      <c r="D275" s="253"/>
      <c r="E275" s="315"/>
      <c r="F275" s="202"/>
      <c r="G275" s="202"/>
      <c r="H275" s="315"/>
      <c r="I275" s="202"/>
      <c r="J275" s="202"/>
      <c r="K275" s="205" t="s">
        <v>751</v>
      </c>
      <c r="L275" s="194" t="s">
        <v>33</v>
      </c>
      <c r="M275" s="193" t="s">
        <v>2269</v>
      </c>
      <c r="N275" s="194"/>
      <c r="O275" s="202"/>
      <c r="P275" s="192"/>
      <c r="Q275" s="192"/>
      <c r="R275" s="194"/>
      <c r="S275" s="194"/>
      <c r="T275" s="194"/>
      <c r="U275" s="194"/>
      <c r="V275" s="194"/>
      <c r="W275" s="194"/>
    </row>
    <row r="276" spans="1:23" hidden="1">
      <c r="A276" s="295"/>
      <c r="B276" s="26" t="s">
        <v>247</v>
      </c>
      <c r="C276" s="26" t="s">
        <v>251</v>
      </c>
      <c r="D276" s="26"/>
      <c r="E276" s="315"/>
      <c r="F276" s="202"/>
      <c r="G276" s="202"/>
      <c r="H276" s="315"/>
      <c r="I276" s="202"/>
      <c r="J276" s="202"/>
      <c r="K276" s="205" t="s">
        <v>751</v>
      </c>
      <c r="L276" s="194" t="s">
        <v>33</v>
      </c>
      <c r="M276" s="193" t="s">
        <v>2269</v>
      </c>
      <c r="N276" s="194"/>
      <c r="O276" s="202"/>
      <c r="P276" s="192"/>
      <c r="Q276" s="192"/>
      <c r="R276" s="194"/>
      <c r="S276" s="194"/>
      <c r="T276" s="194"/>
      <c r="U276" s="194"/>
      <c r="V276" s="194"/>
      <c r="W276" s="194"/>
    </row>
    <row r="277" spans="1:23" hidden="1">
      <c r="A277" s="292"/>
      <c r="B277" s="26" t="s">
        <v>247</v>
      </c>
      <c r="C277" s="26" t="s">
        <v>852</v>
      </c>
      <c r="D277" s="26"/>
      <c r="E277" s="315"/>
      <c r="F277" s="202"/>
      <c r="G277" s="202"/>
      <c r="H277" s="315"/>
      <c r="I277" s="202"/>
      <c r="J277" s="202"/>
      <c r="K277" s="205" t="s">
        <v>751</v>
      </c>
      <c r="L277" s="194" t="s">
        <v>33</v>
      </c>
      <c r="M277" s="193" t="s">
        <v>2269</v>
      </c>
      <c r="N277" s="194"/>
      <c r="O277" s="202"/>
      <c r="P277" s="192"/>
      <c r="Q277" s="192"/>
      <c r="R277" s="194"/>
      <c r="S277" s="194"/>
      <c r="T277" s="194"/>
      <c r="U277" s="194"/>
      <c r="V277" s="194"/>
      <c r="W277" s="194"/>
    </row>
    <row r="278" spans="1:23" hidden="1">
      <c r="A278" s="292"/>
      <c r="B278" s="26" t="s">
        <v>247</v>
      </c>
      <c r="C278" s="26" t="s">
        <v>250</v>
      </c>
      <c r="D278" s="26"/>
      <c r="E278" s="315"/>
      <c r="F278" s="202"/>
      <c r="G278" s="202"/>
      <c r="H278" s="315"/>
      <c r="I278" s="202"/>
      <c r="J278" s="202"/>
      <c r="K278" s="205" t="s">
        <v>751</v>
      </c>
      <c r="L278" s="194" t="s">
        <v>33</v>
      </c>
      <c r="M278" s="193" t="s">
        <v>2269</v>
      </c>
      <c r="N278" s="194"/>
      <c r="O278" s="202"/>
      <c r="P278" s="192"/>
      <c r="Q278" s="192"/>
      <c r="R278" s="194"/>
      <c r="S278" s="194"/>
      <c r="T278" s="194"/>
      <c r="U278" s="194"/>
      <c r="V278" s="194"/>
      <c r="W278" s="194"/>
    </row>
    <row r="279" spans="1:23" hidden="1">
      <c r="A279" s="292"/>
      <c r="B279" s="142" t="s">
        <v>850</v>
      </c>
      <c r="C279" s="142" t="s">
        <v>249</v>
      </c>
      <c r="D279" s="26"/>
      <c r="E279" s="315"/>
      <c r="F279" s="202"/>
      <c r="G279" s="202"/>
      <c r="H279" s="315"/>
      <c r="I279" s="202"/>
      <c r="J279" s="202"/>
      <c r="K279" s="205" t="s">
        <v>751</v>
      </c>
      <c r="L279" s="194" t="s">
        <v>33</v>
      </c>
      <c r="M279" s="193" t="s">
        <v>2269</v>
      </c>
      <c r="N279" s="194"/>
      <c r="O279" s="202"/>
      <c r="P279" s="192"/>
      <c r="Q279" s="192"/>
      <c r="R279" s="194"/>
      <c r="S279" s="194"/>
      <c r="T279" s="194"/>
      <c r="U279" s="194"/>
      <c r="V279" s="194"/>
      <c r="W279" s="194"/>
    </row>
    <row r="280" spans="1:23" hidden="1">
      <c r="A280" s="292"/>
      <c r="B280" s="142" t="s">
        <v>850</v>
      </c>
      <c r="C280" s="142" t="s">
        <v>853</v>
      </c>
      <c r="D280" s="26"/>
      <c r="E280" s="315"/>
      <c r="F280" s="202"/>
      <c r="G280" s="202"/>
      <c r="H280" s="315"/>
      <c r="I280" s="202"/>
      <c r="J280" s="202"/>
      <c r="K280" s="205" t="s">
        <v>751</v>
      </c>
      <c r="L280" s="194" t="s">
        <v>33</v>
      </c>
      <c r="M280" s="193" t="s">
        <v>2269</v>
      </c>
      <c r="N280" s="194"/>
      <c r="O280" s="202"/>
      <c r="P280" s="192"/>
      <c r="Q280" s="192"/>
      <c r="R280" s="194"/>
      <c r="S280" s="194"/>
      <c r="T280" s="194"/>
      <c r="U280" s="194"/>
      <c r="V280" s="194"/>
      <c r="W280" s="194"/>
    </row>
    <row r="281" spans="1:23" hidden="1">
      <c r="A281" s="292"/>
      <c r="B281" s="142" t="s">
        <v>850</v>
      </c>
      <c r="C281" s="142" t="s">
        <v>854</v>
      </c>
      <c r="D281" s="26"/>
      <c r="E281" s="315"/>
      <c r="F281" s="202"/>
      <c r="G281" s="202"/>
      <c r="H281" s="315"/>
      <c r="I281" s="202"/>
      <c r="J281" s="202"/>
      <c r="K281" s="205" t="s">
        <v>751</v>
      </c>
      <c r="L281" s="194" t="s">
        <v>33</v>
      </c>
      <c r="M281" s="193" t="s">
        <v>2269</v>
      </c>
      <c r="N281" s="194"/>
      <c r="O281" s="202"/>
      <c r="P281" s="192"/>
      <c r="Q281" s="192"/>
      <c r="R281" s="194"/>
      <c r="S281" s="194"/>
      <c r="T281" s="194"/>
      <c r="U281" s="194"/>
      <c r="V281" s="194"/>
      <c r="W281" s="194"/>
    </row>
    <row r="282" spans="1:23" hidden="1">
      <c r="A282" s="292"/>
      <c r="B282" s="142" t="s">
        <v>850</v>
      </c>
      <c r="C282" s="142" t="s">
        <v>239</v>
      </c>
      <c r="D282" s="26"/>
      <c r="E282" s="315"/>
      <c r="F282" s="202"/>
      <c r="G282" s="202"/>
      <c r="H282" s="315"/>
      <c r="I282" s="202"/>
      <c r="J282" s="202"/>
      <c r="K282" s="205" t="s">
        <v>751</v>
      </c>
      <c r="L282" s="194" t="s">
        <v>33</v>
      </c>
      <c r="M282" s="193" t="s">
        <v>2269</v>
      </c>
      <c r="N282" s="194"/>
      <c r="O282" s="202"/>
      <c r="P282" s="192"/>
      <c r="Q282" s="192"/>
      <c r="R282" s="194"/>
      <c r="S282" s="194"/>
      <c r="T282" s="194"/>
      <c r="U282" s="194"/>
      <c r="V282" s="194"/>
      <c r="W282" s="194"/>
    </row>
    <row r="283" spans="1:23" hidden="1">
      <c r="A283" s="292"/>
      <c r="B283" s="142" t="s">
        <v>850</v>
      </c>
      <c r="C283" s="142" t="s">
        <v>855</v>
      </c>
      <c r="D283" s="26"/>
      <c r="E283" s="315"/>
      <c r="F283" s="202"/>
      <c r="G283" s="202"/>
      <c r="H283" s="315"/>
      <c r="I283" s="202"/>
      <c r="J283" s="202"/>
      <c r="K283" s="205" t="s">
        <v>751</v>
      </c>
      <c r="L283" s="194" t="s">
        <v>33</v>
      </c>
      <c r="M283" s="193" t="s">
        <v>2269</v>
      </c>
      <c r="N283" s="194"/>
      <c r="O283" s="202"/>
      <c r="P283" s="192"/>
      <c r="Q283" s="192"/>
      <c r="R283" s="194"/>
      <c r="S283" s="194"/>
      <c r="T283" s="194"/>
      <c r="U283" s="194"/>
      <c r="V283" s="194"/>
      <c r="W283" s="194"/>
    </row>
    <row r="284" spans="1:23" hidden="1">
      <c r="A284" s="292"/>
      <c r="B284" s="142" t="s">
        <v>850</v>
      </c>
      <c r="C284" s="142" t="s">
        <v>269</v>
      </c>
      <c r="D284" s="26"/>
      <c r="E284" s="315"/>
      <c r="F284" s="202"/>
      <c r="G284" s="202"/>
      <c r="H284" s="315"/>
      <c r="I284" s="202"/>
      <c r="J284" s="202"/>
      <c r="K284" s="205" t="s">
        <v>751</v>
      </c>
      <c r="L284" s="194" t="s">
        <v>33</v>
      </c>
      <c r="M284" s="193" t="s">
        <v>2269</v>
      </c>
      <c r="N284" s="194"/>
      <c r="O284" s="202"/>
      <c r="P284" s="192"/>
      <c r="Q284" s="192"/>
      <c r="R284" s="194"/>
      <c r="S284" s="194"/>
      <c r="T284" s="194"/>
      <c r="U284" s="194"/>
      <c r="V284" s="194"/>
      <c r="W284" s="194"/>
    </row>
    <row r="285" spans="1:23" hidden="1">
      <c r="A285" s="292"/>
      <c r="B285" s="142" t="s">
        <v>850</v>
      </c>
      <c r="C285" s="271" t="s">
        <v>856</v>
      </c>
      <c r="D285" s="39"/>
      <c r="E285" s="315"/>
      <c r="F285" s="202"/>
      <c r="G285" s="202"/>
      <c r="H285" s="315"/>
      <c r="I285" s="202"/>
      <c r="J285" s="202"/>
      <c r="K285" s="205" t="s">
        <v>751</v>
      </c>
      <c r="L285" s="194" t="s">
        <v>33</v>
      </c>
      <c r="M285" s="193" t="s">
        <v>2269</v>
      </c>
      <c r="N285" s="194"/>
      <c r="O285" s="202"/>
      <c r="P285" s="192"/>
      <c r="Q285" s="192"/>
      <c r="R285" s="194"/>
      <c r="S285" s="194"/>
      <c r="T285" s="194"/>
      <c r="U285" s="194"/>
      <c r="V285" s="194"/>
      <c r="W285" s="194"/>
    </row>
    <row r="286" spans="1:23" hidden="1">
      <c r="A286" s="219"/>
      <c r="B286" s="26" t="s">
        <v>252</v>
      </c>
      <c r="C286" s="244" t="s">
        <v>741</v>
      </c>
      <c r="D286" s="39"/>
      <c r="E286" s="315"/>
      <c r="F286" s="202"/>
      <c r="G286" s="202"/>
      <c r="H286" s="315"/>
      <c r="I286" s="202"/>
      <c r="J286" s="202"/>
      <c r="K286" s="205" t="s">
        <v>751</v>
      </c>
      <c r="L286" s="194" t="s">
        <v>33</v>
      </c>
      <c r="M286" s="193" t="s">
        <v>2269</v>
      </c>
      <c r="N286" s="194"/>
      <c r="O286" s="202"/>
      <c r="P286" s="192"/>
      <c r="Q286" s="192"/>
      <c r="R286" s="194"/>
      <c r="S286" s="194"/>
      <c r="T286" s="194"/>
      <c r="U286" s="194"/>
      <c r="V286" s="194"/>
      <c r="W286" s="194"/>
    </row>
    <row r="287" spans="1:23" hidden="1">
      <c r="A287" s="292"/>
      <c r="B287" s="26" t="s">
        <v>252</v>
      </c>
      <c r="C287" s="26" t="s">
        <v>742</v>
      </c>
      <c r="D287" s="26"/>
      <c r="E287" s="315"/>
      <c r="F287" s="202"/>
      <c r="G287" s="202"/>
      <c r="H287" s="315"/>
      <c r="I287" s="202"/>
      <c r="J287" s="202"/>
      <c r="K287" s="205" t="s">
        <v>751</v>
      </c>
      <c r="L287" s="194" t="s">
        <v>33</v>
      </c>
      <c r="M287" s="193" t="s">
        <v>2269</v>
      </c>
      <c r="N287" s="194"/>
      <c r="O287" s="202"/>
      <c r="P287" s="192"/>
      <c r="Q287" s="192"/>
      <c r="R287" s="194"/>
      <c r="S287" s="194"/>
      <c r="T287" s="194"/>
      <c r="U287" s="194"/>
      <c r="V287" s="194"/>
      <c r="W287" s="194"/>
    </row>
    <row r="288" spans="1:23" hidden="1">
      <c r="A288" s="292"/>
      <c r="B288" s="26" t="s">
        <v>252</v>
      </c>
      <c r="C288" s="26" t="s">
        <v>859</v>
      </c>
      <c r="D288" s="26"/>
      <c r="E288" s="315"/>
      <c r="F288" s="202"/>
      <c r="G288" s="202"/>
      <c r="H288" s="315"/>
      <c r="I288" s="202"/>
      <c r="J288" s="202"/>
      <c r="K288" s="205" t="s">
        <v>751</v>
      </c>
      <c r="L288" s="194" t="s">
        <v>33</v>
      </c>
      <c r="M288" s="193" t="s">
        <v>2269</v>
      </c>
      <c r="N288" s="194"/>
      <c r="O288" s="202"/>
      <c r="P288" s="192"/>
      <c r="Q288" s="192"/>
      <c r="R288" s="194"/>
      <c r="S288" s="194"/>
      <c r="T288" s="194"/>
      <c r="U288" s="194"/>
      <c r="V288" s="194"/>
      <c r="W288" s="194"/>
    </row>
    <row r="289" spans="1:23" hidden="1">
      <c r="A289" s="293"/>
      <c r="B289" s="26" t="s">
        <v>252</v>
      </c>
      <c r="C289" s="26" t="s">
        <v>743</v>
      </c>
      <c r="D289" s="26"/>
      <c r="E289" s="315"/>
      <c r="F289" s="202"/>
      <c r="G289" s="202"/>
      <c r="H289" s="315"/>
      <c r="I289" s="202"/>
      <c r="J289" s="202"/>
      <c r="K289" s="205" t="s">
        <v>751</v>
      </c>
      <c r="L289" s="194" t="s">
        <v>33</v>
      </c>
      <c r="M289" s="193" t="s">
        <v>2269</v>
      </c>
      <c r="N289" s="194"/>
      <c r="O289" s="202"/>
      <c r="P289" s="192"/>
      <c r="Q289" s="192"/>
      <c r="R289" s="194"/>
      <c r="S289" s="194"/>
      <c r="T289" s="194"/>
      <c r="U289" s="194"/>
      <c r="V289" s="194"/>
      <c r="W289" s="194"/>
    </row>
    <row r="290" spans="1:23" hidden="1">
      <c r="A290" s="294"/>
      <c r="B290" s="26" t="s">
        <v>252</v>
      </c>
      <c r="C290" s="26" t="s">
        <v>744</v>
      </c>
      <c r="D290" s="26"/>
      <c r="E290" s="315"/>
      <c r="F290" s="202"/>
      <c r="G290" s="202"/>
      <c r="H290" s="315"/>
      <c r="I290" s="202"/>
      <c r="J290" s="202"/>
      <c r="K290" s="205" t="s">
        <v>751</v>
      </c>
      <c r="L290" s="194" t="s">
        <v>33</v>
      </c>
      <c r="M290" s="193" t="s">
        <v>2269</v>
      </c>
      <c r="N290" s="194"/>
      <c r="O290" s="202"/>
      <c r="P290" s="192"/>
      <c r="Q290" s="192"/>
      <c r="R290" s="194"/>
      <c r="S290" s="194"/>
      <c r="T290" s="194"/>
      <c r="U290" s="194"/>
      <c r="V290" s="194"/>
      <c r="W290" s="194"/>
    </row>
    <row r="291" spans="1:23" hidden="1">
      <c r="A291" s="294"/>
      <c r="B291" s="26" t="s">
        <v>252</v>
      </c>
      <c r="C291" s="39" t="s">
        <v>860</v>
      </c>
      <c r="D291" s="253"/>
      <c r="E291" s="315"/>
      <c r="F291" s="202"/>
      <c r="G291" s="202"/>
      <c r="H291" s="315"/>
      <c r="I291" s="202"/>
      <c r="J291" s="202"/>
      <c r="K291" s="205" t="s">
        <v>751</v>
      </c>
      <c r="L291" s="194" t="s">
        <v>33</v>
      </c>
      <c r="M291" s="193" t="s">
        <v>2269</v>
      </c>
      <c r="N291" s="194"/>
      <c r="O291" s="202"/>
      <c r="P291" s="192"/>
      <c r="Q291" s="192"/>
      <c r="R291" s="194"/>
      <c r="S291" s="194"/>
      <c r="T291" s="194"/>
      <c r="U291" s="194"/>
      <c r="V291" s="194"/>
      <c r="W291" s="194"/>
    </row>
    <row r="292" spans="1:23" hidden="1">
      <c r="A292" s="295"/>
      <c r="B292" s="26" t="s">
        <v>252</v>
      </c>
      <c r="C292" s="26" t="s">
        <v>745</v>
      </c>
      <c r="D292" s="26"/>
      <c r="E292" s="315"/>
      <c r="F292" s="202"/>
      <c r="G292" s="202"/>
      <c r="H292" s="315"/>
      <c r="I292" s="202"/>
      <c r="J292" s="202"/>
      <c r="K292" s="205" t="s">
        <v>751</v>
      </c>
      <c r="L292" s="194" t="s">
        <v>33</v>
      </c>
      <c r="M292" s="193" t="s">
        <v>2269</v>
      </c>
      <c r="N292" s="194"/>
      <c r="O292" s="202"/>
      <c r="P292" s="192"/>
      <c r="Q292" s="192"/>
      <c r="R292" s="194"/>
      <c r="S292" s="194"/>
      <c r="T292" s="194"/>
      <c r="U292" s="194"/>
      <c r="V292" s="194"/>
      <c r="W292" s="194"/>
    </row>
    <row r="293" spans="1:23" hidden="1">
      <c r="A293" s="292"/>
      <c r="B293" s="26" t="s">
        <v>252</v>
      </c>
      <c r="C293" s="26" t="s">
        <v>746</v>
      </c>
      <c r="D293" s="26"/>
      <c r="E293" s="315"/>
      <c r="F293" s="202"/>
      <c r="G293" s="202"/>
      <c r="H293" s="315"/>
      <c r="I293" s="202"/>
      <c r="J293" s="202"/>
      <c r="K293" s="205" t="s">
        <v>751</v>
      </c>
      <c r="L293" s="194" t="s">
        <v>33</v>
      </c>
      <c r="M293" s="193" t="s">
        <v>2269</v>
      </c>
      <c r="N293" s="194"/>
      <c r="O293" s="202"/>
      <c r="P293" s="192"/>
      <c r="Q293" s="192"/>
      <c r="R293" s="194"/>
      <c r="S293" s="194"/>
      <c r="T293" s="194"/>
      <c r="U293" s="194"/>
      <c r="V293" s="194"/>
      <c r="W293" s="194"/>
    </row>
    <row r="294" spans="1:23" hidden="1">
      <c r="A294" s="292"/>
      <c r="B294" s="26" t="s">
        <v>252</v>
      </c>
      <c r="C294" s="26" t="s">
        <v>747</v>
      </c>
      <c r="D294" s="26"/>
      <c r="E294" s="315"/>
      <c r="F294" s="202"/>
      <c r="G294" s="202"/>
      <c r="H294" s="315"/>
      <c r="I294" s="202"/>
      <c r="J294" s="202"/>
      <c r="K294" s="205" t="s">
        <v>751</v>
      </c>
      <c r="L294" s="194" t="s">
        <v>33</v>
      </c>
      <c r="M294" s="193" t="s">
        <v>2269</v>
      </c>
      <c r="N294" s="194"/>
      <c r="O294" s="202"/>
      <c r="P294" s="192"/>
      <c r="Q294" s="192"/>
      <c r="R294" s="194"/>
      <c r="S294" s="194"/>
      <c r="T294" s="194"/>
      <c r="U294" s="194"/>
      <c r="V294" s="194"/>
      <c r="W294" s="194"/>
    </row>
    <row r="295" spans="1:23" hidden="1">
      <c r="A295" s="293"/>
      <c r="B295" s="152" t="s">
        <v>857</v>
      </c>
      <c r="C295" s="142" t="s">
        <v>260</v>
      </c>
      <c r="D295" s="36"/>
      <c r="E295" s="315"/>
      <c r="F295" s="202"/>
      <c r="G295" s="202"/>
      <c r="H295" s="315"/>
      <c r="I295" s="202"/>
      <c r="J295" s="202"/>
      <c r="K295" s="205" t="s">
        <v>751</v>
      </c>
      <c r="L295" s="194" t="s">
        <v>33</v>
      </c>
      <c r="M295" s="193" t="s">
        <v>2269</v>
      </c>
      <c r="N295" s="194"/>
      <c r="O295" s="202"/>
      <c r="P295" s="192"/>
      <c r="Q295" s="192"/>
      <c r="R295" s="194"/>
      <c r="S295" s="194"/>
      <c r="T295" s="194"/>
      <c r="U295" s="194"/>
      <c r="V295" s="194"/>
      <c r="W295" s="194"/>
    </row>
    <row r="296" spans="1:23" hidden="1">
      <c r="A296" s="294"/>
      <c r="B296" s="142" t="s">
        <v>857</v>
      </c>
      <c r="C296" s="142" t="s">
        <v>254</v>
      </c>
      <c r="D296" s="26"/>
      <c r="E296" s="315"/>
      <c r="F296" s="202"/>
      <c r="G296" s="202"/>
      <c r="H296" s="315"/>
      <c r="I296" s="202"/>
      <c r="J296" s="202"/>
      <c r="K296" s="205" t="s">
        <v>751</v>
      </c>
      <c r="L296" s="194" t="s">
        <v>33</v>
      </c>
      <c r="M296" s="193" t="s">
        <v>2269</v>
      </c>
      <c r="N296" s="194"/>
      <c r="O296" s="202"/>
      <c r="P296" s="192"/>
      <c r="Q296" s="192"/>
      <c r="R296" s="194"/>
      <c r="S296" s="194"/>
      <c r="T296" s="194"/>
      <c r="U296" s="194"/>
      <c r="V296" s="194"/>
      <c r="W296" s="194"/>
    </row>
    <row r="297" spans="1:23" hidden="1">
      <c r="A297" s="294"/>
      <c r="B297" s="142" t="s">
        <v>857</v>
      </c>
      <c r="C297" s="169" t="s">
        <v>862</v>
      </c>
      <c r="D297" s="253"/>
      <c r="E297" s="315"/>
      <c r="F297" s="202"/>
      <c r="G297" s="202"/>
      <c r="H297" s="315"/>
      <c r="I297" s="202"/>
      <c r="J297" s="202"/>
      <c r="K297" s="205" t="s">
        <v>751</v>
      </c>
      <c r="L297" s="194" t="s">
        <v>33</v>
      </c>
      <c r="M297" s="193" t="s">
        <v>2269</v>
      </c>
      <c r="N297" s="194"/>
      <c r="O297" s="202"/>
      <c r="P297" s="192"/>
      <c r="Q297" s="192"/>
      <c r="R297" s="194"/>
      <c r="S297" s="194"/>
      <c r="T297" s="194"/>
      <c r="U297" s="194"/>
      <c r="V297" s="194"/>
      <c r="W297" s="194"/>
    </row>
    <row r="298" spans="1:23" hidden="1">
      <c r="A298" s="217"/>
      <c r="B298" s="26" t="s">
        <v>255</v>
      </c>
      <c r="C298" s="26" t="s">
        <v>864</v>
      </c>
      <c r="D298" s="26"/>
      <c r="E298" s="315"/>
      <c r="F298" s="202"/>
      <c r="G298" s="202"/>
      <c r="H298" s="315"/>
      <c r="I298" s="202"/>
      <c r="J298" s="202"/>
      <c r="K298" s="205" t="s">
        <v>751</v>
      </c>
      <c r="L298" s="194" t="s">
        <v>33</v>
      </c>
      <c r="M298" s="193" t="s">
        <v>2269</v>
      </c>
      <c r="N298" s="194"/>
      <c r="O298" s="202"/>
      <c r="P298" s="192"/>
      <c r="Q298" s="192"/>
      <c r="R298" s="194"/>
      <c r="S298" s="194"/>
      <c r="T298" s="194"/>
      <c r="U298" s="194"/>
      <c r="V298" s="194"/>
      <c r="W298" s="194"/>
    </row>
    <row r="299" spans="1:23" hidden="1">
      <c r="A299" s="292"/>
      <c r="B299" s="26" t="s">
        <v>255</v>
      </c>
      <c r="C299" s="26" t="s">
        <v>863</v>
      </c>
      <c r="D299" s="26"/>
      <c r="E299" s="315"/>
      <c r="F299" s="202"/>
      <c r="G299" s="202"/>
      <c r="H299" s="315"/>
      <c r="I299" s="202"/>
      <c r="J299" s="202"/>
      <c r="K299" s="205" t="s">
        <v>751</v>
      </c>
      <c r="L299" s="194" t="s">
        <v>33</v>
      </c>
      <c r="M299" s="193" t="s">
        <v>2269</v>
      </c>
      <c r="N299" s="194"/>
      <c r="O299" s="202"/>
      <c r="P299" s="192"/>
      <c r="Q299" s="192"/>
      <c r="R299" s="194"/>
      <c r="S299" s="194"/>
      <c r="T299" s="194"/>
      <c r="U299" s="194"/>
      <c r="V299" s="194"/>
      <c r="W299" s="194"/>
    </row>
    <row r="300" spans="1:23" hidden="1">
      <c r="A300" s="292"/>
      <c r="B300" s="26" t="s">
        <v>255</v>
      </c>
      <c r="C300" s="26" t="s">
        <v>257</v>
      </c>
      <c r="D300" s="26"/>
      <c r="E300" s="315"/>
      <c r="F300" s="202"/>
      <c r="G300" s="202"/>
      <c r="H300" s="315"/>
      <c r="I300" s="202"/>
      <c r="J300" s="202"/>
      <c r="K300" s="205" t="s">
        <v>751</v>
      </c>
      <c r="L300" s="194" t="s">
        <v>33</v>
      </c>
      <c r="M300" s="193" t="s">
        <v>2269</v>
      </c>
      <c r="N300" s="194"/>
      <c r="O300" s="202"/>
      <c r="P300" s="192"/>
      <c r="Q300" s="192"/>
      <c r="R300" s="194"/>
      <c r="S300" s="194"/>
      <c r="T300" s="194"/>
      <c r="U300" s="194"/>
      <c r="V300" s="194"/>
      <c r="W300" s="194"/>
    </row>
    <row r="301" spans="1:23" hidden="1">
      <c r="A301" s="292"/>
      <c r="B301" s="26" t="s">
        <v>255</v>
      </c>
      <c r="C301" s="244" t="s">
        <v>865</v>
      </c>
      <c r="D301" s="26"/>
      <c r="E301" s="315"/>
      <c r="F301" s="202"/>
      <c r="G301" s="202"/>
      <c r="H301" s="315"/>
      <c r="I301" s="202"/>
      <c r="J301" s="202"/>
      <c r="K301" s="205" t="s">
        <v>751</v>
      </c>
      <c r="L301" s="194" t="s">
        <v>33</v>
      </c>
      <c r="M301" s="193" t="s">
        <v>2269</v>
      </c>
      <c r="N301" s="194"/>
      <c r="O301" s="202"/>
      <c r="P301" s="192"/>
      <c r="Q301" s="192"/>
      <c r="R301" s="194"/>
      <c r="S301" s="194"/>
      <c r="T301" s="194"/>
      <c r="U301" s="194"/>
      <c r="V301" s="194"/>
      <c r="W301" s="194"/>
    </row>
    <row r="302" spans="1:23" hidden="1">
      <c r="A302" s="296"/>
      <c r="B302" s="26"/>
      <c r="C302" s="244" t="s">
        <v>292</v>
      </c>
      <c r="D302" s="26"/>
      <c r="E302" s="315"/>
      <c r="F302" s="202"/>
      <c r="G302" s="202"/>
      <c r="H302" s="315"/>
      <c r="I302" s="202"/>
      <c r="J302" s="202"/>
      <c r="K302" s="205" t="s">
        <v>751</v>
      </c>
      <c r="L302" s="194" t="s">
        <v>33</v>
      </c>
      <c r="M302" s="193" t="s">
        <v>2269</v>
      </c>
      <c r="N302" s="194"/>
      <c r="O302" s="202"/>
      <c r="P302" s="192"/>
      <c r="Q302" s="192"/>
      <c r="R302" s="194"/>
      <c r="S302" s="194"/>
      <c r="T302" s="194"/>
      <c r="U302" s="194"/>
      <c r="V302" s="194"/>
      <c r="W302" s="194"/>
    </row>
    <row r="303" spans="1:23" hidden="1">
      <c r="A303" s="294"/>
      <c r="B303" s="26"/>
      <c r="C303" s="26" t="s">
        <v>293</v>
      </c>
      <c r="D303" s="26"/>
      <c r="E303" s="315"/>
      <c r="F303" s="202"/>
      <c r="G303" s="202"/>
      <c r="H303" s="315"/>
      <c r="I303" s="202"/>
      <c r="J303" s="202"/>
      <c r="K303" s="205" t="s">
        <v>751</v>
      </c>
      <c r="L303" s="194" t="s">
        <v>33</v>
      </c>
      <c r="M303" s="193" t="s">
        <v>2269</v>
      </c>
      <c r="N303" s="194"/>
      <c r="O303" s="202"/>
      <c r="P303" s="192"/>
      <c r="Q303" s="192"/>
      <c r="R303" s="194"/>
      <c r="S303" s="194"/>
      <c r="T303" s="194"/>
      <c r="U303" s="194"/>
      <c r="V303" s="194"/>
      <c r="W303" s="194"/>
    </row>
    <row r="304" spans="1:23" hidden="1">
      <c r="A304" s="294"/>
      <c r="B304" s="26"/>
      <c r="C304" s="259" t="s">
        <v>291</v>
      </c>
      <c r="D304" s="253"/>
      <c r="E304" s="315"/>
      <c r="F304" s="202"/>
      <c r="G304" s="202"/>
      <c r="H304" s="315"/>
      <c r="I304" s="202"/>
      <c r="J304" s="202"/>
      <c r="K304" s="205" t="s">
        <v>751</v>
      </c>
      <c r="L304" s="194" t="s">
        <v>33</v>
      </c>
      <c r="M304" s="193" t="s">
        <v>2269</v>
      </c>
      <c r="N304" s="194"/>
      <c r="O304" s="202"/>
      <c r="P304" s="192"/>
      <c r="Q304" s="192"/>
      <c r="R304" s="194"/>
      <c r="S304" s="194"/>
      <c r="T304" s="194"/>
      <c r="U304" s="194"/>
      <c r="V304" s="194"/>
      <c r="W304" s="194"/>
    </row>
    <row r="305" spans="1:23" hidden="1">
      <c r="A305" s="220"/>
      <c r="B305" s="36" t="s">
        <v>238</v>
      </c>
      <c r="C305" s="30" t="s">
        <v>884</v>
      </c>
      <c r="D305" s="42"/>
      <c r="E305" s="315"/>
      <c r="F305" s="202"/>
      <c r="G305" s="202"/>
      <c r="H305" s="315"/>
      <c r="I305" s="202"/>
      <c r="J305" s="202"/>
      <c r="K305" s="205" t="s">
        <v>751</v>
      </c>
      <c r="L305" s="194" t="s">
        <v>33</v>
      </c>
      <c r="M305" s="193" t="s">
        <v>2269</v>
      </c>
      <c r="N305" s="194"/>
      <c r="O305" s="202"/>
      <c r="P305" s="192"/>
      <c r="Q305" s="192"/>
      <c r="R305" s="194"/>
      <c r="S305" s="194"/>
      <c r="T305" s="194"/>
      <c r="U305" s="194"/>
      <c r="V305" s="194"/>
      <c r="W305" s="194"/>
    </row>
    <row r="306" spans="1:23" hidden="1">
      <c r="A306" s="292"/>
      <c r="B306" s="142" t="s">
        <v>238</v>
      </c>
      <c r="C306" s="142" t="s">
        <v>727</v>
      </c>
      <c r="D306" s="39"/>
      <c r="E306" s="315"/>
      <c r="F306" s="202"/>
      <c r="G306" s="202"/>
      <c r="H306" s="315"/>
      <c r="I306" s="202"/>
      <c r="J306" s="202"/>
      <c r="K306" s="205" t="s">
        <v>751</v>
      </c>
      <c r="L306" s="194" t="s">
        <v>33</v>
      </c>
      <c r="M306" s="193" t="s">
        <v>2269</v>
      </c>
      <c r="N306" s="194"/>
      <c r="O306" s="202"/>
      <c r="P306" s="192"/>
      <c r="Q306" s="192"/>
      <c r="R306" s="194"/>
      <c r="S306" s="194"/>
      <c r="T306" s="194"/>
      <c r="U306" s="194"/>
      <c r="V306" s="194"/>
      <c r="W306" s="194"/>
    </row>
    <row r="307" spans="1:23" hidden="1">
      <c r="A307" s="292"/>
      <c r="B307" s="26" t="s">
        <v>238</v>
      </c>
      <c r="C307" s="26" t="s">
        <v>243</v>
      </c>
      <c r="D307" s="39"/>
      <c r="E307" s="315"/>
      <c r="F307" s="202"/>
      <c r="G307" s="202"/>
      <c r="H307" s="315"/>
      <c r="I307" s="202"/>
      <c r="J307" s="202"/>
      <c r="K307" s="205" t="s">
        <v>751</v>
      </c>
      <c r="L307" s="194" t="s">
        <v>33</v>
      </c>
      <c r="M307" s="193" t="s">
        <v>2269</v>
      </c>
      <c r="N307" s="194"/>
      <c r="O307" s="202"/>
      <c r="P307" s="192"/>
      <c r="Q307" s="192"/>
      <c r="R307" s="194"/>
      <c r="S307" s="194"/>
      <c r="T307" s="194"/>
      <c r="U307" s="194"/>
      <c r="V307" s="194"/>
      <c r="W307" s="194"/>
    </row>
    <row r="308" spans="1:23" hidden="1">
      <c r="A308" s="292"/>
      <c r="B308" s="26" t="s">
        <v>238</v>
      </c>
      <c r="C308" s="26" t="s">
        <v>849</v>
      </c>
      <c r="D308" s="39"/>
      <c r="E308" s="315"/>
      <c r="F308" s="202"/>
      <c r="G308" s="202"/>
      <c r="H308" s="315"/>
      <c r="I308" s="202"/>
      <c r="J308" s="202"/>
      <c r="K308" s="205" t="s">
        <v>751</v>
      </c>
      <c r="L308" s="194" t="s">
        <v>33</v>
      </c>
      <c r="M308" s="193" t="s">
        <v>2269</v>
      </c>
      <c r="N308" s="194"/>
      <c r="O308" s="202"/>
      <c r="P308" s="192"/>
      <c r="Q308" s="192"/>
      <c r="R308" s="194"/>
      <c r="S308" s="194"/>
      <c r="T308" s="194"/>
      <c r="U308" s="194"/>
      <c r="V308" s="194"/>
      <c r="W308" s="194"/>
    </row>
    <row r="309" spans="1:23" hidden="1">
      <c r="A309" s="292"/>
      <c r="B309" s="26" t="s">
        <v>238</v>
      </c>
      <c r="C309" s="26" t="s">
        <v>241</v>
      </c>
      <c r="D309" s="39"/>
      <c r="E309" s="315"/>
      <c r="F309" s="202"/>
      <c r="G309" s="202"/>
      <c r="H309" s="315"/>
      <c r="I309" s="202"/>
      <c r="J309" s="202"/>
      <c r="K309" s="205" t="s">
        <v>751</v>
      </c>
      <c r="L309" s="194" t="s">
        <v>33</v>
      </c>
      <c r="M309" s="193" t="s">
        <v>2269</v>
      </c>
      <c r="N309" s="194"/>
      <c r="O309" s="202"/>
      <c r="P309" s="192"/>
      <c r="Q309" s="192"/>
      <c r="R309" s="194"/>
      <c r="S309" s="194"/>
      <c r="T309" s="194"/>
      <c r="U309" s="194"/>
      <c r="V309" s="194"/>
      <c r="W309" s="194"/>
    </row>
    <row r="310" spans="1:23" hidden="1">
      <c r="A310" s="292"/>
      <c r="B310" s="26" t="s">
        <v>238</v>
      </c>
      <c r="C310" s="26" t="s">
        <v>244</v>
      </c>
      <c r="D310" s="39"/>
      <c r="E310" s="315"/>
      <c r="F310" s="202"/>
      <c r="G310" s="202"/>
      <c r="H310" s="315"/>
      <c r="I310" s="202"/>
      <c r="J310" s="202"/>
      <c r="K310" s="205" t="s">
        <v>751</v>
      </c>
      <c r="L310" s="194" t="s">
        <v>33</v>
      </c>
      <c r="M310" s="193" t="s">
        <v>2269</v>
      </c>
      <c r="N310" s="194"/>
      <c r="O310" s="202"/>
      <c r="P310" s="192"/>
      <c r="Q310" s="192"/>
      <c r="R310" s="194"/>
      <c r="S310" s="194"/>
      <c r="T310" s="194"/>
      <c r="U310" s="194"/>
      <c r="V310" s="194"/>
      <c r="W310" s="194"/>
    </row>
    <row r="311" spans="1:23" hidden="1">
      <c r="A311" s="292"/>
      <c r="B311" s="26" t="s">
        <v>883</v>
      </c>
      <c r="C311" s="26" t="s">
        <v>270</v>
      </c>
      <c r="D311" s="26"/>
      <c r="E311" s="315"/>
      <c r="F311" s="202"/>
      <c r="G311" s="202"/>
      <c r="H311" s="315"/>
      <c r="I311" s="202"/>
      <c r="J311" s="202"/>
      <c r="K311" s="205" t="s">
        <v>751</v>
      </c>
      <c r="L311" s="194" t="s">
        <v>33</v>
      </c>
      <c r="M311" s="193" t="s">
        <v>2269</v>
      </c>
      <c r="N311" s="194"/>
      <c r="O311" s="202"/>
      <c r="P311" s="192"/>
      <c r="Q311" s="192"/>
      <c r="R311" s="194"/>
      <c r="S311" s="194"/>
      <c r="T311" s="194"/>
      <c r="U311" s="194"/>
      <c r="V311" s="194"/>
      <c r="W311" s="194"/>
    </row>
    <row r="312" spans="1:23" hidden="1">
      <c r="A312" s="292"/>
      <c r="B312" s="26" t="s">
        <v>883</v>
      </c>
      <c r="C312" s="26" t="s">
        <v>240</v>
      </c>
      <c r="D312" s="39"/>
      <c r="E312" s="315"/>
      <c r="F312" s="202"/>
      <c r="G312" s="202"/>
      <c r="H312" s="315"/>
      <c r="I312" s="202"/>
      <c r="J312" s="202"/>
      <c r="K312" s="205" t="s">
        <v>751</v>
      </c>
      <c r="L312" s="194" t="s">
        <v>33</v>
      </c>
      <c r="M312" s="193" t="s">
        <v>2269</v>
      </c>
      <c r="N312" s="194"/>
      <c r="O312" s="202"/>
      <c r="P312" s="192"/>
      <c r="Q312" s="192"/>
      <c r="R312" s="194"/>
      <c r="S312" s="194"/>
      <c r="T312" s="194"/>
      <c r="U312" s="194"/>
      <c r="V312" s="194"/>
      <c r="W312" s="194"/>
    </row>
    <row r="313" spans="1:23" hidden="1">
      <c r="A313" s="292"/>
      <c r="B313" s="26" t="s">
        <v>883</v>
      </c>
      <c r="C313" s="26" t="s">
        <v>242</v>
      </c>
      <c r="D313" s="39"/>
      <c r="E313" s="315"/>
      <c r="F313" s="202"/>
      <c r="G313" s="202"/>
      <c r="H313" s="315"/>
      <c r="I313" s="202"/>
      <c r="J313" s="202"/>
      <c r="K313" s="205" t="s">
        <v>751</v>
      </c>
      <c r="L313" s="194" t="s">
        <v>33</v>
      </c>
      <c r="M313" s="193" t="s">
        <v>2269</v>
      </c>
      <c r="N313" s="194"/>
      <c r="O313" s="202"/>
      <c r="P313" s="192"/>
      <c r="Q313" s="192"/>
      <c r="R313" s="194"/>
      <c r="S313" s="194"/>
      <c r="T313" s="194"/>
      <c r="U313" s="194"/>
      <c r="V313" s="194"/>
      <c r="W313" s="194"/>
    </row>
    <row r="314" spans="1:23" hidden="1">
      <c r="A314" s="292"/>
      <c r="B314" s="40" t="s">
        <v>886</v>
      </c>
      <c r="C314" s="40" t="s">
        <v>894</v>
      </c>
      <c r="D314" s="26"/>
      <c r="E314" s="315"/>
      <c r="F314" s="202"/>
      <c r="G314" s="202"/>
      <c r="H314" s="315"/>
      <c r="I314" s="202"/>
      <c r="J314" s="202"/>
      <c r="K314" s="205" t="s">
        <v>751</v>
      </c>
      <c r="L314" s="194" t="s">
        <v>33</v>
      </c>
      <c r="M314" s="193" t="s">
        <v>2269</v>
      </c>
      <c r="N314" s="194"/>
      <c r="O314" s="202"/>
      <c r="P314" s="192"/>
      <c r="Q314" s="192"/>
      <c r="R314" s="194"/>
      <c r="S314" s="194"/>
      <c r="T314" s="194"/>
      <c r="U314" s="194"/>
      <c r="V314" s="194"/>
      <c r="W314" s="194"/>
    </row>
    <row r="315" spans="1:23" hidden="1">
      <c r="A315" s="292"/>
      <c r="B315" s="40" t="s">
        <v>886</v>
      </c>
      <c r="C315" s="40" t="s">
        <v>892</v>
      </c>
      <c r="D315" s="26"/>
      <c r="E315" s="315"/>
      <c r="F315" s="202"/>
      <c r="G315" s="202"/>
      <c r="H315" s="315"/>
      <c r="I315" s="202"/>
      <c r="J315" s="202"/>
      <c r="K315" s="205" t="s">
        <v>751</v>
      </c>
      <c r="L315" s="194" t="s">
        <v>33</v>
      </c>
      <c r="M315" s="193" t="s">
        <v>2269</v>
      </c>
      <c r="N315" s="194"/>
      <c r="O315" s="202"/>
      <c r="P315" s="192"/>
      <c r="Q315" s="192"/>
      <c r="R315" s="194"/>
      <c r="S315" s="194"/>
      <c r="T315" s="194"/>
      <c r="U315" s="194"/>
      <c r="V315" s="194"/>
      <c r="W315" s="194"/>
    </row>
    <row r="316" spans="1:23" hidden="1">
      <c r="A316" s="292"/>
      <c r="B316" s="40" t="s">
        <v>886</v>
      </c>
      <c r="C316" s="40" t="s">
        <v>893</v>
      </c>
      <c r="D316" s="26"/>
      <c r="E316" s="315"/>
      <c r="F316" s="202"/>
      <c r="G316" s="202"/>
      <c r="H316" s="315"/>
      <c r="I316" s="202"/>
      <c r="J316" s="202"/>
      <c r="K316" s="205" t="s">
        <v>751</v>
      </c>
      <c r="L316" s="194" t="s">
        <v>33</v>
      </c>
      <c r="M316" s="193" t="s">
        <v>2269</v>
      </c>
      <c r="N316" s="194"/>
      <c r="O316" s="202"/>
      <c r="P316" s="192"/>
      <c r="Q316" s="192"/>
      <c r="R316" s="194"/>
      <c r="S316" s="194"/>
      <c r="T316" s="194"/>
      <c r="U316" s="194"/>
      <c r="V316" s="194"/>
      <c r="W316" s="194"/>
    </row>
    <row r="317" spans="1:23" hidden="1">
      <c r="A317" s="292"/>
      <c r="B317" s="26" t="s">
        <v>886</v>
      </c>
      <c r="C317" s="26" t="s">
        <v>268</v>
      </c>
      <c r="D317" s="26"/>
      <c r="E317" s="315"/>
      <c r="F317" s="202"/>
      <c r="G317" s="202"/>
      <c r="H317" s="315"/>
      <c r="I317" s="202"/>
      <c r="J317" s="202"/>
      <c r="K317" s="205" t="s">
        <v>751</v>
      </c>
      <c r="L317" s="194" t="s">
        <v>33</v>
      </c>
      <c r="M317" s="193" t="s">
        <v>2269</v>
      </c>
      <c r="N317" s="194"/>
      <c r="O317" s="202"/>
      <c r="P317" s="192"/>
      <c r="Q317" s="192"/>
      <c r="R317" s="194"/>
      <c r="S317" s="194"/>
      <c r="T317" s="194"/>
      <c r="U317" s="194"/>
      <c r="V317" s="194"/>
      <c r="W317" s="194"/>
    </row>
    <row r="318" spans="1:23" hidden="1">
      <c r="A318" s="292"/>
      <c r="B318" s="40" t="s">
        <v>886</v>
      </c>
      <c r="C318" s="40" t="s">
        <v>895</v>
      </c>
      <c r="D318" s="26"/>
      <c r="E318" s="315"/>
      <c r="F318" s="202"/>
      <c r="G318" s="202"/>
      <c r="H318" s="315"/>
      <c r="I318" s="202"/>
      <c r="J318" s="202"/>
      <c r="K318" s="205" t="s">
        <v>751</v>
      </c>
      <c r="L318" s="194" t="s">
        <v>33</v>
      </c>
      <c r="M318" s="193" t="s">
        <v>2269</v>
      </c>
      <c r="N318" s="194"/>
      <c r="O318" s="202"/>
      <c r="P318" s="192"/>
      <c r="Q318" s="192"/>
      <c r="R318" s="194"/>
      <c r="S318" s="194"/>
      <c r="T318" s="194"/>
      <c r="U318" s="194"/>
      <c r="V318" s="194"/>
      <c r="W318" s="194"/>
    </row>
    <row r="319" spans="1:23" hidden="1">
      <c r="A319" s="292"/>
      <c r="B319" s="40" t="s">
        <v>886</v>
      </c>
      <c r="C319" s="40" t="s">
        <v>897</v>
      </c>
      <c r="D319" s="26"/>
      <c r="E319" s="315"/>
      <c r="F319" s="202"/>
      <c r="G319" s="202"/>
      <c r="H319" s="315"/>
      <c r="I319" s="202"/>
      <c r="J319" s="202"/>
      <c r="K319" s="205" t="s">
        <v>751</v>
      </c>
      <c r="L319" s="194" t="s">
        <v>33</v>
      </c>
      <c r="M319" s="193" t="s">
        <v>2269</v>
      </c>
      <c r="N319" s="194"/>
      <c r="O319" s="202"/>
      <c r="P319" s="192"/>
      <c r="Q319" s="192"/>
      <c r="R319" s="194"/>
      <c r="S319" s="194"/>
      <c r="T319" s="194"/>
      <c r="U319" s="194"/>
      <c r="V319" s="194"/>
      <c r="W319" s="194"/>
    </row>
    <row r="320" spans="1:23" hidden="1">
      <c r="A320" s="292"/>
      <c r="B320" s="40" t="s">
        <v>886</v>
      </c>
      <c r="C320" s="40" t="s">
        <v>898</v>
      </c>
      <c r="D320" s="26"/>
      <c r="E320" s="315"/>
      <c r="F320" s="202"/>
      <c r="G320" s="202"/>
      <c r="H320" s="315"/>
      <c r="I320" s="202"/>
      <c r="J320" s="202"/>
      <c r="K320" s="205" t="s">
        <v>751</v>
      </c>
      <c r="L320" s="194" t="s">
        <v>33</v>
      </c>
      <c r="M320" s="193" t="s">
        <v>2269</v>
      </c>
      <c r="N320" s="194"/>
      <c r="O320" s="202"/>
      <c r="P320" s="192"/>
      <c r="Q320" s="192"/>
      <c r="R320" s="194"/>
      <c r="S320" s="194"/>
      <c r="T320" s="194"/>
      <c r="U320" s="194"/>
      <c r="V320" s="194"/>
      <c r="W320" s="194"/>
    </row>
    <row r="321" spans="1:23" hidden="1">
      <c r="A321" s="292"/>
      <c r="B321" s="40" t="s">
        <v>886</v>
      </c>
      <c r="C321" s="40" t="s">
        <v>899</v>
      </c>
      <c r="D321" s="26"/>
      <c r="E321" s="315"/>
      <c r="F321" s="202"/>
      <c r="G321" s="202"/>
      <c r="H321" s="315"/>
      <c r="I321" s="202"/>
      <c r="J321" s="202"/>
      <c r="K321" s="205" t="s">
        <v>751</v>
      </c>
      <c r="L321" s="194" t="s">
        <v>33</v>
      </c>
      <c r="M321" s="193" t="s">
        <v>2269</v>
      </c>
      <c r="N321" s="194"/>
      <c r="O321" s="202"/>
      <c r="P321" s="192"/>
      <c r="Q321" s="192"/>
      <c r="R321" s="194"/>
      <c r="S321" s="194"/>
      <c r="T321" s="194"/>
      <c r="U321" s="194"/>
      <c r="V321" s="194"/>
      <c r="W321" s="194"/>
    </row>
    <row r="322" spans="1:23" hidden="1">
      <c r="A322" s="293"/>
      <c r="B322" s="40" t="s">
        <v>886</v>
      </c>
      <c r="C322" s="40" t="s">
        <v>900</v>
      </c>
      <c r="D322" s="26"/>
      <c r="E322" s="315"/>
      <c r="F322" s="202"/>
      <c r="G322" s="202"/>
      <c r="H322" s="315"/>
      <c r="I322" s="202"/>
      <c r="J322" s="202"/>
      <c r="K322" s="205" t="s">
        <v>751</v>
      </c>
      <c r="L322" s="194" t="s">
        <v>33</v>
      </c>
      <c r="M322" s="193" t="s">
        <v>2269</v>
      </c>
      <c r="N322" s="194"/>
      <c r="O322" s="202"/>
      <c r="P322" s="192"/>
      <c r="Q322" s="192"/>
      <c r="R322" s="194"/>
      <c r="S322" s="194"/>
      <c r="T322" s="194"/>
      <c r="U322" s="194"/>
      <c r="V322" s="194"/>
      <c r="W322" s="194"/>
    </row>
    <row r="323" spans="1:23" hidden="1">
      <c r="A323" s="235"/>
      <c r="B323" s="26" t="s">
        <v>266</v>
      </c>
      <c r="C323" s="26" t="s">
        <v>271</v>
      </c>
      <c r="D323" s="26"/>
      <c r="E323" s="315"/>
      <c r="F323" s="202"/>
      <c r="G323" s="202"/>
      <c r="H323" s="315"/>
      <c r="I323" s="202"/>
      <c r="J323" s="202"/>
      <c r="K323" s="205" t="s">
        <v>751</v>
      </c>
      <c r="L323" s="194" t="s">
        <v>33</v>
      </c>
      <c r="M323" s="193" t="s">
        <v>2269</v>
      </c>
      <c r="N323" s="194"/>
      <c r="O323" s="202"/>
      <c r="P323" s="192"/>
      <c r="Q323" s="192"/>
      <c r="R323" s="194"/>
      <c r="S323" s="194"/>
      <c r="T323" s="194"/>
      <c r="U323" s="194"/>
      <c r="V323" s="194"/>
      <c r="W323" s="194"/>
    </row>
    <row r="324" spans="1:23" hidden="1">
      <c r="A324" s="294"/>
      <c r="B324" s="40" t="s">
        <v>266</v>
      </c>
      <c r="C324" s="52" t="s">
        <v>887</v>
      </c>
      <c r="D324" s="253"/>
      <c r="E324" s="315"/>
      <c r="F324" s="202"/>
      <c r="G324" s="202"/>
      <c r="H324" s="315"/>
      <c r="I324" s="202"/>
      <c r="J324" s="202"/>
      <c r="K324" s="205" t="s">
        <v>751</v>
      </c>
      <c r="L324" s="194" t="s">
        <v>33</v>
      </c>
      <c r="M324" s="193" t="s">
        <v>2269</v>
      </c>
      <c r="N324" s="194"/>
      <c r="O324" s="202"/>
      <c r="P324" s="192"/>
      <c r="Q324" s="192"/>
      <c r="R324" s="194"/>
      <c r="S324" s="194"/>
      <c r="T324" s="194"/>
      <c r="U324" s="194"/>
      <c r="V324" s="194"/>
      <c r="W324" s="194"/>
    </row>
    <row r="325" spans="1:23" hidden="1">
      <c r="A325" s="295"/>
      <c r="B325" s="40" t="s">
        <v>266</v>
      </c>
      <c r="C325" s="40" t="s">
        <v>888</v>
      </c>
      <c r="D325" s="26"/>
      <c r="E325" s="315"/>
      <c r="F325" s="202"/>
      <c r="G325" s="202"/>
      <c r="H325" s="315"/>
      <c r="I325" s="202"/>
      <c r="J325" s="202"/>
      <c r="K325" s="205" t="s">
        <v>751</v>
      </c>
      <c r="L325" s="194" t="s">
        <v>33</v>
      </c>
      <c r="M325" s="193" t="s">
        <v>2269</v>
      </c>
      <c r="N325" s="194"/>
      <c r="O325" s="202"/>
      <c r="P325" s="192"/>
      <c r="Q325" s="192"/>
      <c r="R325" s="194"/>
      <c r="S325" s="194"/>
      <c r="T325" s="194"/>
      <c r="U325" s="194"/>
      <c r="V325" s="194"/>
      <c r="W325" s="194"/>
    </row>
    <row r="326" spans="1:23" hidden="1">
      <c r="A326" s="292"/>
      <c r="B326" s="40" t="s">
        <v>266</v>
      </c>
      <c r="C326" s="40" t="s">
        <v>889</v>
      </c>
      <c r="D326" s="26"/>
      <c r="E326" s="315"/>
      <c r="F326" s="202"/>
      <c r="G326" s="202"/>
      <c r="H326" s="315"/>
      <c r="I326" s="202"/>
      <c r="J326" s="202"/>
      <c r="K326" s="205" t="s">
        <v>751</v>
      </c>
      <c r="L326" s="194" t="s">
        <v>33</v>
      </c>
      <c r="M326" s="193" t="s">
        <v>2269</v>
      </c>
      <c r="N326" s="194"/>
      <c r="O326" s="202"/>
      <c r="P326" s="192"/>
      <c r="Q326" s="192"/>
      <c r="R326" s="194"/>
      <c r="S326" s="194"/>
      <c r="T326" s="194"/>
      <c r="U326" s="194"/>
      <c r="V326" s="194"/>
      <c r="W326" s="194"/>
    </row>
    <row r="327" spans="1:23" hidden="1">
      <c r="A327" s="221"/>
      <c r="B327" s="40" t="s">
        <v>886</v>
      </c>
      <c r="C327" s="40" t="s">
        <v>890</v>
      </c>
      <c r="D327" s="36"/>
      <c r="E327" s="315"/>
      <c r="F327" s="202"/>
      <c r="G327" s="202"/>
      <c r="H327" s="315"/>
      <c r="I327" s="202"/>
      <c r="J327" s="202"/>
      <c r="K327" s="205" t="s">
        <v>751</v>
      </c>
      <c r="L327" s="194" t="s">
        <v>33</v>
      </c>
      <c r="M327" s="193" t="s">
        <v>2269</v>
      </c>
      <c r="N327" s="194"/>
      <c r="O327" s="202"/>
      <c r="P327" s="192"/>
      <c r="Q327" s="192"/>
      <c r="R327" s="194"/>
      <c r="S327" s="194"/>
      <c r="T327" s="194"/>
      <c r="U327" s="194"/>
      <c r="V327" s="194"/>
      <c r="W327" s="194"/>
    </row>
    <row r="328" spans="1:23" hidden="1">
      <c r="A328" s="293"/>
      <c r="B328" s="40" t="s">
        <v>886</v>
      </c>
      <c r="C328" s="40" t="s">
        <v>891</v>
      </c>
      <c r="D328" s="36"/>
      <c r="E328" s="315"/>
      <c r="F328" s="202"/>
      <c r="G328" s="202"/>
      <c r="H328" s="315"/>
      <c r="I328" s="202"/>
      <c r="J328" s="202"/>
      <c r="K328" s="205" t="s">
        <v>751</v>
      </c>
      <c r="L328" s="194" t="s">
        <v>33</v>
      </c>
      <c r="M328" s="193" t="s">
        <v>2269</v>
      </c>
      <c r="N328" s="194"/>
      <c r="O328" s="202"/>
      <c r="P328" s="192"/>
      <c r="Q328" s="192"/>
      <c r="R328" s="194"/>
      <c r="S328" s="194"/>
      <c r="T328" s="194"/>
      <c r="U328" s="194"/>
      <c r="V328" s="194"/>
      <c r="W328" s="194"/>
    </row>
    <row r="329" spans="1:23" hidden="1">
      <c r="A329" s="294"/>
      <c r="B329" s="48" t="s">
        <v>886</v>
      </c>
      <c r="C329" s="48" t="s">
        <v>896</v>
      </c>
      <c r="D329" s="46"/>
      <c r="E329" s="315"/>
      <c r="F329" s="202"/>
      <c r="G329" s="202"/>
      <c r="H329" s="315"/>
      <c r="I329" s="202"/>
      <c r="J329" s="202"/>
      <c r="K329" s="205" t="s">
        <v>751</v>
      </c>
      <c r="L329" s="194" t="s">
        <v>33</v>
      </c>
      <c r="M329" s="193" t="s">
        <v>2269</v>
      </c>
      <c r="N329" s="194"/>
      <c r="O329" s="202"/>
      <c r="P329" s="192"/>
      <c r="Q329" s="192"/>
      <c r="R329" s="194"/>
      <c r="S329" s="194"/>
      <c r="T329" s="194"/>
      <c r="U329" s="194"/>
      <c r="V329" s="194"/>
      <c r="W329" s="194"/>
    </row>
    <row r="330" spans="1:23" hidden="1">
      <c r="A330" s="14"/>
      <c r="B330" s="38"/>
      <c r="C330" s="39"/>
      <c r="D330" s="253"/>
      <c r="E330" s="315"/>
      <c r="F330" s="202"/>
      <c r="G330" s="202"/>
      <c r="H330" s="315"/>
      <c r="I330" s="202"/>
      <c r="J330" s="202"/>
      <c r="K330" s="205" t="s">
        <v>751</v>
      </c>
      <c r="L330" s="194" t="s">
        <v>33</v>
      </c>
      <c r="M330" s="193" t="s">
        <v>2269</v>
      </c>
      <c r="N330" s="194"/>
      <c r="O330" s="202"/>
      <c r="P330" s="192"/>
      <c r="Q330" s="192"/>
      <c r="R330" s="194"/>
      <c r="S330" s="194"/>
      <c r="T330" s="194"/>
      <c r="U330" s="194"/>
      <c r="V330" s="194"/>
      <c r="W330" s="194"/>
    </row>
    <row r="331" spans="1:23" hidden="1">
      <c r="A331" s="295"/>
      <c r="B331" s="36" t="s">
        <v>279</v>
      </c>
      <c r="C331" s="26" t="s">
        <v>295</v>
      </c>
      <c r="D331" s="36"/>
      <c r="E331" s="315"/>
      <c r="F331" s="202"/>
      <c r="G331" s="202"/>
      <c r="H331" s="315"/>
      <c r="I331" s="202"/>
      <c r="J331" s="202"/>
      <c r="K331" s="205" t="s">
        <v>751</v>
      </c>
      <c r="L331" s="194" t="s">
        <v>33</v>
      </c>
      <c r="M331" s="193" t="s">
        <v>2269</v>
      </c>
      <c r="N331" s="194"/>
      <c r="O331" s="202"/>
      <c r="P331" s="192"/>
      <c r="Q331" s="192"/>
      <c r="R331" s="194"/>
      <c r="S331" s="194"/>
      <c r="T331" s="194"/>
      <c r="U331" s="194"/>
      <c r="V331" s="194"/>
      <c r="W331" s="194"/>
    </row>
    <row r="332" spans="1:23" hidden="1">
      <c r="A332" s="292"/>
      <c r="B332" s="170" t="s">
        <v>605</v>
      </c>
      <c r="C332" s="149" t="s">
        <v>283</v>
      </c>
      <c r="D332" s="309"/>
      <c r="E332" s="315"/>
      <c r="F332" s="202"/>
      <c r="G332" s="202"/>
      <c r="H332" s="315"/>
      <c r="I332" s="202"/>
      <c r="J332" s="202"/>
      <c r="K332" s="205" t="s">
        <v>751</v>
      </c>
      <c r="L332" s="194" t="s">
        <v>33</v>
      </c>
      <c r="M332" s="193" t="s">
        <v>2269</v>
      </c>
      <c r="N332" s="194"/>
      <c r="O332" s="202"/>
      <c r="P332" s="192"/>
      <c r="Q332" s="192"/>
      <c r="R332" s="194"/>
      <c r="S332" s="194"/>
      <c r="T332" s="194"/>
      <c r="U332" s="194"/>
      <c r="V332" s="194"/>
      <c r="W332" s="194"/>
    </row>
    <row r="333" spans="1:23" hidden="1">
      <c r="A333" s="293"/>
      <c r="B333" s="26" t="s">
        <v>605</v>
      </c>
      <c r="C333" s="26" t="s">
        <v>284</v>
      </c>
      <c r="D333" s="26"/>
      <c r="E333" s="315"/>
      <c r="F333" s="202"/>
      <c r="G333" s="202"/>
      <c r="H333" s="315"/>
      <c r="I333" s="202"/>
      <c r="J333" s="202"/>
      <c r="K333" s="205" t="s">
        <v>751</v>
      </c>
      <c r="L333" s="194" t="s">
        <v>33</v>
      </c>
      <c r="M333" s="193" t="s">
        <v>2269</v>
      </c>
      <c r="N333" s="194"/>
      <c r="O333" s="202"/>
      <c r="P333" s="192"/>
      <c r="Q333" s="192"/>
      <c r="R333" s="194"/>
      <c r="S333" s="194"/>
      <c r="T333" s="194"/>
      <c r="U333" s="194"/>
      <c r="V333" s="194"/>
      <c r="W333" s="194"/>
    </row>
    <row r="334" spans="1:23" hidden="1">
      <c r="A334" s="294"/>
      <c r="B334" s="49" t="s">
        <v>275</v>
      </c>
      <c r="C334" s="46" t="s">
        <v>277</v>
      </c>
      <c r="D334" s="49"/>
      <c r="E334" s="315"/>
      <c r="F334" s="202"/>
      <c r="G334" s="202"/>
      <c r="H334" s="315"/>
      <c r="I334" s="202"/>
      <c r="J334" s="202"/>
      <c r="K334" s="205" t="s">
        <v>751</v>
      </c>
      <c r="L334" s="194" t="s">
        <v>33</v>
      </c>
      <c r="M334" s="193" t="s">
        <v>2269</v>
      </c>
      <c r="N334" s="194"/>
      <c r="O334" s="202"/>
      <c r="P334" s="192"/>
      <c r="Q334" s="192"/>
      <c r="R334" s="194"/>
      <c r="S334" s="194"/>
      <c r="T334" s="194"/>
      <c r="U334" s="194"/>
      <c r="V334" s="194"/>
      <c r="W334" s="194"/>
    </row>
    <row r="335" spans="1:23" hidden="1">
      <c r="A335" s="294"/>
      <c r="B335" s="36" t="s">
        <v>275</v>
      </c>
      <c r="C335" s="39" t="s">
        <v>278</v>
      </c>
      <c r="D335" s="254"/>
      <c r="E335" s="315"/>
      <c r="F335" s="202"/>
      <c r="G335" s="202"/>
      <c r="H335" s="315"/>
      <c r="I335" s="202"/>
      <c r="J335" s="202"/>
      <c r="K335" s="205" t="s">
        <v>751</v>
      </c>
      <c r="L335" s="194" t="s">
        <v>33</v>
      </c>
      <c r="M335" s="193" t="s">
        <v>2269</v>
      </c>
      <c r="N335" s="194"/>
      <c r="O335" s="202"/>
      <c r="P335" s="192"/>
      <c r="Q335" s="192"/>
      <c r="R335" s="194"/>
      <c r="S335" s="194"/>
      <c r="T335" s="194"/>
      <c r="U335" s="194"/>
      <c r="V335" s="194"/>
      <c r="W335" s="194"/>
    </row>
    <row r="336" spans="1:23" hidden="1">
      <c r="A336" s="230"/>
      <c r="B336" s="36"/>
      <c r="C336" s="26" t="s">
        <v>287</v>
      </c>
      <c r="D336" s="36"/>
      <c r="E336" s="315"/>
      <c r="F336" s="202"/>
      <c r="G336" s="202"/>
      <c r="H336" s="315"/>
      <c r="I336" s="202"/>
      <c r="J336" s="202"/>
      <c r="K336" s="205" t="s">
        <v>751</v>
      </c>
      <c r="L336" s="194" t="s">
        <v>33</v>
      </c>
      <c r="M336" s="193" t="s">
        <v>2269</v>
      </c>
      <c r="N336" s="194"/>
      <c r="O336" s="202"/>
      <c r="P336" s="192"/>
      <c r="Q336" s="192"/>
      <c r="R336" s="194"/>
      <c r="S336" s="194"/>
      <c r="T336" s="194"/>
      <c r="U336" s="194"/>
      <c r="V336" s="194"/>
      <c r="W336" s="194"/>
    </row>
    <row r="337" spans="1:23" hidden="1">
      <c r="A337" s="294"/>
      <c r="B337" s="26"/>
      <c r="C337" s="26"/>
      <c r="D337" s="26"/>
      <c r="E337" s="315"/>
      <c r="F337" s="202"/>
      <c r="G337" s="202"/>
      <c r="H337" s="315"/>
      <c r="I337" s="202"/>
      <c r="J337" s="202"/>
      <c r="K337" s="205" t="s">
        <v>751</v>
      </c>
      <c r="L337" s="194" t="s">
        <v>33</v>
      </c>
      <c r="M337" s="193" t="s">
        <v>2269</v>
      </c>
      <c r="N337" s="194"/>
      <c r="O337" s="202"/>
      <c r="P337" s="192"/>
      <c r="Q337" s="192"/>
      <c r="R337" s="194"/>
      <c r="S337" s="194"/>
      <c r="T337" s="194"/>
      <c r="U337" s="194"/>
      <c r="V337" s="194"/>
      <c r="W337" s="194"/>
    </row>
    <row r="338" spans="1:23" hidden="1">
      <c r="A338" s="230"/>
      <c r="B338" s="36"/>
      <c r="C338" s="39" t="s">
        <v>298</v>
      </c>
      <c r="D338" s="254"/>
      <c r="E338" s="315"/>
      <c r="F338" s="202"/>
      <c r="G338" s="202"/>
      <c r="H338" s="315"/>
      <c r="I338" s="202"/>
      <c r="J338" s="202"/>
      <c r="K338" s="205" t="s">
        <v>751</v>
      </c>
      <c r="L338" s="194" t="s">
        <v>33</v>
      </c>
      <c r="M338" s="193" t="s">
        <v>2269</v>
      </c>
      <c r="N338" s="194"/>
      <c r="O338" s="202"/>
      <c r="P338" s="192"/>
      <c r="Q338" s="192"/>
      <c r="R338" s="194"/>
      <c r="S338" s="194"/>
      <c r="T338" s="194"/>
      <c r="U338" s="194"/>
      <c r="V338" s="194"/>
      <c r="W338" s="194"/>
    </row>
    <row r="339" spans="1:23" hidden="1">
      <c r="A339" s="295"/>
      <c r="B339" s="36"/>
      <c r="C339" s="26" t="s">
        <v>301</v>
      </c>
      <c r="D339" s="36"/>
      <c r="E339" s="315"/>
      <c r="F339" s="202"/>
      <c r="G339" s="202"/>
      <c r="H339" s="315"/>
      <c r="I339" s="202"/>
      <c r="J339" s="202"/>
      <c r="K339" s="205" t="s">
        <v>751</v>
      </c>
      <c r="L339" s="194" t="s">
        <v>33</v>
      </c>
      <c r="M339" s="193" t="s">
        <v>2269</v>
      </c>
      <c r="N339" s="194"/>
      <c r="O339" s="202"/>
      <c r="P339" s="192"/>
      <c r="Q339" s="192"/>
      <c r="R339" s="194"/>
      <c r="S339" s="194"/>
      <c r="T339" s="194"/>
      <c r="U339" s="194"/>
      <c r="V339" s="194"/>
      <c r="W339" s="194"/>
    </row>
    <row r="340" spans="1:23" hidden="1">
      <c r="A340" s="292"/>
      <c r="B340" s="36"/>
      <c r="C340" s="26" t="s">
        <v>302</v>
      </c>
      <c r="D340" s="42"/>
      <c r="E340" s="315"/>
      <c r="F340" s="202"/>
      <c r="G340" s="202"/>
      <c r="H340" s="315"/>
      <c r="I340" s="202"/>
      <c r="J340" s="202"/>
      <c r="K340" s="205" t="s">
        <v>751</v>
      </c>
      <c r="L340" s="194" t="s">
        <v>33</v>
      </c>
      <c r="M340" s="193" t="s">
        <v>2269</v>
      </c>
      <c r="N340" s="194"/>
      <c r="O340" s="202"/>
      <c r="P340" s="192"/>
      <c r="Q340" s="192"/>
      <c r="R340" s="194"/>
      <c r="S340" s="194"/>
      <c r="T340" s="194"/>
      <c r="U340" s="194"/>
      <c r="V340" s="194"/>
      <c r="W340" s="194"/>
    </row>
    <row r="341" spans="1:23" hidden="1">
      <c r="A341" s="292"/>
      <c r="B341" s="36"/>
      <c r="C341" s="26" t="s">
        <v>300</v>
      </c>
      <c r="D341" s="36"/>
      <c r="E341" s="315"/>
      <c r="F341" s="202"/>
      <c r="G341" s="202"/>
      <c r="H341" s="315"/>
      <c r="I341" s="202"/>
      <c r="J341" s="202"/>
      <c r="K341" s="205" t="s">
        <v>751</v>
      </c>
      <c r="L341" s="194" t="s">
        <v>33</v>
      </c>
      <c r="M341" s="193" t="s">
        <v>2269</v>
      </c>
      <c r="N341" s="194"/>
      <c r="O341" s="202"/>
      <c r="P341" s="192"/>
      <c r="Q341" s="192"/>
      <c r="R341" s="194"/>
      <c r="S341" s="194"/>
      <c r="T341" s="194"/>
      <c r="U341" s="194"/>
      <c r="V341" s="194"/>
      <c r="W341" s="194"/>
    </row>
    <row r="342" spans="1:23" hidden="1">
      <c r="A342" s="292"/>
      <c r="B342" s="36"/>
      <c r="C342" s="26" t="s">
        <v>299</v>
      </c>
      <c r="D342" s="36"/>
      <c r="E342" s="315"/>
      <c r="F342" s="202"/>
      <c r="G342" s="202"/>
      <c r="H342" s="315"/>
      <c r="I342" s="202"/>
      <c r="J342" s="202"/>
      <c r="K342" s="205" t="s">
        <v>751</v>
      </c>
      <c r="L342" s="194" t="s">
        <v>33</v>
      </c>
      <c r="M342" s="193" t="s">
        <v>2269</v>
      </c>
      <c r="N342" s="194"/>
      <c r="O342" s="202"/>
      <c r="P342" s="192"/>
      <c r="Q342" s="192"/>
      <c r="R342" s="194"/>
      <c r="S342" s="194"/>
      <c r="T342" s="194"/>
      <c r="U342" s="194"/>
      <c r="V342" s="194"/>
      <c r="W342" s="194"/>
    </row>
    <row r="343" spans="1:23" hidden="1">
      <c r="A343" s="221"/>
      <c r="B343" s="30" t="s">
        <v>906</v>
      </c>
      <c r="C343" s="40" t="s">
        <v>904</v>
      </c>
      <c r="D343" s="36"/>
      <c r="E343" s="315"/>
      <c r="F343" s="202"/>
      <c r="G343" s="202"/>
      <c r="H343" s="315"/>
      <c r="I343" s="202"/>
      <c r="J343" s="202"/>
      <c r="K343" s="205" t="s">
        <v>751</v>
      </c>
      <c r="L343" s="194" t="s">
        <v>33</v>
      </c>
      <c r="M343" s="193" t="s">
        <v>2269</v>
      </c>
      <c r="N343" s="194"/>
      <c r="O343" s="202"/>
      <c r="P343" s="192"/>
      <c r="Q343" s="192"/>
      <c r="R343" s="194"/>
      <c r="S343" s="194"/>
      <c r="T343" s="194"/>
      <c r="U343" s="194"/>
      <c r="V343" s="194"/>
      <c r="W343" s="194"/>
    </row>
    <row r="344" spans="1:23" hidden="1">
      <c r="A344" s="292"/>
      <c r="B344" s="30" t="s">
        <v>906</v>
      </c>
      <c r="C344" s="40" t="s">
        <v>905</v>
      </c>
      <c r="D344" s="36"/>
      <c r="E344" s="315"/>
      <c r="F344" s="202"/>
      <c r="G344" s="202"/>
      <c r="H344" s="315"/>
      <c r="I344" s="202"/>
      <c r="J344" s="202"/>
      <c r="K344" s="205" t="s">
        <v>751</v>
      </c>
      <c r="L344" s="194" t="s">
        <v>33</v>
      </c>
      <c r="M344" s="193" t="s">
        <v>2269</v>
      </c>
      <c r="N344" s="194"/>
      <c r="O344" s="202"/>
      <c r="P344" s="192"/>
      <c r="Q344" s="192"/>
      <c r="R344" s="194"/>
      <c r="S344" s="194"/>
      <c r="T344" s="194"/>
      <c r="U344" s="194"/>
      <c r="V344" s="194"/>
      <c r="W344" s="194"/>
    </row>
    <row r="345" spans="1:23" hidden="1">
      <c r="A345" s="292"/>
      <c r="B345" s="30" t="s">
        <v>906</v>
      </c>
      <c r="C345" s="26" t="s">
        <v>262</v>
      </c>
      <c r="D345" s="36"/>
      <c r="E345" s="315"/>
      <c r="F345" s="202"/>
      <c r="G345" s="202"/>
      <c r="H345" s="315"/>
      <c r="I345" s="202"/>
      <c r="J345" s="202"/>
      <c r="K345" s="205" t="s">
        <v>751</v>
      </c>
      <c r="L345" s="194" t="s">
        <v>33</v>
      </c>
      <c r="M345" s="193" t="s">
        <v>2269</v>
      </c>
      <c r="N345" s="194"/>
      <c r="O345" s="202"/>
      <c r="P345" s="192"/>
      <c r="Q345" s="192"/>
      <c r="R345" s="194"/>
      <c r="S345" s="194"/>
      <c r="T345" s="194"/>
      <c r="U345" s="194"/>
      <c r="V345" s="194"/>
      <c r="W345" s="194"/>
    </row>
    <row r="346" spans="1:23" hidden="1">
      <c r="A346" s="292"/>
      <c r="B346" s="30" t="s">
        <v>906</v>
      </c>
      <c r="C346" s="40" t="s">
        <v>907</v>
      </c>
      <c r="D346" s="36"/>
      <c r="E346" s="315"/>
      <c r="F346" s="202"/>
      <c r="G346" s="202"/>
      <c r="H346" s="315"/>
      <c r="I346" s="202"/>
      <c r="J346" s="202"/>
      <c r="K346" s="205" t="s">
        <v>751</v>
      </c>
      <c r="L346" s="194" t="s">
        <v>33</v>
      </c>
      <c r="M346" s="193" t="s">
        <v>2269</v>
      </c>
      <c r="N346" s="194"/>
      <c r="O346" s="202"/>
      <c r="P346" s="192"/>
      <c r="Q346" s="192"/>
      <c r="R346" s="194"/>
      <c r="S346" s="194"/>
      <c r="T346" s="194"/>
      <c r="U346" s="194"/>
      <c r="V346" s="194"/>
      <c r="W346" s="194"/>
    </row>
    <row r="347" spans="1:23" hidden="1">
      <c r="A347" s="293"/>
      <c r="B347" s="30" t="s">
        <v>906</v>
      </c>
      <c r="C347" s="52" t="s">
        <v>908</v>
      </c>
      <c r="D347" s="42"/>
      <c r="E347" s="315"/>
      <c r="F347" s="202"/>
      <c r="G347" s="202"/>
      <c r="H347" s="315"/>
      <c r="I347" s="202"/>
      <c r="J347" s="202"/>
      <c r="K347" s="205" t="s">
        <v>751</v>
      </c>
      <c r="L347" s="194" t="s">
        <v>33</v>
      </c>
      <c r="M347" s="193" t="s">
        <v>2269</v>
      </c>
      <c r="N347" s="194"/>
      <c r="O347" s="202"/>
      <c r="P347" s="192"/>
      <c r="Q347" s="192"/>
      <c r="R347" s="194"/>
      <c r="S347" s="194"/>
      <c r="T347" s="194"/>
      <c r="U347" s="194"/>
      <c r="V347" s="194"/>
      <c r="W347" s="194"/>
    </row>
    <row r="348" spans="1:23" hidden="1">
      <c r="A348" s="294"/>
      <c r="B348" s="30" t="s">
        <v>906</v>
      </c>
      <c r="C348" s="40" t="s">
        <v>909</v>
      </c>
      <c r="D348" s="36"/>
      <c r="E348" s="315"/>
      <c r="F348" s="202"/>
      <c r="G348" s="202"/>
      <c r="H348" s="315"/>
      <c r="I348" s="202"/>
      <c r="J348" s="202"/>
      <c r="K348" s="205" t="s">
        <v>751</v>
      </c>
      <c r="L348" s="194" t="s">
        <v>33</v>
      </c>
      <c r="M348" s="193" t="s">
        <v>2269</v>
      </c>
      <c r="N348" s="194"/>
      <c r="O348" s="202"/>
      <c r="P348" s="192"/>
      <c r="Q348" s="192"/>
      <c r="R348" s="194"/>
      <c r="S348" s="194"/>
      <c r="T348" s="194"/>
      <c r="U348" s="194"/>
      <c r="V348" s="194"/>
      <c r="W348" s="194"/>
    </row>
    <row r="349" spans="1:23" hidden="1">
      <c r="A349" s="294"/>
      <c r="B349" s="30" t="s">
        <v>906</v>
      </c>
      <c r="C349" s="52" t="s">
        <v>910</v>
      </c>
      <c r="D349" s="254"/>
      <c r="E349" s="315"/>
      <c r="F349" s="202"/>
      <c r="G349" s="202"/>
      <c r="H349" s="315"/>
      <c r="I349" s="202"/>
      <c r="J349" s="202"/>
      <c r="K349" s="205" t="s">
        <v>751</v>
      </c>
      <c r="L349" s="194" t="s">
        <v>33</v>
      </c>
      <c r="M349" s="193" t="s">
        <v>2269</v>
      </c>
      <c r="N349" s="194"/>
      <c r="O349" s="202"/>
      <c r="P349" s="192"/>
      <c r="Q349" s="192"/>
      <c r="R349" s="194"/>
      <c r="S349" s="194"/>
      <c r="T349" s="194"/>
      <c r="U349" s="194"/>
      <c r="V349" s="194"/>
      <c r="W349" s="194"/>
    </row>
    <row r="350" spans="1:23" hidden="1">
      <c r="A350" s="295"/>
      <c r="B350" s="30" t="s">
        <v>906</v>
      </c>
      <c r="C350" s="40" t="s">
        <v>911</v>
      </c>
      <c r="D350" s="36"/>
      <c r="E350" s="315"/>
      <c r="F350" s="202"/>
      <c r="G350" s="202"/>
      <c r="H350" s="315"/>
      <c r="I350" s="202"/>
      <c r="J350" s="202"/>
      <c r="K350" s="205" t="s">
        <v>751</v>
      </c>
      <c r="L350" s="194" t="s">
        <v>33</v>
      </c>
      <c r="M350" s="193" t="s">
        <v>2269</v>
      </c>
      <c r="N350" s="194"/>
      <c r="O350" s="202"/>
      <c r="P350" s="192"/>
      <c r="Q350" s="192"/>
      <c r="R350" s="194"/>
      <c r="S350" s="194"/>
      <c r="T350" s="194"/>
      <c r="U350" s="194"/>
      <c r="V350" s="194"/>
      <c r="W350" s="194"/>
    </row>
    <row r="351" spans="1:23" hidden="1">
      <c r="A351" s="292"/>
      <c r="B351" s="30" t="s">
        <v>258</v>
      </c>
      <c r="C351" s="40" t="s">
        <v>912</v>
      </c>
      <c r="D351" s="36"/>
      <c r="E351" s="315"/>
      <c r="F351" s="202"/>
      <c r="G351" s="202"/>
      <c r="H351" s="315"/>
      <c r="I351" s="202"/>
      <c r="J351" s="202"/>
      <c r="K351" s="205" t="s">
        <v>751</v>
      </c>
      <c r="L351" s="194" t="s">
        <v>33</v>
      </c>
      <c r="M351" s="193" t="s">
        <v>2269</v>
      </c>
      <c r="N351" s="194"/>
      <c r="O351" s="202"/>
      <c r="P351" s="192"/>
      <c r="Q351" s="192"/>
      <c r="R351" s="194"/>
      <c r="S351" s="194"/>
      <c r="T351" s="194"/>
      <c r="U351" s="194"/>
      <c r="V351" s="194"/>
      <c r="W351" s="194"/>
    </row>
    <row r="352" spans="1:23" hidden="1">
      <c r="A352" s="292"/>
      <c r="B352" s="30" t="s">
        <v>258</v>
      </c>
      <c r="C352" s="40" t="s">
        <v>913</v>
      </c>
      <c r="D352" s="36"/>
      <c r="E352" s="315"/>
      <c r="F352" s="202"/>
      <c r="G352" s="202"/>
      <c r="H352" s="315"/>
      <c r="I352" s="202"/>
      <c r="J352" s="202"/>
      <c r="K352" s="205" t="s">
        <v>751</v>
      </c>
      <c r="L352" s="194" t="s">
        <v>33</v>
      </c>
      <c r="M352" s="193" t="s">
        <v>2269</v>
      </c>
      <c r="N352" s="194"/>
      <c r="O352" s="202"/>
      <c r="P352" s="192"/>
      <c r="Q352" s="192"/>
      <c r="R352" s="194"/>
      <c r="S352" s="194"/>
      <c r="T352" s="194"/>
      <c r="U352" s="194"/>
      <c r="V352" s="194"/>
      <c r="W352" s="194"/>
    </row>
    <row r="353" spans="1:23" hidden="1">
      <c r="A353" s="293"/>
      <c r="B353" s="30" t="s">
        <v>258</v>
      </c>
      <c r="C353" s="40" t="s">
        <v>914</v>
      </c>
      <c r="D353" s="36"/>
      <c r="E353" s="315"/>
      <c r="F353" s="202"/>
      <c r="G353" s="202"/>
      <c r="H353" s="315"/>
      <c r="I353" s="202"/>
      <c r="J353" s="202"/>
      <c r="K353" s="205" t="s">
        <v>751</v>
      </c>
      <c r="L353" s="194" t="s">
        <v>33</v>
      </c>
      <c r="M353" s="193" t="s">
        <v>2269</v>
      </c>
      <c r="N353" s="194"/>
      <c r="O353" s="202"/>
      <c r="P353" s="192"/>
      <c r="Q353" s="192"/>
      <c r="R353" s="194"/>
      <c r="S353" s="194"/>
      <c r="T353" s="194"/>
      <c r="U353" s="194"/>
      <c r="V353" s="194"/>
      <c r="W353" s="194"/>
    </row>
    <row r="354" spans="1:23" hidden="1">
      <c r="A354" s="294"/>
      <c r="B354" s="30" t="s">
        <v>258</v>
      </c>
      <c r="C354" s="40" t="s">
        <v>915</v>
      </c>
      <c r="D354" s="36"/>
      <c r="E354" s="315"/>
      <c r="F354" s="202"/>
      <c r="G354" s="202"/>
      <c r="H354" s="315"/>
      <c r="I354" s="202"/>
      <c r="J354" s="202"/>
      <c r="K354" s="205" t="s">
        <v>751</v>
      </c>
      <c r="L354" s="194" t="s">
        <v>33</v>
      </c>
      <c r="M354" s="193" t="s">
        <v>2269</v>
      </c>
      <c r="N354" s="194"/>
      <c r="O354" s="202"/>
      <c r="P354" s="192"/>
      <c r="Q354" s="192"/>
      <c r="R354" s="194"/>
      <c r="S354" s="194"/>
      <c r="T354" s="194"/>
      <c r="U354" s="194"/>
      <c r="V354" s="194"/>
      <c r="W354" s="194"/>
    </row>
    <row r="355" spans="1:23" hidden="1">
      <c r="A355" s="294"/>
      <c r="B355" s="30" t="s">
        <v>258</v>
      </c>
      <c r="C355" s="39" t="s">
        <v>264</v>
      </c>
      <c r="D355" s="253"/>
      <c r="E355" s="315"/>
      <c r="F355" s="202"/>
      <c r="G355" s="202"/>
      <c r="H355" s="315"/>
      <c r="I355" s="202"/>
      <c r="J355" s="202"/>
      <c r="K355" s="205" t="s">
        <v>751</v>
      </c>
      <c r="L355" s="194" t="s">
        <v>33</v>
      </c>
      <c r="M355" s="193" t="s">
        <v>2269</v>
      </c>
      <c r="N355" s="194"/>
      <c r="O355" s="202"/>
      <c r="P355" s="192"/>
      <c r="Q355" s="192"/>
      <c r="R355" s="194"/>
      <c r="S355" s="194"/>
      <c r="T355" s="194"/>
      <c r="U355" s="194"/>
      <c r="V355" s="194"/>
      <c r="W355" s="194"/>
    </row>
    <row r="356" spans="1:23" hidden="1">
      <c r="A356" s="295"/>
      <c r="B356" s="30" t="s">
        <v>258</v>
      </c>
      <c r="C356" s="26" t="s">
        <v>261</v>
      </c>
      <c r="D356" s="36"/>
      <c r="E356" s="315"/>
      <c r="F356" s="202"/>
      <c r="G356" s="202"/>
      <c r="H356" s="315"/>
      <c r="I356" s="202"/>
      <c r="J356" s="202"/>
      <c r="K356" s="205" t="s">
        <v>751</v>
      </c>
      <c r="L356" s="194" t="s">
        <v>33</v>
      </c>
      <c r="M356" s="193" t="s">
        <v>2269</v>
      </c>
      <c r="N356" s="194"/>
      <c r="O356" s="202"/>
      <c r="P356" s="192"/>
      <c r="Q356" s="192"/>
      <c r="R356" s="194"/>
      <c r="S356" s="194"/>
      <c r="T356" s="194"/>
      <c r="U356" s="194"/>
      <c r="V356" s="194"/>
      <c r="W356" s="194"/>
    </row>
    <row r="357" spans="1:23" hidden="1">
      <c r="A357" s="293"/>
      <c r="B357" s="30" t="s">
        <v>258</v>
      </c>
      <c r="C357" s="26" t="s">
        <v>263</v>
      </c>
      <c r="D357" s="36"/>
      <c r="E357" s="315"/>
      <c r="F357" s="202"/>
      <c r="G357" s="202"/>
      <c r="H357" s="315"/>
      <c r="I357" s="202"/>
      <c r="J357" s="202"/>
      <c r="K357" s="205" t="s">
        <v>751</v>
      </c>
      <c r="L357" s="194" t="s">
        <v>33</v>
      </c>
      <c r="M357" s="193" t="s">
        <v>2269</v>
      </c>
      <c r="N357" s="194"/>
      <c r="O357" s="202"/>
      <c r="P357" s="192"/>
      <c r="Q357" s="192"/>
      <c r="R357" s="194"/>
      <c r="S357" s="194"/>
      <c r="T357" s="194"/>
      <c r="U357" s="194"/>
      <c r="V357" s="194"/>
      <c r="W357" s="194"/>
    </row>
    <row r="358" spans="1:23" hidden="1">
      <c r="A358" s="294"/>
      <c r="B358" s="30" t="s">
        <v>258</v>
      </c>
      <c r="C358" s="26" t="s">
        <v>265</v>
      </c>
      <c r="D358" s="26"/>
      <c r="E358" s="315"/>
      <c r="F358" s="202"/>
      <c r="G358" s="202"/>
      <c r="H358" s="315"/>
      <c r="I358" s="202"/>
      <c r="J358" s="202"/>
      <c r="K358" s="205" t="s">
        <v>751</v>
      </c>
      <c r="L358" s="194" t="s">
        <v>33</v>
      </c>
      <c r="M358" s="193" t="s">
        <v>2269</v>
      </c>
      <c r="N358" s="194"/>
      <c r="O358" s="202"/>
      <c r="P358" s="192"/>
      <c r="Q358" s="192"/>
      <c r="R358" s="194"/>
      <c r="S358" s="194"/>
      <c r="T358" s="194"/>
      <c r="U358" s="194"/>
      <c r="V358" s="194"/>
      <c r="W358" s="194"/>
    </row>
    <row r="359" spans="1:23" hidden="1">
      <c r="A359" s="235"/>
      <c r="B359" s="149" t="s">
        <v>303</v>
      </c>
      <c r="C359" s="273" t="s">
        <v>916</v>
      </c>
      <c r="D359" s="391"/>
      <c r="E359" s="315"/>
      <c r="F359" s="202"/>
      <c r="G359" s="202"/>
      <c r="H359" s="315"/>
      <c r="I359" s="202"/>
      <c r="J359" s="202"/>
      <c r="K359" s="205" t="s">
        <v>751</v>
      </c>
      <c r="L359" s="194" t="s">
        <v>33</v>
      </c>
      <c r="M359" s="193" t="s">
        <v>2269</v>
      </c>
      <c r="N359" s="194"/>
      <c r="O359" s="202"/>
      <c r="P359" s="192"/>
      <c r="Q359" s="192"/>
      <c r="R359" s="194"/>
      <c r="S359" s="194"/>
      <c r="T359" s="194"/>
      <c r="U359" s="194"/>
      <c r="V359" s="194"/>
      <c r="W359" s="194"/>
    </row>
    <row r="360" spans="1:23" hidden="1">
      <c r="A360" s="295"/>
      <c r="B360" s="149" t="s">
        <v>303</v>
      </c>
      <c r="C360" s="175" t="s">
        <v>917</v>
      </c>
      <c r="D360" s="392"/>
      <c r="E360" s="315"/>
      <c r="F360" s="202"/>
      <c r="G360" s="202"/>
      <c r="H360" s="315"/>
      <c r="I360" s="202"/>
      <c r="J360" s="202"/>
      <c r="K360" s="205" t="s">
        <v>751</v>
      </c>
      <c r="L360" s="194" t="s">
        <v>33</v>
      </c>
      <c r="M360" s="193" t="s">
        <v>2269</v>
      </c>
      <c r="N360" s="194"/>
      <c r="O360" s="202"/>
      <c r="P360" s="192"/>
      <c r="Q360" s="192"/>
      <c r="R360" s="194"/>
      <c r="S360" s="194"/>
      <c r="T360" s="194"/>
      <c r="U360" s="194"/>
      <c r="V360" s="194"/>
      <c r="W360" s="194"/>
    </row>
    <row r="361" spans="1:23" hidden="1">
      <c r="A361" s="292"/>
      <c r="B361" s="149" t="s">
        <v>303</v>
      </c>
      <c r="C361" s="175" t="s">
        <v>918</v>
      </c>
      <c r="D361" s="392"/>
      <c r="E361" s="315"/>
      <c r="F361" s="202"/>
      <c r="G361" s="202"/>
      <c r="H361" s="315"/>
      <c r="I361" s="202"/>
      <c r="J361" s="202"/>
      <c r="K361" s="205" t="s">
        <v>751</v>
      </c>
      <c r="L361" s="194" t="s">
        <v>33</v>
      </c>
      <c r="M361" s="193" t="s">
        <v>2269</v>
      </c>
      <c r="N361" s="194"/>
      <c r="O361" s="202"/>
      <c r="P361" s="192"/>
      <c r="Q361" s="192"/>
      <c r="R361" s="194"/>
      <c r="S361" s="194"/>
      <c r="T361" s="194"/>
      <c r="U361" s="194"/>
      <c r="V361" s="194"/>
      <c r="W361" s="194"/>
    </row>
    <row r="362" spans="1:23" hidden="1">
      <c r="A362" s="219"/>
      <c r="B362" s="40" t="s">
        <v>318</v>
      </c>
      <c r="C362" s="40" t="s">
        <v>970</v>
      </c>
      <c r="D362" s="26"/>
      <c r="E362" s="315"/>
      <c r="F362" s="202"/>
      <c r="G362" s="202"/>
      <c r="H362" s="315"/>
      <c r="I362" s="202"/>
      <c r="J362" s="202"/>
      <c r="K362" s="205" t="s">
        <v>751</v>
      </c>
      <c r="L362" s="194" t="s">
        <v>33</v>
      </c>
      <c r="M362" s="193" t="s">
        <v>2269</v>
      </c>
      <c r="N362" s="194"/>
      <c r="O362" s="202"/>
      <c r="P362" s="192"/>
      <c r="Q362" s="192"/>
      <c r="R362" s="194"/>
      <c r="S362" s="194"/>
      <c r="T362" s="194"/>
      <c r="U362" s="194"/>
      <c r="V362" s="194"/>
      <c r="W362" s="194"/>
    </row>
    <row r="363" spans="1:23" hidden="1">
      <c r="A363" s="292"/>
      <c r="B363" s="40" t="s">
        <v>318</v>
      </c>
      <c r="C363" s="40" t="s">
        <v>971</v>
      </c>
      <c r="D363" s="26"/>
      <c r="E363" s="315"/>
      <c r="F363" s="202"/>
      <c r="G363" s="202"/>
      <c r="H363" s="315"/>
      <c r="I363" s="202"/>
      <c r="J363" s="202"/>
      <c r="K363" s="205" t="s">
        <v>751</v>
      </c>
      <c r="L363" s="194" t="s">
        <v>33</v>
      </c>
      <c r="M363" s="193" t="s">
        <v>2269</v>
      </c>
      <c r="N363" s="194"/>
      <c r="O363" s="202"/>
      <c r="P363" s="192"/>
      <c r="Q363" s="192"/>
      <c r="R363" s="194"/>
      <c r="S363" s="194"/>
      <c r="T363" s="194"/>
      <c r="U363" s="194"/>
      <c r="V363" s="194"/>
      <c r="W363" s="194"/>
    </row>
    <row r="364" spans="1:23" hidden="1">
      <c r="A364" s="292"/>
      <c r="B364" s="40" t="s">
        <v>968</v>
      </c>
      <c r="C364" s="40" t="s">
        <v>969</v>
      </c>
      <c r="D364" s="26"/>
      <c r="E364" s="315"/>
      <c r="F364" s="202"/>
      <c r="G364" s="202"/>
      <c r="H364" s="315"/>
      <c r="I364" s="202"/>
      <c r="J364" s="202"/>
      <c r="K364" s="205" t="s">
        <v>751</v>
      </c>
      <c r="L364" s="194" t="s">
        <v>33</v>
      </c>
      <c r="M364" s="193" t="s">
        <v>2269</v>
      </c>
      <c r="N364" s="194"/>
      <c r="O364" s="202"/>
      <c r="P364" s="192"/>
      <c r="Q364" s="192"/>
      <c r="R364" s="194"/>
      <c r="S364" s="194"/>
      <c r="T364" s="194"/>
      <c r="U364" s="194"/>
      <c r="V364" s="194"/>
      <c r="W364" s="194"/>
    </row>
    <row r="365" spans="1:23" hidden="1">
      <c r="A365" s="292"/>
      <c r="B365" s="26" t="s">
        <v>344</v>
      </c>
      <c r="C365" s="244" t="s">
        <v>924</v>
      </c>
      <c r="D365" s="26"/>
      <c r="E365" s="315"/>
      <c r="F365" s="202"/>
      <c r="G365" s="202"/>
      <c r="H365" s="315"/>
      <c r="I365" s="202"/>
      <c r="J365" s="202"/>
      <c r="K365" s="205" t="s">
        <v>751</v>
      </c>
      <c r="L365" s="194" t="s">
        <v>33</v>
      </c>
      <c r="M365" s="193" t="s">
        <v>2269</v>
      </c>
      <c r="N365" s="194"/>
      <c r="O365" s="202"/>
      <c r="P365" s="192"/>
      <c r="Q365" s="192"/>
      <c r="R365" s="194"/>
      <c r="S365" s="194"/>
      <c r="T365" s="194"/>
      <c r="U365" s="194"/>
      <c r="V365" s="194"/>
      <c r="W365" s="194"/>
    </row>
    <row r="366" spans="1:23" hidden="1">
      <c r="A366" s="293"/>
      <c r="B366" s="26" t="s">
        <v>323</v>
      </c>
      <c r="C366" s="270" t="s">
        <v>996</v>
      </c>
      <c r="D366" s="26"/>
      <c r="E366" s="315"/>
      <c r="F366" s="202"/>
      <c r="G366" s="202"/>
      <c r="H366" s="315"/>
      <c r="I366" s="202"/>
      <c r="J366" s="202"/>
      <c r="K366" s="205" t="s">
        <v>751</v>
      </c>
      <c r="L366" s="194" t="s">
        <v>33</v>
      </c>
      <c r="M366" s="193" t="s">
        <v>2269</v>
      </c>
      <c r="N366" s="194"/>
      <c r="O366" s="202"/>
      <c r="P366" s="192"/>
      <c r="Q366" s="192"/>
      <c r="R366" s="194"/>
      <c r="S366" s="194"/>
      <c r="T366" s="194"/>
      <c r="U366" s="194"/>
      <c r="V366" s="194"/>
      <c r="W366" s="194"/>
    </row>
    <row r="367" spans="1:23" hidden="1">
      <c r="A367" s="294"/>
      <c r="B367" s="26" t="s">
        <v>333</v>
      </c>
      <c r="C367" s="26" t="s">
        <v>925</v>
      </c>
      <c r="D367" s="26"/>
      <c r="E367" s="315"/>
      <c r="F367" s="202"/>
      <c r="G367" s="202"/>
      <c r="H367" s="315"/>
      <c r="I367" s="202"/>
      <c r="J367" s="202"/>
      <c r="K367" s="205" t="s">
        <v>751</v>
      </c>
      <c r="L367" s="194" t="s">
        <v>33</v>
      </c>
      <c r="M367" s="193" t="s">
        <v>2269</v>
      </c>
      <c r="N367" s="194"/>
      <c r="O367" s="202"/>
      <c r="P367" s="192"/>
      <c r="Q367" s="192"/>
      <c r="R367" s="194"/>
      <c r="S367" s="194"/>
      <c r="T367" s="194"/>
      <c r="U367" s="194"/>
      <c r="V367" s="194"/>
      <c r="W367" s="194"/>
    </row>
    <row r="368" spans="1:23" hidden="1">
      <c r="A368" s="294"/>
      <c r="B368" s="62" t="s">
        <v>964</v>
      </c>
      <c r="C368" s="52" t="s">
        <v>963</v>
      </c>
      <c r="D368" s="253"/>
      <c r="E368" s="315"/>
      <c r="F368" s="202"/>
      <c r="G368" s="202"/>
      <c r="H368" s="315"/>
      <c r="I368" s="202"/>
      <c r="J368" s="202"/>
      <c r="K368" s="205" t="s">
        <v>751</v>
      </c>
      <c r="L368" s="194" t="s">
        <v>33</v>
      </c>
      <c r="M368" s="193" t="s">
        <v>2269</v>
      </c>
      <c r="N368" s="194"/>
      <c r="O368" s="202"/>
      <c r="P368" s="192"/>
      <c r="Q368" s="192"/>
      <c r="R368" s="194"/>
      <c r="S368" s="194"/>
      <c r="T368" s="194"/>
      <c r="U368" s="194"/>
      <c r="V368" s="194"/>
      <c r="W368" s="194"/>
    </row>
    <row r="369" spans="1:23" hidden="1">
      <c r="A369" s="220"/>
      <c r="B369" s="40" t="s">
        <v>318</v>
      </c>
      <c r="C369" s="40" t="s">
        <v>921</v>
      </c>
      <c r="D369" s="45"/>
      <c r="E369" s="315"/>
      <c r="F369" s="202"/>
      <c r="G369" s="202"/>
      <c r="H369" s="315"/>
      <c r="I369" s="202"/>
      <c r="J369" s="202"/>
      <c r="K369" s="205" t="s">
        <v>751</v>
      </c>
      <c r="L369" s="194" t="s">
        <v>33</v>
      </c>
      <c r="M369" s="193" t="s">
        <v>2269</v>
      </c>
      <c r="N369" s="194"/>
      <c r="O369" s="202"/>
      <c r="P369" s="192"/>
      <c r="Q369" s="192"/>
      <c r="R369" s="194"/>
      <c r="S369" s="194"/>
      <c r="T369" s="194"/>
      <c r="U369" s="194"/>
      <c r="V369" s="194"/>
      <c r="W369" s="194"/>
    </row>
    <row r="370" spans="1:23" hidden="1">
      <c r="A370" s="292"/>
      <c r="B370" s="40" t="s">
        <v>318</v>
      </c>
      <c r="C370" s="40" t="s">
        <v>922</v>
      </c>
      <c r="D370" s="275"/>
      <c r="E370" s="315"/>
      <c r="F370" s="202"/>
      <c r="G370" s="202"/>
      <c r="H370" s="315"/>
      <c r="I370" s="202"/>
      <c r="J370" s="202"/>
      <c r="K370" s="205" t="s">
        <v>751</v>
      </c>
      <c r="L370" s="194" t="s">
        <v>33</v>
      </c>
      <c r="M370" s="193" t="s">
        <v>2269</v>
      </c>
      <c r="N370" s="194"/>
      <c r="O370" s="202"/>
      <c r="P370" s="192"/>
      <c r="Q370" s="192"/>
      <c r="R370" s="194"/>
      <c r="S370" s="194"/>
      <c r="T370" s="194"/>
      <c r="U370" s="194"/>
      <c r="V370" s="194"/>
      <c r="W370" s="194"/>
    </row>
    <row r="371" spans="1:23" hidden="1">
      <c r="A371" s="292"/>
      <c r="B371" s="40" t="s">
        <v>318</v>
      </c>
      <c r="C371" s="26" t="s">
        <v>320</v>
      </c>
      <c r="D371" s="45"/>
      <c r="E371" s="315"/>
      <c r="F371" s="202"/>
      <c r="G371" s="202"/>
      <c r="H371" s="315"/>
      <c r="I371" s="202"/>
      <c r="J371" s="202"/>
      <c r="K371" s="205" t="s">
        <v>751</v>
      </c>
      <c r="L371" s="194" t="s">
        <v>33</v>
      </c>
      <c r="M371" s="193" t="s">
        <v>2269</v>
      </c>
      <c r="N371" s="194"/>
      <c r="O371" s="202"/>
      <c r="P371" s="192"/>
      <c r="Q371" s="192"/>
      <c r="R371" s="194"/>
      <c r="S371" s="194"/>
      <c r="T371" s="194"/>
      <c r="U371" s="194"/>
      <c r="V371" s="194"/>
      <c r="W371" s="194"/>
    </row>
    <row r="372" spans="1:23" hidden="1">
      <c r="A372" s="292"/>
      <c r="B372" s="40" t="s">
        <v>318</v>
      </c>
      <c r="C372" s="40" t="s">
        <v>926</v>
      </c>
      <c r="D372" s="275"/>
      <c r="E372" s="315"/>
      <c r="F372" s="202"/>
      <c r="G372" s="202"/>
      <c r="H372" s="315"/>
      <c r="I372" s="202"/>
      <c r="J372" s="202"/>
      <c r="K372" s="205" t="s">
        <v>751</v>
      </c>
      <c r="L372" s="194" t="s">
        <v>33</v>
      </c>
      <c r="M372" s="193" t="s">
        <v>2269</v>
      </c>
      <c r="N372" s="194"/>
      <c r="O372" s="202"/>
      <c r="P372" s="192"/>
      <c r="Q372" s="192"/>
      <c r="R372" s="194"/>
      <c r="S372" s="194"/>
      <c r="T372" s="194"/>
      <c r="U372" s="194"/>
      <c r="V372" s="194"/>
      <c r="W372" s="194"/>
    </row>
    <row r="373" spans="1:23" hidden="1">
      <c r="A373" s="292"/>
      <c r="B373" s="40" t="s">
        <v>318</v>
      </c>
      <c r="C373" s="40" t="s">
        <v>928</v>
      </c>
      <c r="D373" s="45"/>
      <c r="E373" s="315"/>
      <c r="F373" s="202"/>
      <c r="G373" s="202"/>
      <c r="H373" s="315"/>
      <c r="I373" s="202"/>
      <c r="J373" s="202"/>
      <c r="K373" s="205" t="s">
        <v>751</v>
      </c>
      <c r="L373" s="194" t="s">
        <v>33</v>
      </c>
      <c r="M373" s="193" t="s">
        <v>2269</v>
      </c>
      <c r="N373" s="194"/>
      <c r="O373" s="202"/>
      <c r="P373" s="192"/>
      <c r="Q373" s="192"/>
      <c r="R373" s="194"/>
      <c r="S373" s="194"/>
      <c r="T373" s="194"/>
      <c r="U373" s="194"/>
      <c r="V373" s="194"/>
      <c r="W373" s="194"/>
    </row>
    <row r="374" spans="1:23" hidden="1">
      <c r="A374" s="292"/>
      <c r="B374" s="40" t="s">
        <v>930</v>
      </c>
      <c r="C374" s="40" t="s">
        <v>927</v>
      </c>
      <c r="D374" s="45"/>
      <c r="E374" s="315"/>
      <c r="F374" s="202"/>
      <c r="G374" s="202"/>
      <c r="H374" s="315"/>
      <c r="I374" s="202"/>
      <c r="J374" s="202"/>
      <c r="K374" s="205" t="s">
        <v>751</v>
      </c>
      <c r="L374" s="194" t="s">
        <v>33</v>
      </c>
      <c r="M374" s="193" t="s">
        <v>2269</v>
      </c>
      <c r="N374" s="194"/>
      <c r="O374" s="202"/>
      <c r="P374" s="192"/>
      <c r="Q374" s="192"/>
      <c r="R374" s="194"/>
      <c r="S374" s="194"/>
      <c r="T374" s="194"/>
      <c r="U374" s="194"/>
      <c r="V374" s="194"/>
      <c r="W374" s="194"/>
    </row>
    <row r="375" spans="1:23" hidden="1">
      <c r="A375" s="292"/>
      <c r="B375" s="36" t="s">
        <v>930</v>
      </c>
      <c r="C375" s="40" t="s">
        <v>931</v>
      </c>
      <c r="D375" s="275"/>
      <c r="E375" s="315"/>
      <c r="F375" s="202"/>
      <c r="G375" s="202"/>
      <c r="H375" s="315"/>
      <c r="I375" s="202"/>
      <c r="J375" s="202"/>
      <c r="K375" s="205" t="s">
        <v>751</v>
      </c>
      <c r="L375" s="194" t="s">
        <v>33</v>
      </c>
      <c r="M375" s="193" t="s">
        <v>2269</v>
      </c>
      <c r="N375" s="194"/>
      <c r="O375" s="202"/>
      <c r="P375" s="192"/>
      <c r="Q375" s="192"/>
      <c r="R375" s="194"/>
      <c r="S375" s="194"/>
      <c r="T375" s="194"/>
      <c r="U375" s="194"/>
      <c r="V375" s="194"/>
      <c r="W375" s="194"/>
    </row>
    <row r="376" spans="1:23" hidden="1">
      <c r="A376" s="292"/>
      <c r="B376" s="36" t="s">
        <v>930</v>
      </c>
      <c r="C376" s="40" t="s">
        <v>934</v>
      </c>
      <c r="D376" s="275"/>
      <c r="E376" s="315"/>
      <c r="F376" s="202"/>
      <c r="G376" s="202"/>
      <c r="H376" s="315"/>
      <c r="I376" s="202"/>
      <c r="J376" s="202"/>
      <c r="K376" s="205" t="s">
        <v>751</v>
      </c>
      <c r="L376" s="194" t="s">
        <v>33</v>
      </c>
      <c r="M376" s="193" t="s">
        <v>2269</v>
      </c>
      <c r="N376" s="194"/>
      <c r="O376" s="202"/>
      <c r="P376" s="192"/>
      <c r="Q376" s="192"/>
      <c r="R376" s="194"/>
      <c r="S376" s="194"/>
      <c r="T376" s="194"/>
      <c r="U376" s="194"/>
      <c r="V376" s="194"/>
      <c r="W376" s="194"/>
    </row>
    <row r="377" spans="1:23" hidden="1">
      <c r="A377" s="221"/>
      <c r="B377" s="40" t="s">
        <v>318</v>
      </c>
      <c r="C377" s="40" t="s">
        <v>937</v>
      </c>
      <c r="D377" s="275"/>
      <c r="E377" s="315"/>
      <c r="F377" s="202"/>
      <c r="G377" s="202"/>
      <c r="H377" s="315"/>
      <c r="I377" s="202"/>
      <c r="J377" s="202"/>
      <c r="K377" s="205" t="s">
        <v>751</v>
      </c>
      <c r="L377" s="194" t="s">
        <v>33</v>
      </c>
      <c r="M377" s="193" t="s">
        <v>2269</v>
      </c>
      <c r="N377" s="194"/>
      <c r="O377" s="202"/>
      <c r="P377" s="192"/>
      <c r="Q377" s="192"/>
      <c r="R377" s="194"/>
      <c r="S377" s="194"/>
      <c r="T377" s="194"/>
      <c r="U377" s="194"/>
      <c r="V377" s="194"/>
      <c r="W377" s="194"/>
    </row>
    <row r="378" spans="1:23" hidden="1">
      <c r="A378" s="292"/>
      <c r="B378" s="26" t="s">
        <v>318</v>
      </c>
      <c r="C378" s="40" t="s">
        <v>929</v>
      </c>
      <c r="D378" s="45"/>
      <c r="E378" s="315"/>
      <c r="F378" s="202"/>
      <c r="G378" s="202"/>
      <c r="H378" s="315"/>
      <c r="I378" s="202"/>
      <c r="J378" s="202"/>
      <c r="K378" s="205" t="s">
        <v>751</v>
      </c>
      <c r="L378" s="194" t="s">
        <v>33</v>
      </c>
      <c r="M378" s="193" t="s">
        <v>2269</v>
      </c>
      <c r="N378" s="194"/>
      <c r="O378" s="202"/>
      <c r="P378" s="192"/>
      <c r="Q378" s="192"/>
      <c r="R378" s="194"/>
      <c r="S378" s="194"/>
      <c r="T378" s="194"/>
      <c r="U378" s="194"/>
      <c r="V378" s="194"/>
      <c r="W378" s="194"/>
    </row>
    <row r="379" spans="1:23" hidden="1">
      <c r="A379" s="292"/>
      <c r="B379" s="36" t="s">
        <v>318</v>
      </c>
      <c r="C379" s="40" t="s">
        <v>932</v>
      </c>
      <c r="D379" s="275"/>
      <c r="E379" s="315"/>
      <c r="F379" s="202"/>
      <c r="G379" s="202"/>
      <c r="H379" s="315"/>
      <c r="I379" s="202"/>
      <c r="J379" s="202"/>
      <c r="K379" s="205" t="s">
        <v>751</v>
      </c>
      <c r="L379" s="194" t="s">
        <v>33</v>
      </c>
      <c r="M379" s="193" t="s">
        <v>2269</v>
      </c>
      <c r="N379" s="194"/>
      <c r="O379" s="202"/>
      <c r="P379" s="192"/>
      <c r="Q379" s="192"/>
      <c r="R379" s="194"/>
      <c r="S379" s="194"/>
      <c r="T379" s="194"/>
      <c r="U379" s="194"/>
      <c r="V379" s="194"/>
      <c r="W379" s="194"/>
    </row>
    <row r="380" spans="1:23" hidden="1">
      <c r="A380" s="292"/>
      <c r="B380" s="36" t="s">
        <v>318</v>
      </c>
      <c r="C380" s="40" t="s">
        <v>935</v>
      </c>
      <c r="D380" s="275"/>
      <c r="E380" s="315"/>
      <c r="F380" s="202"/>
      <c r="G380" s="202"/>
      <c r="H380" s="315"/>
      <c r="I380" s="202"/>
      <c r="J380" s="202"/>
      <c r="K380" s="205" t="s">
        <v>751</v>
      </c>
      <c r="L380" s="194" t="s">
        <v>33</v>
      </c>
      <c r="M380" s="193" t="s">
        <v>2269</v>
      </c>
      <c r="N380" s="194"/>
      <c r="O380" s="202"/>
      <c r="P380" s="192"/>
      <c r="Q380" s="192"/>
      <c r="R380" s="194"/>
      <c r="S380" s="194"/>
      <c r="T380" s="194"/>
      <c r="U380" s="194"/>
      <c r="V380" s="194"/>
      <c r="W380" s="194"/>
    </row>
    <row r="381" spans="1:23" hidden="1">
      <c r="A381" s="292"/>
      <c r="B381" s="36" t="s">
        <v>318</v>
      </c>
      <c r="C381" s="40" t="s">
        <v>935</v>
      </c>
      <c r="D381" s="275"/>
      <c r="E381" s="315"/>
      <c r="F381" s="202"/>
      <c r="G381" s="202"/>
      <c r="H381" s="315"/>
      <c r="I381" s="202"/>
      <c r="J381" s="202"/>
      <c r="K381" s="205" t="s">
        <v>751</v>
      </c>
      <c r="L381" s="194" t="s">
        <v>33</v>
      </c>
      <c r="M381" s="193" t="s">
        <v>2269</v>
      </c>
      <c r="N381" s="194"/>
      <c r="O381" s="202"/>
      <c r="P381" s="192"/>
      <c r="Q381" s="192"/>
      <c r="R381" s="194"/>
      <c r="S381" s="194"/>
      <c r="T381" s="194"/>
      <c r="U381" s="194"/>
      <c r="V381" s="194"/>
      <c r="W381" s="194"/>
    </row>
    <row r="382" spans="1:23" hidden="1">
      <c r="A382" s="292"/>
      <c r="B382" s="36" t="s">
        <v>318</v>
      </c>
      <c r="C382" s="40" t="s">
        <v>933</v>
      </c>
      <c r="D382" s="275"/>
      <c r="E382" s="315"/>
      <c r="F382" s="202"/>
      <c r="G382" s="202"/>
      <c r="H382" s="315"/>
      <c r="I382" s="202"/>
      <c r="J382" s="202"/>
      <c r="K382" s="205" t="s">
        <v>751</v>
      </c>
      <c r="L382" s="194" t="s">
        <v>33</v>
      </c>
      <c r="M382" s="193" t="s">
        <v>2269</v>
      </c>
      <c r="N382" s="194"/>
      <c r="O382" s="202"/>
      <c r="P382" s="192"/>
      <c r="Q382" s="192"/>
      <c r="R382" s="194"/>
      <c r="S382" s="194"/>
      <c r="T382" s="194"/>
      <c r="U382" s="194"/>
      <c r="V382" s="194"/>
      <c r="W382" s="194"/>
    </row>
    <row r="383" spans="1:23" hidden="1">
      <c r="A383" s="292"/>
      <c r="B383" s="176" t="s">
        <v>930</v>
      </c>
      <c r="C383" s="176" t="s">
        <v>938</v>
      </c>
      <c r="D383" s="275"/>
      <c r="E383" s="315"/>
      <c r="F383" s="202"/>
      <c r="G383" s="202"/>
      <c r="H383" s="315"/>
      <c r="I383" s="202"/>
      <c r="J383" s="202"/>
      <c r="K383" s="205" t="s">
        <v>751</v>
      </c>
      <c r="L383" s="194" t="s">
        <v>33</v>
      </c>
      <c r="M383" s="193" t="s">
        <v>2269</v>
      </c>
      <c r="N383" s="194"/>
      <c r="O383" s="202"/>
      <c r="P383" s="192"/>
      <c r="Q383" s="192"/>
      <c r="R383" s="194"/>
      <c r="S383" s="194"/>
      <c r="T383" s="194"/>
      <c r="U383" s="194"/>
      <c r="V383" s="194"/>
      <c r="W383" s="194"/>
    </row>
    <row r="384" spans="1:23" hidden="1">
      <c r="A384" s="292"/>
      <c r="B384" s="142" t="s">
        <v>930</v>
      </c>
      <c r="C384" s="142" t="s">
        <v>346</v>
      </c>
      <c r="D384" s="45"/>
      <c r="E384" s="315"/>
      <c r="F384" s="202"/>
      <c r="G384" s="202"/>
      <c r="H384" s="315"/>
      <c r="I384" s="202"/>
      <c r="J384" s="202"/>
      <c r="K384" s="205" t="s">
        <v>751</v>
      </c>
      <c r="L384" s="194" t="s">
        <v>33</v>
      </c>
      <c r="M384" s="193" t="s">
        <v>2269</v>
      </c>
      <c r="N384" s="194"/>
      <c r="O384" s="202"/>
      <c r="P384" s="192"/>
      <c r="Q384" s="192"/>
      <c r="R384" s="194"/>
      <c r="S384" s="194"/>
      <c r="T384" s="194"/>
      <c r="U384" s="194"/>
      <c r="V384" s="194"/>
      <c r="W384" s="194"/>
    </row>
    <row r="385" spans="1:23" hidden="1">
      <c r="A385" s="222" t="s">
        <v>307</v>
      </c>
      <c r="B385" s="40" t="s">
        <v>307</v>
      </c>
      <c r="C385" s="40" t="s">
        <v>2427</v>
      </c>
      <c r="D385" s="275">
        <v>2</v>
      </c>
      <c r="E385" s="315"/>
      <c r="F385" s="202"/>
      <c r="G385" s="202"/>
      <c r="H385" s="315"/>
      <c r="I385" s="202"/>
      <c r="J385" s="202"/>
      <c r="K385" s="205" t="s">
        <v>751</v>
      </c>
      <c r="L385" s="194" t="s">
        <v>33</v>
      </c>
      <c r="M385" s="193" t="s">
        <v>2269</v>
      </c>
      <c r="N385" s="194"/>
      <c r="O385" s="202"/>
      <c r="P385" s="192"/>
      <c r="Q385" s="192"/>
      <c r="R385" s="194"/>
      <c r="S385" s="194"/>
      <c r="T385" s="194"/>
      <c r="U385" s="194"/>
      <c r="V385" s="194"/>
      <c r="W385" s="194"/>
    </row>
    <row r="386" spans="1:23" hidden="1">
      <c r="A386" s="294"/>
      <c r="B386" s="48" t="s">
        <v>967</v>
      </c>
      <c r="C386" s="40" t="s">
        <v>965</v>
      </c>
      <c r="D386" s="26"/>
      <c r="E386" s="315"/>
      <c r="F386" s="202"/>
      <c r="G386" s="202"/>
      <c r="H386" s="315"/>
      <c r="I386" s="202"/>
      <c r="J386" s="202"/>
      <c r="K386" s="205" t="s">
        <v>751</v>
      </c>
      <c r="L386" s="194" t="s">
        <v>33</v>
      </c>
      <c r="M386" s="193" t="s">
        <v>2269</v>
      </c>
      <c r="N386" s="194"/>
      <c r="O386" s="202"/>
      <c r="P386" s="192"/>
      <c r="Q386" s="192"/>
      <c r="R386" s="194"/>
      <c r="S386" s="194"/>
      <c r="T386" s="194"/>
      <c r="U386" s="194"/>
      <c r="V386" s="194"/>
      <c r="W386" s="194"/>
    </row>
    <row r="387" spans="1:23" hidden="1">
      <c r="A387" s="294"/>
      <c r="B387" s="40" t="s">
        <v>967</v>
      </c>
      <c r="C387" s="52" t="s">
        <v>966</v>
      </c>
      <c r="D387" s="254"/>
      <c r="E387" s="315"/>
      <c r="F387" s="202"/>
      <c r="G387" s="202"/>
      <c r="H387" s="315"/>
      <c r="I387" s="202"/>
      <c r="J387" s="202"/>
      <c r="K387" s="205" t="s">
        <v>751</v>
      </c>
      <c r="L387" s="194" t="s">
        <v>33</v>
      </c>
      <c r="M387" s="193" t="s">
        <v>2269</v>
      </c>
      <c r="N387" s="194"/>
      <c r="O387" s="202"/>
      <c r="P387" s="192"/>
      <c r="Q387" s="192"/>
      <c r="R387" s="194"/>
      <c r="S387" s="194"/>
      <c r="T387" s="194"/>
      <c r="U387" s="194"/>
      <c r="V387" s="194"/>
      <c r="W387" s="194"/>
    </row>
    <row r="388" spans="1:23" hidden="1">
      <c r="A388" s="295"/>
      <c r="B388" s="40" t="s">
        <v>951</v>
      </c>
      <c r="C388" s="40" t="s">
        <v>950</v>
      </c>
      <c r="D388" s="42"/>
      <c r="E388" s="315"/>
      <c r="F388" s="202"/>
      <c r="G388" s="202"/>
      <c r="H388" s="315"/>
      <c r="I388" s="202"/>
      <c r="J388" s="202"/>
      <c r="K388" s="205" t="s">
        <v>751</v>
      </c>
      <c r="L388" s="194" t="s">
        <v>33</v>
      </c>
      <c r="M388" s="193" t="s">
        <v>2269</v>
      </c>
      <c r="N388" s="194"/>
      <c r="O388" s="202"/>
      <c r="P388" s="192"/>
      <c r="Q388" s="192"/>
      <c r="R388" s="194"/>
      <c r="S388" s="194"/>
      <c r="T388" s="194"/>
      <c r="U388" s="194"/>
      <c r="V388" s="194"/>
      <c r="W388" s="194"/>
    </row>
    <row r="389" spans="1:23" hidden="1">
      <c r="A389" s="292"/>
      <c r="B389" s="40" t="s">
        <v>964</v>
      </c>
      <c r="C389" s="40" t="s">
        <v>960</v>
      </c>
      <c r="D389" s="42"/>
      <c r="E389" s="315"/>
      <c r="F389" s="202"/>
      <c r="G389" s="202"/>
      <c r="H389" s="315"/>
      <c r="I389" s="202"/>
      <c r="J389" s="202"/>
      <c r="K389" s="205" t="s">
        <v>751</v>
      </c>
      <c r="L389" s="194" t="s">
        <v>33</v>
      </c>
      <c r="M389" s="193" t="s">
        <v>2269</v>
      </c>
      <c r="N389" s="194"/>
      <c r="O389" s="202"/>
      <c r="P389" s="192"/>
      <c r="Q389" s="192"/>
      <c r="R389" s="194"/>
      <c r="S389" s="194"/>
      <c r="T389" s="194"/>
      <c r="U389" s="194"/>
      <c r="V389" s="194"/>
      <c r="W389" s="194"/>
    </row>
    <row r="390" spans="1:23" hidden="1">
      <c r="A390" s="293"/>
      <c r="B390" s="36" t="s">
        <v>948</v>
      </c>
      <c r="C390" s="40" t="s">
        <v>947</v>
      </c>
      <c r="D390" s="42"/>
      <c r="E390" s="315"/>
      <c r="F390" s="202"/>
      <c r="G390" s="202"/>
      <c r="H390" s="315"/>
      <c r="I390" s="202"/>
      <c r="J390" s="202"/>
      <c r="K390" s="205" t="s">
        <v>751</v>
      </c>
      <c r="L390" s="194" t="s">
        <v>33</v>
      </c>
      <c r="M390" s="193" t="s">
        <v>2269</v>
      </c>
      <c r="N390" s="194"/>
      <c r="O390" s="202"/>
      <c r="P390" s="192"/>
      <c r="Q390" s="192"/>
      <c r="R390" s="194"/>
      <c r="S390" s="194"/>
      <c r="T390" s="194"/>
      <c r="U390" s="194"/>
      <c r="V390" s="194"/>
      <c r="W390" s="194"/>
    </row>
    <row r="391" spans="1:23" hidden="1">
      <c r="A391" s="294"/>
      <c r="B391" s="40" t="s">
        <v>948</v>
      </c>
      <c r="C391" s="48" t="s">
        <v>952</v>
      </c>
      <c r="D391" s="36"/>
      <c r="E391" s="315"/>
      <c r="F391" s="202"/>
      <c r="G391" s="202"/>
      <c r="H391" s="315"/>
      <c r="I391" s="202"/>
      <c r="J391" s="202"/>
      <c r="K391" s="205" t="s">
        <v>751</v>
      </c>
      <c r="L391" s="194" t="s">
        <v>33</v>
      </c>
      <c r="M391" s="193" t="s">
        <v>2269</v>
      </c>
      <c r="N391" s="194"/>
      <c r="O391" s="202"/>
      <c r="P391" s="192"/>
      <c r="Q391" s="192"/>
      <c r="R391" s="194"/>
      <c r="S391" s="194"/>
      <c r="T391" s="194"/>
      <c r="U391" s="194"/>
      <c r="V391" s="194"/>
      <c r="W391" s="194"/>
    </row>
    <row r="392" spans="1:23" hidden="1">
      <c r="A392" s="294"/>
      <c r="B392" s="62" t="s">
        <v>948</v>
      </c>
      <c r="C392" s="52" t="s">
        <v>953</v>
      </c>
      <c r="D392" s="254"/>
      <c r="E392" s="315"/>
      <c r="F392" s="202"/>
      <c r="G392" s="202"/>
      <c r="H392" s="315"/>
      <c r="I392" s="202"/>
      <c r="J392" s="202"/>
      <c r="K392" s="205" t="s">
        <v>751</v>
      </c>
      <c r="L392" s="194" t="s">
        <v>33</v>
      </c>
      <c r="M392" s="193" t="s">
        <v>2269</v>
      </c>
      <c r="N392" s="194"/>
      <c r="O392" s="202"/>
      <c r="P392" s="192"/>
      <c r="Q392" s="192"/>
      <c r="R392" s="194"/>
      <c r="S392" s="194"/>
      <c r="T392" s="194"/>
      <c r="U392" s="194"/>
      <c r="V392" s="194"/>
      <c r="W392" s="194"/>
    </row>
    <row r="393" spans="1:23" hidden="1">
      <c r="A393" s="295"/>
      <c r="B393" s="40" t="s">
        <v>948</v>
      </c>
      <c r="C393" s="40" t="s">
        <v>956</v>
      </c>
      <c r="D393" s="36"/>
      <c r="E393" s="315"/>
      <c r="F393" s="202"/>
      <c r="G393" s="202"/>
      <c r="H393" s="315"/>
      <c r="I393" s="202"/>
      <c r="J393" s="202"/>
      <c r="K393" s="205" t="s">
        <v>751</v>
      </c>
      <c r="L393" s="194" t="s">
        <v>33</v>
      </c>
      <c r="M393" s="193" t="s">
        <v>2269</v>
      </c>
      <c r="N393" s="194"/>
      <c r="O393" s="202"/>
      <c r="P393" s="192"/>
      <c r="Q393" s="192"/>
      <c r="R393" s="194"/>
      <c r="S393" s="194"/>
      <c r="T393" s="194"/>
      <c r="U393" s="194"/>
      <c r="V393" s="194"/>
      <c r="W393" s="194"/>
    </row>
    <row r="394" spans="1:23" hidden="1">
      <c r="A394" s="292"/>
      <c r="B394" s="40" t="s">
        <v>948</v>
      </c>
      <c r="C394" s="40" t="s">
        <v>957</v>
      </c>
      <c r="D394" s="36"/>
      <c r="E394" s="315"/>
      <c r="F394" s="202"/>
      <c r="G394" s="202"/>
      <c r="H394" s="315"/>
      <c r="I394" s="202"/>
      <c r="J394" s="202"/>
      <c r="K394" s="205" t="s">
        <v>751</v>
      </c>
      <c r="L394" s="194" t="s">
        <v>33</v>
      </c>
      <c r="M394" s="193" t="s">
        <v>2269</v>
      </c>
      <c r="N394" s="194"/>
      <c r="O394" s="202"/>
      <c r="P394" s="192"/>
      <c r="Q394" s="192"/>
      <c r="R394" s="194"/>
      <c r="S394" s="194"/>
      <c r="T394" s="194"/>
      <c r="U394" s="194"/>
      <c r="V394" s="194"/>
      <c r="W394" s="194"/>
    </row>
    <row r="395" spans="1:23" hidden="1">
      <c r="A395" s="292"/>
      <c r="B395" s="40" t="s">
        <v>948</v>
      </c>
      <c r="C395" s="40" t="s">
        <v>958</v>
      </c>
      <c r="D395" s="36"/>
      <c r="E395" s="315"/>
      <c r="F395" s="202"/>
      <c r="G395" s="202"/>
      <c r="H395" s="315"/>
      <c r="I395" s="202"/>
      <c r="J395" s="202"/>
      <c r="K395" s="205" t="s">
        <v>751</v>
      </c>
      <c r="L395" s="194" t="s">
        <v>33</v>
      </c>
      <c r="M395" s="193" t="s">
        <v>2269</v>
      </c>
      <c r="N395" s="194"/>
      <c r="O395" s="202"/>
      <c r="P395" s="192"/>
      <c r="Q395" s="192"/>
      <c r="R395" s="194"/>
      <c r="S395" s="194"/>
      <c r="T395" s="194"/>
      <c r="U395" s="194"/>
      <c r="V395" s="194"/>
      <c r="W395" s="194"/>
    </row>
    <row r="396" spans="1:23" hidden="1">
      <c r="A396" s="292"/>
      <c r="B396" s="40" t="s">
        <v>948</v>
      </c>
      <c r="C396" s="62" t="s">
        <v>959</v>
      </c>
      <c r="D396" s="36"/>
      <c r="E396" s="315"/>
      <c r="F396" s="202"/>
      <c r="G396" s="202"/>
      <c r="H396" s="315"/>
      <c r="I396" s="202"/>
      <c r="J396" s="202"/>
      <c r="K396" s="205" t="s">
        <v>751</v>
      </c>
      <c r="L396" s="194" t="s">
        <v>33</v>
      </c>
      <c r="M396" s="193" t="s">
        <v>2269</v>
      </c>
      <c r="N396" s="194"/>
      <c r="O396" s="202"/>
      <c r="P396" s="192"/>
      <c r="Q396" s="192"/>
      <c r="R396" s="194"/>
      <c r="S396" s="194"/>
      <c r="T396" s="194"/>
      <c r="U396" s="194"/>
      <c r="V396" s="194"/>
      <c r="W396" s="194"/>
    </row>
    <row r="397" spans="1:23" hidden="1">
      <c r="A397" s="292"/>
      <c r="B397" s="40" t="s">
        <v>948</v>
      </c>
      <c r="C397" s="40" t="s">
        <v>961</v>
      </c>
      <c r="D397" s="39"/>
      <c r="E397" s="315"/>
      <c r="F397" s="202"/>
      <c r="G397" s="202"/>
      <c r="H397" s="315"/>
      <c r="I397" s="202"/>
      <c r="J397" s="202"/>
      <c r="K397" s="205" t="s">
        <v>751</v>
      </c>
      <c r="L397" s="194" t="s">
        <v>33</v>
      </c>
      <c r="M397" s="193" t="s">
        <v>2269</v>
      </c>
      <c r="N397" s="194"/>
      <c r="O397" s="202"/>
      <c r="P397" s="192"/>
      <c r="Q397" s="192"/>
      <c r="R397" s="194"/>
      <c r="S397" s="194"/>
      <c r="T397" s="194"/>
      <c r="U397" s="194"/>
      <c r="V397" s="194"/>
      <c r="W397" s="194"/>
    </row>
    <row r="398" spans="1:23" hidden="1">
      <c r="A398" s="221"/>
      <c r="B398" s="40" t="s">
        <v>968</v>
      </c>
      <c r="C398" s="48" t="s">
        <v>972</v>
      </c>
      <c r="D398" s="36"/>
      <c r="E398" s="315"/>
      <c r="F398" s="202"/>
      <c r="G398" s="202"/>
      <c r="H398" s="315"/>
      <c r="I398" s="202"/>
      <c r="J398" s="202"/>
      <c r="K398" s="205" t="s">
        <v>751</v>
      </c>
      <c r="L398" s="194" t="s">
        <v>33</v>
      </c>
      <c r="M398" s="193" t="s">
        <v>2269</v>
      </c>
      <c r="N398" s="194"/>
      <c r="O398" s="202"/>
      <c r="P398" s="192"/>
      <c r="Q398" s="192"/>
      <c r="R398" s="194"/>
      <c r="S398" s="194"/>
      <c r="T398" s="194"/>
      <c r="U398" s="194"/>
      <c r="V398" s="194"/>
      <c r="W398" s="194"/>
    </row>
    <row r="399" spans="1:23" hidden="1">
      <c r="A399" s="293"/>
      <c r="B399" s="40" t="s">
        <v>968</v>
      </c>
      <c r="C399" s="40" t="s">
        <v>974</v>
      </c>
      <c r="D399" s="36"/>
      <c r="E399" s="315"/>
      <c r="F399" s="202"/>
      <c r="G399" s="202"/>
      <c r="H399" s="315"/>
      <c r="I399" s="202"/>
      <c r="J399" s="202"/>
      <c r="K399" s="205" t="s">
        <v>751</v>
      </c>
      <c r="L399" s="194" t="s">
        <v>33</v>
      </c>
      <c r="M399" s="193" t="s">
        <v>2269</v>
      </c>
      <c r="N399" s="194"/>
      <c r="O399" s="202"/>
      <c r="P399" s="192"/>
      <c r="Q399" s="192"/>
      <c r="R399" s="194"/>
      <c r="S399" s="194"/>
      <c r="T399" s="194"/>
      <c r="U399" s="194"/>
      <c r="V399" s="194"/>
      <c r="W399" s="194"/>
    </row>
    <row r="400" spans="1:23" hidden="1">
      <c r="A400" s="294"/>
      <c r="B400" s="48" t="s">
        <v>968</v>
      </c>
      <c r="C400" s="48" t="s">
        <v>975</v>
      </c>
      <c r="D400" s="49"/>
      <c r="E400" s="315"/>
      <c r="F400" s="202"/>
      <c r="G400" s="202"/>
      <c r="H400" s="315"/>
      <c r="I400" s="202"/>
      <c r="J400" s="202"/>
      <c r="K400" s="205" t="s">
        <v>751</v>
      </c>
      <c r="L400" s="194" t="s">
        <v>33</v>
      </c>
      <c r="M400" s="193" t="s">
        <v>2269</v>
      </c>
      <c r="N400" s="194"/>
      <c r="O400" s="202"/>
      <c r="P400" s="192"/>
      <c r="Q400" s="192"/>
      <c r="R400" s="194"/>
      <c r="S400" s="194"/>
      <c r="T400" s="194"/>
      <c r="U400" s="194"/>
      <c r="V400" s="194"/>
      <c r="W400" s="194"/>
    </row>
    <row r="401" spans="1:23" hidden="1">
      <c r="A401" s="230"/>
      <c r="B401" s="62" t="s">
        <v>968</v>
      </c>
      <c r="C401" s="52" t="s">
        <v>976</v>
      </c>
      <c r="D401" s="254"/>
      <c r="E401" s="315"/>
      <c r="F401" s="202"/>
      <c r="G401" s="202"/>
      <c r="H401" s="315"/>
      <c r="I401" s="202"/>
      <c r="J401" s="202"/>
      <c r="K401" s="205" t="s">
        <v>751</v>
      </c>
      <c r="L401" s="194" t="s">
        <v>33</v>
      </c>
      <c r="M401" s="193" t="s">
        <v>2269</v>
      </c>
      <c r="N401" s="194"/>
      <c r="O401" s="202"/>
      <c r="P401" s="192"/>
      <c r="Q401" s="192"/>
      <c r="R401" s="194"/>
      <c r="S401" s="194"/>
      <c r="T401" s="194"/>
      <c r="U401" s="194"/>
      <c r="V401" s="194"/>
      <c r="W401" s="194"/>
    </row>
    <row r="402" spans="1:23" hidden="1">
      <c r="A402" s="295"/>
      <c r="B402" s="36" t="s">
        <v>968</v>
      </c>
      <c r="C402" s="40" t="s">
        <v>977</v>
      </c>
      <c r="D402" s="36"/>
      <c r="E402" s="315"/>
      <c r="F402" s="202"/>
      <c r="G402" s="202"/>
      <c r="H402" s="315"/>
      <c r="I402" s="202"/>
      <c r="J402" s="202"/>
      <c r="K402" s="205" t="s">
        <v>751</v>
      </c>
      <c r="L402" s="194" t="s">
        <v>33</v>
      </c>
      <c r="M402" s="193" t="s">
        <v>2269</v>
      </c>
      <c r="N402" s="194"/>
      <c r="O402" s="202"/>
      <c r="P402" s="192"/>
      <c r="Q402" s="192"/>
      <c r="R402" s="194"/>
      <c r="S402" s="194"/>
      <c r="T402" s="194"/>
      <c r="U402" s="194"/>
      <c r="V402" s="194"/>
      <c r="W402" s="194"/>
    </row>
    <row r="403" spans="1:23" hidden="1">
      <c r="A403" s="292"/>
      <c r="B403" s="36" t="s">
        <v>968</v>
      </c>
      <c r="C403" s="40" t="s">
        <v>986</v>
      </c>
      <c r="D403" s="36"/>
      <c r="E403" s="315"/>
      <c r="F403" s="202"/>
      <c r="G403" s="202"/>
      <c r="H403" s="315"/>
      <c r="I403" s="202"/>
      <c r="J403" s="202"/>
      <c r="K403" s="205" t="s">
        <v>751</v>
      </c>
      <c r="L403" s="194" t="s">
        <v>33</v>
      </c>
      <c r="M403" s="193" t="s">
        <v>2269</v>
      </c>
      <c r="N403" s="194"/>
      <c r="O403" s="202"/>
      <c r="P403" s="192"/>
      <c r="Q403" s="192"/>
      <c r="R403" s="194"/>
      <c r="S403" s="194"/>
      <c r="T403" s="194"/>
      <c r="U403" s="194"/>
      <c r="V403" s="194"/>
      <c r="W403" s="194"/>
    </row>
    <row r="404" spans="1:23" hidden="1">
      <c r="A404" s="292"/>
      <c r="B404" s="36" t="s">
        <v>968</v>
      </c>
      <c r="C404" s="40" t="s">
        <v>980</v>
      </c>
      <c r="D404" s="36"/>
      <c r="E404" s="315"/>
      <c r="F404" s="202"/>
      <c r="G404" s="202"/>
      <c r="H404" s="315"/>
      <c r="I404" s="202"/>
      <c r="J404" s="202"/>
      <c r="K404" s="205" t="s">
        <v>751</v>
      </c>
      <c r="L404" s="194" t="s">
        <v>33</v>
      </c>
      <c r="M404" s="193" t="s">
        <v>2269</v>
      </c>
      <c r="N404" s="194"/>
      <c r="O404" s="202"/>
      <c r="P404" s="192"/>
      <c r="Q404" s="192"/>
      <c r="R404" s="194"/>
      <c r="S404" s="194"/>
      <c r="T404" s="194"/>
      <c r="U404" s="194"/>
      <c r="V404" s="194"/>
      <c r="W404" s="194"/>
    </row>
    <row r="405" spans="1:23" hidden="1">
      <c r="A405" s="292"/>
      <c r="B405" s="36" t="s">
        <v>968</v>
      </c>
      <c r="C405" s="40" t="s">
        <v>983</v>
      </c>
      <c r="D405" s="36"/>
      <c r="E405" s="315"/>
      <c r="F405" s="202"/>
      <c r="G405" s="202"/>
      <c r="H405" s="315"/>
      <c r="I405" s="202"/>
      <c r="J405" s="202"/>
      <c r="K405" s="205" t="s">
        <v>751</v>
      </c>
      <c r="L405" s="194" t="s">
        <v>33</v>
      </c>
      <c r="M405" s="193" t="s">
        <v>2269</v>
      </c>
      <c r="N405" s="194"/>
      <c r="O405" s="202"/>
      <c r="P405" s="192"/>
      <c r="Q405" s="192"/>
      <c r="R405" s="194"/>
      <c r="S405" s="194"/>
      <c r="T405" s="194"/>
      <c r="U405" s="194"/>
      <c r="V405" s="194"/>
      <c r="W405" s="194"/>
    </row>
    <row r="406" spans="1:23" hidden="1">
      <c r="A406" s="292"/>
      <c r="B406" s="36" t="s">
        <v>968</v>
      </c>
      <c r="C406" s="40" t="s">
        <v>984</v>
      </c>
      <c r="D406" s="36"/>
      <c r="E406" s="315"/>
      <c r="F406" s="202"/>
      <c r="G406" s="202"/>
      <c r="H406" s="315"/>
      <c r="I406" s="202"/>
      <c r="J406" s="202"/>
      <c r="K406" s="205" t="s">
        <v>751</v>
      </c>
      <c r="L406" s="194" t="s">
        <v>33</v>
      </c>
      <c r="M406" s="193" t="s">
        <v>2269</v>
      </c>
      <c r="N406" s="194"/>
      <c r="O406" s="202"/>
      <c r="P406" s="192"/>
      <c r="Q406" s="192"/>
      <c r="R406" s="194"/>
      <c r="S406" s="194"/>
      <c r="T406" s="194"/>
      <c r="U406" s="194"/>
      <c r="V406" s="194"/>
      <c r="W406" s="194"/>
    </row>
    <row r="407" spans="1:23" hidden="1">
      <c r="A407" s="221"/>
      <c r="B407" s="36" t="s">
        <v>968</v>
      </c>
      <c r="C407" s="40" t="s">
        <v>981</v>
      </c>
      <c r="D407" s="36"/>
      <c r="E407" s="315"/>
      <c r="F407" s="202"/>
      <c r="G407" s="202"/>
      <c r="H407" s="315"/>
      <c r="I407" s="202"/>
      <c r="J407" s="202"/>
      <c r="K407" s="205" t="s">
        <v>751</v>
      </c>
      <c r="L407" s="194" t="s">
        <v>33</v>
      </c>
      <c r="M407" s="193" t="s">
        <v>2269</v>
      </c>
      <c r="N407" s="194"/>
      <c r="O407" s="202"/>
      <c r="P407" s="192"/>
      <c r="Q407" s="192"/>
      <c r="R407" s="194"/>
      <c r="S407" s="194"/>
      <c r="T407" s="194"/>
      <c r="U407" s="194"/>
      <c r="V407" s="194"/>
      <c r="W407" s="194"/>
    </row>
    <row r="408" spans="1:23" hidden="1">
      <c r="A408" s="292"/>
      <c r="B408" s="36" t="s">
        <v>968</v>
      </c>
      <c r="C408" s="40" t="s">
        <v>982</v>
      </c>
      <c r="D408" s="26"/>
      <c r="E408" s="315"/>
      <c r="F408" s="202"/>
      <c r="G408" s="202"/>
      <c r="H408" s="315"/>
      <c r="I408" s="202"/>
      <c r="J408" s="202"/>
      <c r="K408" s="205" t="s">
        <v>751</v>
      </c>
      <c r="L408" s="194" t="s">
        <v>33</v>
      </c>
      <c r="M408" s="193" t="s">
        <v>2269</v>
      </c>
      <c r="N408" s="194"/>
      <c r="O408" s="202"/>
      <c r="P408" s="192"/>
      <c r="Q408" s="192"/>
      <c r="R408" s="194"/>
      <c r="S408" s="194"/>
      <c r="T408" s="194"/>
      <c r="U408" s="194"/>
      <c r="V408" s="194"/>
      <c r="W408" s="194"/>
    </row>
    <row r="409" spans="1:23" hidden="1">
      <c r="A409" s="292"/>
      <c r="B409" s="36" t="s">
        <v>968</v>
      </c>
      <c r="C409" s="40" t="s">
        <v>985</v>
      </c>
      <c r="D409" s="36"/>
      <c r="E409" s="315"/>
      <c r="F409" s="202"/>
      <c r="G409" s="202"/>
      <c r="H409" s="315"/>
      <c r="I409" s="202"/>
      <c r="J409" s="202"/>
      <c r="K409" s="205" t="s">
        <v>751</v>
      </c>
      <c r="L409" s="194" t="s">
        <v>33</v>
      </c>
      <c r="M409" s="193" t="s">
        <v>2269</v>
      </c>
      <c r="N409" s="194"/>
      <c r="O409" s="202"/>
      <c r="P409" s="192"/>
      <c r="Q409" s="192"/>
      <c r="R409" s="194"/>
      <c r="S409" s="194"/>
      <c r="T409" s="194"/>
      <c r="U409" s="194"/>
      <c r="V409" s="194"/>
      <c r="W409" s="194"/>
    </row>
    <row r="410" spans="1:23" hidden="1">
      <c r="A410" s="293"/>
      <c r="B410" s="36" t="s">
        <v>968</v>
      </c>
      <c r="C410" s="40" t="s">
        <v>987</v>
      </c>
      <c r="D410" s="36"/>
      <c r="E410" s="315"/>
      <c r="F410" s="202"/>
      <c r="G410" s="202"/>
      <c r="H410" s="315"/>
      <c r="I410" s="202"/>
      <c r="J410" s="202"/>
      <c r="K410" s="205" t="s">
        <v>751</v>
      </c>
      <c r="L410" s="194" t="s">
        <v>33</v>
      </c>
      <c r="M410" s="193" t="s">
        <v>2269</v>
      </c>
      <c r="N410" s="194"/>
      <c r="O410" s="202"/>
      <c r="P410" s="192"/>
      <c r="Q410" s="192"/>
      <c r="R410" s="194"/>
      <c r="S410" s="194"/>
      <c r="T410" s="194"/>
      <c r="U410" s="194"/>
      <c r="V410" s="194"/>
      <c r="W410" s="194"/>
    </row>
    <row r="411" spans="1:23" hidden="1">
      <c r="A411" s="294"/>
      <c r="B411" s="49" t="s">
        <v>968</v>
      </c>
      <c r="C411" s="48" t="s">
        <v>988</v>
      </c>
      <c r="D411" s="49"/>
      <c r="E411" s="315"/>
      <c r="F411" s="202"/>
      <c r="G411" s="202"/>
      <c r="H411" s="315"/>
      <c r="I411" s="202"/>
      <c r="J411" s="202"/>
      <c r="K411" s="205" t="s">
        <v>751</v>
      </c>
      <c r="L411" s="194" t="s">
        <v>33</v>
      </c>
      <c r="M411" s="193" t="s">
        <v>2269</v>
      </c>
      <c r="N411" s="194"/>
      <c r="O411" s="202"/>
      <c r="P411" s="192"/>
      <c r="Q411" s="192"/>
      <c r="R411" s="194"/>
      <c r="S411" s="194"/>
      <c r="T411" s="194"/>
      <c r="U411" s="194"/>
      <c r="V411" s="194"/>
      <c r="W411" s="194"/>
    </row>
    <row r="412" spans="1:23" hidden="1">
      <c r="A412" s="294"/>
      <c r="B412" s="36" t="s">
        <v>968</v>
      </c>
      <c r="C412" s="52" t="s">
        <v>989</v>
      </c>
      <c r="D412" s="254"/>
      <c r="E412" s="315"/>
      <c r="F412" s="202"/>
      <c r="G412" s="202"/>
      <c r="H412" s="315"/>
      <c r="I412" s="202"/>
      <c r="J412" s="202"/>
      <c r="K412" s="205" t="s">
        <v>751</v>
      </c>
      <c r="L412" s="194" t="s">
        <v>33</v>
      </c>
      <c r="M412" s="193" t="s">
        <v>2269</v>
      </c>
      <c r="N412" s="194"/>
      <c r="O412" s="202"/>
      <c r="P412" s="192"/>
      <c r="Q412" s="192"/>
      <c r="R412" s="194"/>
      <c r="S412" s="194"/>
      <c r="T412" s="194"/>
      <c r="U412" s="194"/>
      <c r="V412" s="194"/>
      <c r="W412" s="194"/>
    </row>
    <row r="413" spans="1:23" hidden="1">
      <c r="A413" s="220"/>
      <c r="B413" s="36" t="s">
        <v>323</v>
      </c>
      <c r="C413" s="40" t="s">
        <v>992</v>
      </c>
      <c r="D413" s="36"/>
      <c r="E413" s="315"/>
      <c r="F413" s="202"/>
      <c r="G413" s="202"/>
      <c r="H413" s="315"/>
      <c r="I413" s="202"/>
      <c r="J413" s="202"/>
      <c r="K413" s="205" t="s">
        <v>751</v>
      </c>
      <c r="L413" s="194" t="s">
        <v>33</v>
      </c>
      <c r="M413" s="193" t="s">
        <v>2269</v>
      </c>
      <c r="N413" s="194"/>
      <c r="O413" s="202"/>
      <c r="P413" s="192"/>
      <c r="Q413" s="192"/>
      <c r="R413" s="194"/>
      <c r="S413" s="194"/>
      <c r="T413" s="194"/>
      <c r="U413" s="194"/>
      <c r="V413" s="194"/>
      <c r="W413" s="194"/>
    </row>
    <row r="414" spans="1:23" hidden="1">
      <c r="A414" s="292"/>
      <c r="B414" s="36" t="s">
        <v>323</v>
      </c>
      <c r="C414" s="40" t="s">
        <v>993</v>
      </c>
      <c r="D414" s="36"/>
      <c r="E414" s="315"/>
      <c r="F414" s="202"/>
      <c r="G414" s="202"/>
      <c r="H414" s="315"/>
      <c r="I414" s="202"/>
      <c r="J414" s="202"/>
      <c r="K414" s="205" t="s">
        <v>751</v>
      </c>
      <c r="L414" s="194" t="s">
        <v>33</v>
      </c>
      <c r="M414" s="193" t="s">
        <v>2269</v>
      </c>
      <c r="N414" s="194"/>
      <c r="O414" s="202"/>
      <c r="P414" s="192"/>
      <c r="Q414" s="192"/>
      <c r="R414" s="194"/>
      <c r="S414" s="194"/>
      <c r="T414" s="194"/>
      <c r="U414" s="194"/>
      <c r="V414" s="194"/>
      <c r="W414" s="194"/>
    </row>
    <row r="415" spans="1:23" hidden="1">
      <c r="A415" s="292"/>
      <c r="B415" s="36" t="s">
        <v>323</v>
      </c>
      <c r="C415" s="40" t="s">
        <v>997</v>
      </c>
      <c r="D415" s="36"/>
      <c r="E415" s="315"/>
      <c r="F415" s="202"/>
      <c r="G415" s="202"/>
      <c r="H415" s="315"/>
      <c r="I415" s="202"/>
      <c r="J415" s="202"/>
      <c r="K415" s="205" t="s">
        <v>751</v>
      </c>
      <c r="L415" s="194" t="s">
        <v>33</v>
      </c>
      <c r="M415" s="193" t="s">
        <v>2269</v>
      </c>
      <c r="N415" s="194"/>
      <c r="O415" s="202"/>
      <c r="P415" s="192"/>
      <c r="Q415" s="192"/>
      <c r="R415" s="194"/>
      <c r="S415" s="194"/>
      <c r="T415" s="194"/>
      <c r="U415" s="194"/>
      <c r="V415" s="194"/>
      <c r="W415" s="194"/>
    </row>
    <row r="416" spans="1:23" hidden="1">
      <c r="A416" s="292"/>
      <c r="B416" s="36" t="s">
        <v>323</v>
      </c>
      <c r="C416" s="40" t="s">
        <v>998</v>
      </c>
      <c r="D416" s="36"/>
      <c r="E416" s="315"/>
      <c r="F416" s="202"/>
      <c r="G416" s="202"/>
      <c r="H416" s="315"/>
      <c r="I416" s="202"/>
      <c r="J416" s="202"/>
      <c r="K416" s="205" t="s">
        <v>751</v>
      </c>
      <c r="L416" s="194" t="s">
        <v>33</v>
      </c>
      <c r="M416" s="193" t="s">
        <v>2269</v>
      </c>
      <c r="N416" s="194"/>
      <c r="O416" s="202"/>
      <c r="P416" s="192"/>
      <c r="Q416" s="192"/>
      <c r="R416" s="194"/>
      <c r="S416" s="194"/>
      <c r="T416" s="194"/>
      <c r="U416" s="194"/>
      <c r="V416" s="194"/>
      <c r="W416" s="194"/>
    </row>
    <row r="417" spans="1:23" hidden="1">
      <c r="A417" s="292"/>
      <c r="B417" s="36" t="s">
        <v>323</v>
      </c>
      <c r="C417" s="40" t="s">
        <v>999</v>
      </c>
      <c r="D417" s="36"/>
      <c r="E417" s="315"/>
      <c r="F417" s="202"/>
      <c r="G417" s="202"/>
      <c r="H417" s="315"/>
      <c r="I417" s="202"/>
      <c r="J417" s="202"/>
      <c r="K417" s="205" t="s">
        <v>751</v>
      </c>
      <c r="L417" s="194" t="s">
        <v>33</v>
      </c>
      <c r="M417" s="193" t="s">
        <v>2269</v>
      </c>
      <c r="N417" s="194"/>
      <c r="O417" s="202"/>
      <c r="P417" s="192"/>
      <c r="Q417" s="192"/>
      <c r="R417" s="194"/>
      <c r="S417" s="194"/>
      <c r="T417" s="194"/>
      <c r="U417" s="194"/>
      <c r="V417" s="194"/>
      <c r="W417" s="194"/>
    </row>
    <row r="418" spans="1:23" hidden="1">
      <c r="A418" s="292"/>
      <c r="B418" s="36" t="s">
        <v>323</v>
      </c>
      <c r="C418" s="40" t="s">
        <v>1001</v>
      </c>
      <c r="D418" s="36"/>
      <c r="E418" s="315"/>
      <c r="F418" s="202"/>
      <c r="G418" s="202"/>
      <c r="H418" s="315"/>
      <c r="I418" s="202"/>
      <c r="J418" s="202"/>
      <c r="K418" s="205" t="s">
        <v>751</v>
      </c>
      <c r="L418" s="194" t="s">
        <v>33</v>
      </c>
      <c r="M418" s="193" t="s">
        <v>2269</v>
      </c>
      <c r="N418" s="194"/>
      <c r="O418" s="202"/>
      <c r="P418" s="192"/>
      <c r="Q418" s="192"/>
      <c r="R418" s="194"/>
      <c r="S418" s="194"/>
      <c r="T418" s="194"/>
      <c r="U418" s="194"/>
      <c r="V418" s="194"/>
      <c r="W418" s="194"/>
    </row>
    <row r="419" spans="1:23" hidden="1">
      <c r="A419" s="292"/>
      <c r="B419" s="36" t="s">
        <v>323</v>
      </c>
      <c r="C419" s="40" t="s">
        <v>1002</v>
      </c>
      <c r="D419" s="36"/>
      <c r="E419" s="315"/>
      <c r="F419" s="202"/>
      <c r="G419" s="202"/>
      <c r="H419" s="315"/>
      <c r="I419" s="202"/>
      <c r="J419" s="202"/>
      <c r="K419" s="205" t="s">
        <v>751</v>
      </c>
      <c r="L419" s="194" t="s">
        <v>33</v>
      </c>
      <c r="M419" s="193" t="s">
        <v>2269</v>
      </c>
      <c r="N419" s="194"/>
      <c r="O419" s="202"/>
      <c r="P419" s="192"/>
      <c r="Q419" s="192"/>
      <c r="R419" s="194"/>
      <c r="S419" s="194"/>
      <c r="T419" s="194"/>
      <c r="U419" s="194"/>
      <c r="V419" s="194"/>
      <c r="W419" s="194"/>
    </row>
    <row r="420" spans="1:23" hidden="1">
      <c r="A420" s="292"/>
      <c r="B420" s="36" t="s">
        <v>323</v>
      </c>
      <c r="C420" s="40" t="s">
        <v>1003</v>
      </c>
      <c r="D420" s="36"/>
      <c r="E420" s="315"/>
      <c r="F420" s="202"/>
      <c r="G420" s="202"/>
      <c r="H420" s="315"/>
      <c r="I420" s="202"/>
      <c r="J420" s="202"/>
      <c r="K420" s="205" t="s">
        <v>751</v>
      </c>
      <c r="L420" s="194" t="s">
        <v>33</v>
      </c>
      <c r="M420" s="193" t="s">
        <v>2269</v>
      </c>
      <c r="N420" s="194"/>
      <c r="O420" s="202"/>
      <c r="P420" s="192"/>
      <c r="Q420" s="192"/>
      <c r="R420" s="194"/>
      <c r="S420" s="194"/>
      <c r="T420" s="194"/>
      <c r="U420" s="194"/>
      <c r="V420" s="194"/>
      <c r="W420" s="194"/>
    </row>
    <row r="421" spans="1:23" hidden="1">
      <c r="A421" s="293"/>
      <c r="B421" s="49" t="s">
        <v>323</v>
      </c>
      <c r="C421" s="48" t="s">
        <v>990</v>
      </c>
      <c r="D421" s="49"/>
      <c r="E421" s="315"/>
      <c r="F421" s="202"/>
      <c r="G421" s="202"/>
      <c r="H421" s="315"/>
      <c r="I421" s="202"/>
      <c r="J421" s="202"/>
      <c r="K421" s="205" t="s">
        <v>751</v>
      </c>
      <c r="L421" s="194" t="s">
        <v>33</v>
      </c>
      <c r="M421" s="193" t="s">
        <v>2269</v>
      </c>
      <c r="N421" s="194"/>
      <c r="O421" s="202"/>
      <c r="P421" s="192"/>
      <c r="Q421" s="192"/>
      <c r="R421" s="194"/>
      <c r="S421" s="194"/>
      <c r="T421" s="194"/>
      <c r="U421" s="194"/>
      <c r="V421" s="194"/>
      <c r="W421" s="194"/>
    </row>
    <row r="422" spans="1:23" hidden="1">
      <c r="A422" s="294"/>
      <c r="B422" s="36" t="s">
        <v>323</v>
      </c>
      <c r="C422" s="40" t="s">
        <v>1004</v>
      </c>
      <c r="D422" s="36"/>
      <c r="E422" s="315"/>
      <c r="F422" s="202"/>
      <c r="G422" s="202"/>
      <c r="H422" s="315"/>
      <c r="I422" s="202"/>
      <c r="J422" s="202"/>
      <c r="K422" s="205" t="s">
        <v>751</v>
      </c>
      <c r="L422" s="194" t="s">
        <v>33</v>
      </c>
      <c r="M422" s="193" t="s">
        <v>2269</v>
      </c>
      <c r="N422" s="194"/>
      <c r="O422" s="202"/>
      <c r="P422" s="192"/>
      <c r="Q422" s="192"/>
      <c r="R422" s="194"/>
      <c r="S422" s="194"/>
      <c r="T422" s="194"/>
      <c r="U422" s="194"/>
      <c r="V422" s="194"/>
      <c r="W422" s="194"/>
    </row>
    <row r="423" spans="1:23" hidden="1">
      <c r="A423" s="294"/>
      <c r="B423" s="53" t="s">
        <v>323</v>
      </c>
      <c r="C423" s="52" t="s">
        <v>1005</v>
      </c>
      <c r="D423" s="254"/>
      <c r="E423" s="315"/>
      <c r="F423" s="202"/>
      <c r="G423" s="202"/>
      <c r="H423" s="315"/>
      <c r="I423" s="202"/>
      <c r="J423" s="202"/>
      <c r="K423" s="205" t="s">
        <v>751</v>
      </c>
      <c r="L423" s="194" t="s">
        <v>33</v>
      </c>
      <c r="M423" s="193" t="s">
        <v>2269</v>
      </c>
      <c r="N423" s="194"/>
      <c r="O423" s="202"/>
      <c r="P423" s="192"/>
      <c r="Q423" s="192"/>
      <c r="R423" s="194"/>
      <c r="S423" s="194"/>
      <c r="T423" s="194"/>
      <c r="U423" s="194"/>
      <c r="V423" s="194"/>
      <c r="W423" s="194"/>
    </row>
    <row r="424" spans="1:23" hidden="1">
      <c r="A424" s="295"/>
      <c r="B424" s="36" t="s">
        <v>323</v>
      </c>
      <c r="C424" s="40" t="s">
        <v>1006</v>
      </c>
      <c r="D424" s="36"/>
      <c r="E424" s="315"/>
      <c r="F424" s="202"/>
      <c r="G424" s="202"/>
      <c r="H424" s="315"/>
      <c r="I424" s="202"/>
      <c r="J424" s="202"/>
      <c r="K424" s="205" t="s">
        <v>751</v>
      </c>
      <c r="L424" s="194" t="s">
        <v>33</v>
      </c>
      <c r="M424" s="193" t="s">
        <v>2269</v>
      </c>
      <c r="N424" s="194"/>
      <c r="O424" s="202"/>
      <c r="P424" s="192"/>
      <c r="Q424" s="192"/>
      <c r="R424" s="194"/>
      <c r="S424" s="194"/>
      <c r="T424" s="194"/>
      <c r="U424" s="194"/>
      <c r="V424" s="194"/>
      <c r="W424" s="194"/>
    </row>
    <row r="425" spans="1:23" hidden="1">
      <c r="A425" s="292"/>
      <c r="B425" s="36" t="s">
        <v>323</v>
      </c>
      <c r="C425" s="40" t="s">
        <v>1007</v>
      </c>
      <c r="D425" s="36"/>
      <c r="E425" s="315"/>
      <c r="F425" s="202"/>
      <c r="G425" s="202"/>
      <c r="H425" s="315"/>
      <c r="I425" s="202"/>
      <c r="J425" s="202"/>
      <c r="K425" s="205" t="s">
        <v>751</v>
      </c>
      <c r="L425" s="194" t="s">
        <v>33</v>
      </c>
      <c r="M425" s="193" t="s">
        <v>2269</v>
      </c>
      <c r="N425" s="194"/>
      <c r="O425" s="202"/>
      <c r="P425" s="192"/>
      <c r="Q425" s="192"/>
      <c r="R425" s="194"/>
      <c r="S425" s="194"/>
      <c r="T425" s="194"/>
      <c r="U425" s="194"/>
      <c r="V425" s="194"/>
      <c r="W425" s="194"/>
    </row>
    <row r="426" spans="1:23" hidden="1">
      <c r="A426" s="292"/>
      <c r="B426" s="36" t="s">
        <v>323</v>
      </c>
      <c r="C426" s="40" t="s">
        <v>1008</v>
      </c>
      <c r="D426" s="36"/>
      <c r="E426" s="315"/>
      <c r="F426" s="202"/>
      <c r="G426" s="202"/>
      <c r="H426" s="315"/>
      <c r="I426" s="202"/>
      <c r="J426" s="202"/>
      <c r="K426" s="205" t="s">
        <v>751</v>
      </c>
      <c r="L426" s="194" t="s">
        <v>33</v>
      </c>
      <c r="M426" s="193" t="s">
        <v>2269</v>
      </c>
      <c r="N426" s="194"/>
      <c r="O426" s="202"/>
      <c r="P426" s="192"/>
      <c r="Q426" s="192"/>
      <c r="R426" s="194"/>
      <c r="S426" s="194"/>
      <c r="T426" s="194"/>
      <c r="U426" s="194"/>
      <c r="V426" s="194"/>
      <c r="W426" s="194"/>
    </row>
    <row r="427" spans="1:23" hidden="1">
      <c r="A427" s="292"/>
      <c r="B427" s="36" t="s">
        <v>323</v>
      </c>
      <c r="C427" s="40" t="s">
        <v>1009</v>
      </c>
      <c r="D427" s="36"/>
      <c r="E427" s="315"/>
      <c r="F427" s="202"/>
      <c r="G427" s="202"/>
      <c r="H427" s="315"/>
      <c r="I427" s="202"/>
      <c r="J427" s="202"/>
      <c r="K427" s="205" t="s">
        <v>751</v>
      </c>
      <c r="L427" s="194" t="s">
        <v>33</v>
      </c>
      <c r="M427" s="193" t="s">
        <v>2269</v>
      </c>
      <c r="N427" s="194"/>
      <c r="O427" s="202"/>
      <c r="P427" s="192"/>
      <c r="Q427" s="192"/>
      <c r="R427" s="194"/>
      <c r="S427" s="194"/>
      <c r="T427" s="194"/>
      <c r="U427" s="194"/>
      <c r="V427" s="194"/>
      <c r="W427" s="194"/>
    </row>
    <row r="428" spans="1:23" hidden="1">
      <c r="A428" s="292"/>
      <c r="B428" s="36" t="s">
        <v>323</v>
      </c>
      <c r="C428" s="40" t="s">
        <v>1010</v>
      </c>
      <c r="D428" s="36"/>
      <c r="E428" s="315"/>
      <c r="F428" s="202"/>
      <c r="G428" s="202"/>
      <c r="H428" s="315"/>
      <c r="I428" s="202"/>
      <c r="J428" s="202"/>
      <c r="K428" s="205" t="s">
        <v>751</v>
      </c>
      <c r="L428" s="194" t="s">
        <v>33</v>
      </c>
      <c r="M428" s="193" t="s">
        <v>2269</v>
      </c>
      <c r="N428" s="194"/>
      <c r="O428" s="202"/>
      <c r="P428" s="192"/>
      <c r="Q428" s="192"/>
      <c r="R428" s="194"/>
      <c r="S428" s="194"/>
      <c r="T428" s="194"/>
      <c r="U428" s="194"/>
      <c r="V428" s="194"/>
      <c r="W428" s="194"/>
    </row>
    <row r="429" spans="1:23" hidden="1">
      <c r="A429" s="292"/>
      <c r="B429" s="36" t="s">
        <v>323</v>
      </c>
      <c r="C429" s="40" t="s">
        <v>1011</v>
      </c>
      <c r="D429" s="36"/>
      <c r="E429" s="315"/>
      <c r="F429" s="202"/>
      <c r="G429" s="202"/>
      <c r="H429" s="315"/>
      <c r="I429" s="202"/>
      <c r="J429" s="202"/>
      <c r="K429" s="205" t="s">
        <v>751</v>
      </c>
      <c r="L429" s="194" t="s">
        <v>33</v>
      </c>
      <c r="M429" s="193" t="s">
        <v>2269</v>
      </c>
      <c r="N429" s="194"/>
      <c r="O429" s="202"/>
      <c r="P429" s="192"/>
      <c r="Q429" s="192"/>
      <c r="R429" s="194"/>
      <c r="S429" s="194"/>
      <c r="T429" s="194"/>
      <c r="U429" s="194"/>
      <c r="V429" s="194"/>
      <c r="W429" s="194"/>
    </row>
    <row r="430" spans="1:23" hidden="1">
      <c r="A430" s="292"/>
      <c r="B430" s="36" t="s">
        <v>323</v>
      </c>
      <c r="C430" s="40" t="s">
        <v>1012</v>
      </c>
      <c r="D430" s="26"/>
      <c r="E430" s="315"/>
      <c r="F430" s="202"/>
      <c r="G430" s="202"/>
      <c r="H430" s="315"/>
      <c r="I430" s="202"/>
      <c r="J430" s="202"/>
      <c r="K430" s="205" t="s">
        <v>751</v>
      </c>
      <c r="L430" s="194" t="s">
        <v>33</v>
      </c>
      <c r="M430" s="193" t="s">
        <v>2269</v>
      </c>
      <c r="N430" s="194"/>
      <c r="O430" s="202"/>
      <c r="P430" s="192"/>
      <c r="Q430" s="192"/>
      <c r="R430" s="194"/>
      <c r="S430" s="194"/>
      <c r="T430" s="194"/>
      <c r="U430" s="194"/>
      <c r="V430" s="194"/>
      <c r="W430" s="194"/>
    </row>
    <row r="431" spans="1:23" hidden="1">
      <c r="A431" s="221"/>
      <c r="B431" s="36" t="s">
        <v>323</v>
      </c>
      <c r="C431" s="26" t="s">
        <v>1025</v>
      </c>
      <c r="D431" s="36"/>
      <c r="E431" s="315"/>
      <c r="F431" s="202"/>
      <c r="G431" s="202"/>
      <c r="H431" s="315"/>
      <c r="I431" s="202"/>
      <c r="J431" s="202"/>
      <c r="K431" s="205" t="s">
        <v>751</v>
      </c>
      <c r="L431" s="194" t="s">
        <v>33</v>
      </c>
      <c r="M431" s="193" t="s">
        <v>2269</v>
      </c>
      <c r="N431" s="194"/>
      <c r="O431" s="202"/>
      <c r="P431" s="192"/>
      <c r="Q431" s="192"/>
      <c r="R431" s="194"/>
      <c r="S431" s="194"/>
      <c r="T431" s="194"/>
      <c r="U431" s="194"/>
      <c r="V431" s="194"/>
      <c r="W431" s="194"/>
    </row>
    <row r="432" spans="1:23" ht="28.5" hidden="1">
      <c r="A432" s="297" t="s">
        <v>307</v>
      </c>
      <c r="B432" s="288" t="s">
        <v>1020</v>
      </c>
      <c r="C432" s="285" t="s">
        <v>330</v>
      </c>
      <c r="D432" s="252"/>
      <c r="E432" s="315"/>
      <c r="F432" s="202"/>
      <c r="G432" s="202"/>
      <c r="H432" s="315"/>
      <c r="I432" s="202"/>
      <c r="J432" s="202"/>
      <c r="K432" s="205" t="s">
        <v>751</v>
      </c>
      <c r="L432" s="194" t="s">
        <v>33</v>
      </c>
      <c r="M432" s="193" t="s">
        <v>2269</v>
      </c>
      <c r="N432" s="194"/>
      <c r="O432" s="202"/>
      <c r="P432" s="192"/>
      <c r="Q432" s="192"/>
      <c r="R432" s="194"/>
      <c r="S432" s="194"/>
      <c r="T432" s="194"/>
      <c r="U432" s="194"/>
      <c r="V432" s="194"/>
      <c r="W432" s="194"/>
    </row>
    <row r="433" spans="1:23" hidden="1">
      <c r="A433" s="219"/>
      <c r="B433" s="40" t="s">
        <v>315</v>
      </c>
      <c r="C433" s="40" t="s">
        <v>1014</v>
      </c>
      <c r="D433" s="26"/>
      <c r="E433" s="315"/>
      <c r="F433" s="202"/>
      <c r="G433" s="202"/>
      <c r="H433" s="315"/>
      <c r="I433" s="202"/>
      <c r="J433" s="202"/>
      <c r="K433" s="205" t="s">
        <v>751</v>
      </c>
      <c r="L433" s="194" t="s">
        <v>33</v>
      </c>
      <c r="M433" s="193" t="s">
        <v>2269</v>
      </c>
      <c r="N433" s="194"/>
      <c r="O433" s="202"/>
      <c r="P433" s="192"/>
      <c r="Q433" s="192"/>
      <c r="R433" s="194"/>
      <c r="S433" s="194"/>
      <c r="T433" s="194"/>
      <c r="U433" s="194"/>
      <c r="V433" s="194"/>
      <c r="W433" s="194"/>
    </row>
    <row r="434" spans="1:23" hidden="1">
      <c r="A434" s="292"/>
      <c r="B434" s="40" t="s">
        <v>315</v>
      </c>
      <c r="C434" s="40" t="s">
        <v>1015</v>
      </c>
      <c r="D434" s="26"/>
      <c r="E434" s="315"/>
      <c r="F434" s="202"/>
      <c r="G434" s="202"/>
      <c r="H434" s="315"/>
      <c r="I434" s="202"/>
      <c r="J434" s="202"/>
      <c r="K434" s="205" t="s">
        <v>751</v>
      </c>
      <c r="L434" s="194" t="s">
        <v>33</v>
      </c>
      <c r="M434" s="193" t="s">
        <v>2269</v>
      </c>
      <c r="N434" s="194"/>
      <c r="O434" s="202"/>
      <c r="P434" s="192"/>
      <c r="Q434" s="192"/>
      <c r="R434" s="194"/>
      <c r="S434" s="194"/>
      <c r="T434" s="194"/>
      <c r="U434" s="194"/>
      <c r="V434" s="194"/>
      <c r="W434" s="194"/>
    </row>
    <row r="435" spans="1:23" hidden="1">
      <c r="A435" s="292"/>
      <c r="B435" s="142" t="s">
        <v>315</v>
      </c>
      <c r="C435" s="142" t="s">
        <v>314</v>
      </c>
      <c r="D435" s="26"/>
      <c r="E435" s="315"/>
      <c r="F435" s="202"/>
      <c r="G435" s="202"/>
      <c r="H435" s="315"/>
      <c r="I435" s="202"/>
      <c r="J435" s="202"/>
      <c r="K435" s="205" t="s">
        <v>751</v>
      </c>
      <c r="L435" s="194" t="s">
        <v>33</v>
      </c>
      <c r="M435" s="193" t="s">
        <v>2269</v>
      </c>
      <c r="N435" s="194"/>
      <c r="O435" s="202"/>
      <c r="P435" s="192"/>
      <c r="Q435" s="192"/>
      <c r="R435" s="194"/>
      <c r="S435" s="194"/>
      <c r="T435" s="194"/>
      <c r="U435" s="194"/>
      <c r="V435" s="194"/>
      <c r="W435" s="194"/>
    </row>
    <row r="436" spans="1:23" hidden="1">
      <c r="A436" s="293"/>
      <c r="B436" s="40" t="s">
        <v>1019</v>
      </c>
      <c r="C436" s="40" t="s">
        <v>1017</v>
      </c>
      <c r="D436" s="26"/>
      <c r="E436" s="315"/>
      <c r="F436" s="202"/>
      <c r="G436" s="202"/>
      <c r="H436" s="315"/>
      <c r="I436" s="202"/>
      <c r="J436" s="202"/>
      <c r="K436" s="205" t="s">
        <v>751</v>
      </c>
      <c r="L436" s="194" t="s">
        <v>33</v>
      </c>
      <c r="M436" s="193" t="s">
        <v>2269</v>
      </c>
      <c r="N436" s="194"/>
      <c r="O436" s="202"/>
      <c r="P436" s="192"/>
      <c r="Q436" s="192"/>
      <c r="R436" s="194"/>
      <c r="S436" s="194"/>
      <c r="T436" s="194"/>
      <c r="U436" s="194"/>
      <c r="V436" s="194"/>
      <c r="W436" s="194"/>
    </row>
    <row r="437" spans="1:23" hidden="1">
      <c r="A437" s="294"/>
      <c r="B437" s="48" t="s">
        <v>322</v>
      </c>
      <c r="C437" s="48" t="s">
        <v>1016</v>
      </c>
      <c r="D437" s="46"/>
      <c r="E437" s="315"/>
      <c r="F437" s="202"/>
      <c r="G437" s="202"/>
      <c r="H437" s="315"/>
      <c r="I437" s="202"/>
      <c r="J437" s="202"/>
      <c r="K437" s="205" t="s">
        <v>751</v>
      </c>
      <c r="L437" s="194" t="s">
        <v>33</v>
      </c>
      <c r="M437" s="193" t="s">
        <v>2269</v>
      </c>
      <c r="N437" s="194"/>
      <c r="O437" s="202"/>
      <c r="P437" s="192"/>
      <c r="Q437" s="192"/>
      <c r="R437" s="194"/>
      <c r="S437" s="194"/>
      <c r="T437" s="194"/>
      <c r="U437" s="194"/>
      <c r="V437" s="194"/>
      <c r="W437" s="194"/>
    </row>
    <row r="438" spans="1:23" hidden="1">
      <c r="A438" s="294"/>
      <c r="B438" s="62" t="s">
        <v>322</v>
      </c>
      <c r="C438" s="52" t="s">
        <v>1018</v>
      </c>
      <c r="D438" s="253"/>
      <c r="E438" s="315"/>
      <c r="F438" s="202"/>
      <c r="G438" s="202"/>
      <c r="H438" s="315"/>
      <c r="I438" s="202"/>
      <c r="J438" s="202"/>
      <c r="K438" s="205" t="s">
        <v>751</v>
      </c>
      <c r="L438" s="194" t="s">
        <v>33</v>
      </c>
      <c r="M438" s="193" t="s">
        <v>2269</v>
      </c>
      <c r="N438" s="194"/>
      <c r="O438" s="202"/>
      <c r="P438" s="192"/>
      <c r="Q438" s="192"/>
      <c r="R438" s="194"/>
      <c r="S438" s="194"/>
      <c r="T438" s="194"/>
      <c r="U438" s="194"/>
      <c r="V438" s="194"/>
      <c r="W438" s="194"/>
    </row>
    <row r="439" spans="1:23" hidden="1">
      <c r="A439" s="295"/>
      <c r="B439" s="26" t="s">
        <v>322</v>
      </c>
      <c r="C439" s="26" t="s">
        <v>1027</v>
      </c>
      <c r="D439" s="26"/>
      <c r="E439" s="315"/>
      <c r="F439" s="202"/>
      <c r="G439" s="202"/>
      <c r="H439" s="315"/>
      <c r="I439" s="202"/>
      <c r="J439" s="202"/>
      <c r="K439" s="205" t="s">
        <v>751</v>
      </c>
      <c r="L439" s="194" t="s">
        <v>33</v>
      </c>
      <c r="M439" s="193" t="s">
        <v>2269</v>
      </c>
      <c r="N439" s="194"/>
      <c r="O439" s="202"/>
      <c r="P439" s="192"/>
      <c r="Q439" s="192"/>
      <c r="R439" s="194"/>
      <c r="S439" s="194"/>
      <c r="T439" s="194"/>
      <c r="U439" s="194"/>
      <c r="V439" s="194"/>
      <c r="W439" s="194"/>
    </row>
    <row r="440" spans="1:23" hidden="1">
      <c r="A440" s="221"/>
      <c r="B440" s="40" t="s">
        <v>318</v>
      </c>
      <c r="C440" s="40" t="s">
        <v>1031</v>
      </c>
      <c r="D440" s="36"/>
      <c r="E440" s="315"/>
      <c r="F440" s="202"/>
      <c r="G440" s="202"/>
      <c r="H440" s="315"/>
      <c r="I440" s="202"/>
      <c r="J440" s="202"/>
      <c r="K440" s="205" t="s">
        <v>751</v>
      </c>
      <c r="L440" s="194" t="s">
        <v>33</v>
      </c>
      <c r="M440" s="193" t="s">
        <v>2269</v>
      </c>
      <c r="N440" s="194"/>
      <c r="O440" s="202"/>
      <c r="P440" s="192"/>
      <c r="Q440" s="192"/>
      <c r="R440" s="194"/>
      <c r="S440" s="194"/>
      <c r="T440" s="194"/>
      <c r="U440" s="194"/>
      <c r="V440" s="194"/>
      <c r="W440" s="194"/>
    </row>
    <row r="441" spans="1:23" hidden="1">
      <c r="A441" s="292"/>
      <c r="B441" s="40" t="s">
        <v>318</v>
      </c>
      <c r="C441" s="40" t="s">
        <v>1032</v>
      </c>
      <c r="D441" s="36"/>
      <c r="E441" s="315"/>
      <c r="F441" s="202"/>
      <c r="G441" s="202"/>
      <c r="H441" s="315"/>
      <c r="I441" s="202"/>
      <c r="J441" s="202"/>
      <c r="K441" s="205" t="s">
        <v>751</v>
      </c>
      <c r="L441" s="194" t="s">
        <v>33</v>
      </c>
      <c r="M441" s="193" t="s">
        <v>2269</v>
      </c>
      <c r="N441" s="194"/>
      <c r="O441" s="202"/>
      <c r="P441" s="192"/>
      <c r="Q441" s="192"/>
      <c r="R441" s="194"/>
      <c r="S441" s="194"/>
      <c r="T441" s="194"/>
      <c r="U441" s="194"/>
      <c r="V441" s="194"/>
      <c r="W441" s="194"/>
    </row>
    <row r="442" spans="1:23" hidden="1">
      <c r="A442" s="292"/>
      <c r="B442" s="40" t="s">
        <v>318</v>
      </c>
      <c r="C442" s="40" t="s">
        <v>1033</v>
      </c>
      <c r="D442" s="36"/>
      <c r="E442" s="315"/>
      <c r="F442" s="202"/>
      <c r="G442" s="202"/>
      <c r="H442" s="315"/>
      <c r="I442" s="202"/>
      <c r="J442" s="202"/>
      <c r="K442" s="205" t="s">
        <v>751</v>
      </c>
      <c r="L442" s="194" t="s">
        <v>33</v>
      </c>
      <c r="M442" s="193" t="s">
        <v>2269</v>
      </c>
      <c r="N442" s="194"/>
      <c r="O442" s="202"/>
      <c r="P442" s="192"/>
      <c r="Q442" s="192"/>
      <c r="R442" s="194"/>
      <c r="S442" s="194"/>
      <c r="T442" s="194"/>
      <c r="U442" s="194"/>
      <c r="V442" s="194"/>
      <c r="W442" s="194"/>
    </row>
    <row r="443" spans="1:23" hidden="1">
      <c r="A443" s="293"/>
      <c r="B443" s="40" t="s">
        <v>968</v>
      </c>
      <c r="C443" s="40" t="s">
        <v>973</v>
      </c>
      <c r="D443" s="36"/>
      <c r="E443" s="315"/>
      <c r="F443" s="202"/>
      <c r="G443" s="202"/>
      <c r="H443" s="315"/>
      <c r="I443" s="202"/>
      <c r="J443" s="202"/>
      <c r="K443" s="205" t="s">
        <v>751</v>
      </c>
      <c r="L443" s="194" t="s">
        <v>33</v>
      </c>
      <c r="M443" s="193" t="s">
        <v>2269</v>
      </c>
      <c r="N443" s="194"/>
      <c r="O443" s="202"/>
      <c r="P443" s="192"/>
      <c r="Q443" s="192"/>
      <c r="R443" s="194"/>
      <c r="S443" s="194"/>
      <c r="T443" s="194"/>
      <c r="U443" s="194"/>
      <c r="V443" s="194"/>
      <c r="W443" s="194"/>
    </row>
    <row r="444" spans="1:23" hidden="1">
      <c r="A444" s="294"/>
      <c r="B444" s="40" t="s">
        <v>308</v>
      </c>
      <c r="C444" s="40" t="s">
        <v>1036</v>
      </c>
      <c r="D444" s="36"/>
      <c r="E444" s="315"/>
      <c r="F444" s="202"/>
      <c r="G444" s="202"/>
      <c r="H444" s="315"/>
      <c r="I444" s="202"/>
      <c r="J444" s="202"/>
      <c r="K444" s="205" t="s">
        <v>751</v>
      </c>
      <c r="L444" s="194" t="s">
        <v>33</v>
      </c>
      <c r="M444" s="193" t="s">
        <v>2269</v>
      </c>
      <c r="N444" s="194"/>
      <c r="O444" s="202"/>
      <c r="P444" s="192"/>
      <c r="Q444" s="192"/>
      <c r="R444" s="194"/>
      <c r="S444" s="194"/>
      <c r="T444" s="194"/>
      <c r="U444" s="194"/>
      <c r="V444" s="194"/>
      <c r="W444" s="194"/>
    </row>
    <row r="445" spans="1:23" hidden="1">
      <c r="A445" s="294"/>
      <c r="B445" s="40" t="s">
        <v>308</v>
      </c>
      <c r="C445" s="40" t="s">
        <v>1037</v>
      </c>
      <c r="D445" s="36"/>
      <c r="E445" s="315"/>
      <c r="F445" s="202"/>
      <c r="G445" s="202"/>
      <c r="H445" s="315"/>
      <c r="I445" s="202"/>
      <c r="J445" s="202"/>
      <c r="K445" s="205" t="s">
        <v>751</v>
      </c>
      <c r="L445" s="194" t="s">
        <v>33</v>
      </c>
      <c r="M445" s="193" t="s">
        <v>2269</v>
      </c>
      <c r="N445" s="194"/>
      <c r="O445" s="202"/>
      <c r="P445" s="192"/>
      <c r="Q445" s="192"/>
      <c r="R445" s="194"/>
      <c r="S445" s="194"/>
      <c r="T445" s="194"/>
      <c r="U445" s="194"/>
      <c r="V445" s="194"/>
      <c r="W445" s="194"/>
    </row>
    <row r="446" spans="1:23" hidden="1">
      <c r="A446" s="294"/>
      <c r="B446" s="40" t="s">
        <v>322</v>
      </c>
      <c r="C446" s="52" t="s">
        <v>1034</v>
      </c>
      <c r="D446" s="254"/>
      <c r="E446" s="315"/>
      <c r="F446" s="202"/>
      <c r="G446" s="202"/>
      <c r="H446" s="315"/>
      <c r="I446" s="202"/>
      <c r="J446" s="202"/>
      <c r="K446" s="205" t="s">
        <v>751</v>
      </c>
      <c r="L446" s="194" t="s">
        <v>33</v>
      </c>
      <c r="M446" s="193" t="s">
        <v>2269</v>
      </c>
      <c r="N446" s="194"/>
      <c r="O446" s="202"/>
      <c r="P446" s="192"/>
      <c r="Q446" s="192"/>
      <c r="R446" s="194"/>
      <c r="S446" s="194"/>
      <c r="T446" s="194"/>
      <c r="U446" s="194"/>
      <c r="V446" s="194"/>
      <c r="W446" s="194"/>
    </row>
    <row r="447" spans="1:23" hidden="1">
      <c r="A447" s="295"/>
      <c r="B447" s="40" t="s">
        <v>322</v>
      </c>
      <c r="C447" s="40" t="s">
        <v>1035</v>
      </c>
      <c r="D447" s="36"/>
      <c r="E447" s="315"/>
      <c r="F447" s="202"/>
      <c r="G447" s="202"/>
      <c r="H447" s="315"/>
      <c r="I447" s="202"/>
      <c r="J447" s="202"/>
      <c r="K447" s="205" t="s">
        <v>751</v>
      </c>
      <c r="L447" s="194" t="s">
        <v>33</v>
      </c>
      <c r="M447" s="193" t="s">
        <v>2269</v>
      </c>
      <c r="N447" s="194"/>
      <c r="O447" s="202"/>
      <c r="P447" s="192"/>
      <c r="Q447" s="192"/>
      <c r="R447" s="194"/>
      <c r="S447" s="194"/>
      <c r="T447" s="194"/>
      <c r="U447" s="194"/>
      <c r="V447" s="194"/>
      <c r="W447" s="194"/>
    </row>
    <row r="448" spans="1:23" hidden="1">
      <c r="A448" s="292"/>
      <c r="B448" s="176" t="s">
        <v>315</v>
      </c>
      <c r="C448" s="176" t="s">
        <v>1013</v>
      </c>
      <c r="D448" s="26"/>
      <c r="E448" s="315"/>
      <c r="F448" s="202"/>
      <c r="G448" s="202"/>
      <c r="H448" s="315"/>
      <c r="I448" s="202"/>
      <c r="J448" s="202"/>
      <c r="K448" s="205" t="s">
        <v>751</v>
      </c>
      <c r="L448" s="194" t="s">
        <v>33</v>
      </c>
      <c r="M448" s="193" t="s">
        <v>2269</v>
      </c>
      <c r="N448" s="194"/>
      <c r="O448" s="202"/>
      <c r="P448" s="192"/>
      <c r="Q448" s="192"/>
      <c r="R448" s="194"/>
      <c r="S448" s="194"/>
      <c r="T448" s="194"/>
      <c r="U448" s="194"/>
      <c r="V448" s="194"/>
      <c r="W448" s="194"/>
    </row>
    <row r="449" spans="1:23" hidden="1">
      <c r="A449" s="292"/>
      <c r="B449" s="160" t="s">
        <v>308</v>
      </c>
      <c r="C449" s="160" t="s">
        <v>1023</v>
      </c>
      <c r="D449" s="26"/>
      <c r="E449" s="315"/>
      <c r="F449" s="202"/>
      <c r="G449" s="202"/>
      <c r="H449" s="315"/>
      <c r="I449" s="202"/>
      <c r="J449" s="202"/>
      <c r="K449" s="205" t="s">
        <v>751</v>
      </c>
      <c r="L449" s="194" t="s">
        <v>33</v>
      </c>
      <c r="M449" s="193" t="s">
        <v>2269</v>
      </c>
      <c r="N449" s="194"/>
      <c r="O449" s="202"/>
      <c r="P449" s="192"/>
      <c r="Q449" s="192"/>
      <c r="R449" s="194"/>
      <c r="S449" s="194"/>
      <c r="T449" s="194"/>
      <c r="U449" s="194"/>
      <c r="V449" s="194"/>
      <c r="W449" s="194"/>
    </row>
    <row r="450" spans="1:23" hidden="1">
      <c r="A450" s="292"/>
      <c r="B450" s="160" t="s">
        <v>308</v>
      </c>
      <c r="C450" s="160" t="s">
        <v>551</v>
      </c>
      <c r="D450" s="26"/>
      <c r="E450" s="315"/>
      <c r="F450" s="202"/>
      <c r="G450" s="202"/>
      <c r="H450" s="315"/>
      <c r="I450" s="202"/>
      <c r="J450" s="202"/>
      <c r="K450" s="205" t="s">
        <v>751</v>
      </c>
      <c r="L450" s="194" t="s">
        <v>33</v>
      </c>
      <c r="M450" s="193" t="s">
        <v>2269</v>
      </c>
      <c r="N450" s="194"/>
      <c r="O450" s="202"/>
      <c r="P450" s="192"/>
      <c r="Q450" s="192"/>
      <c r="R450" s="194"/>
      <c r="S450" s="194"/>
      <c r="T450" s="194"/>
      <c r="U450" s="194"/>
      <c r="V450" s="194"/>
      <c r="W450" s="194"/>
    </row>
    <row r="451" spans="1:23" hidden="1">
      <c r="A451" s="221"/>
      <c r="B451" s="36"/>
      <c r="C451" s="33" t="s">
        <v>335</v>
      </c>
      <c r="D451" s="36"/>
      <c r="E451" s="315"/>
      <c r="F451" s="202"/>
      <c r="G451" s="202"/>
      <c r="H451" s="315"/>
      <c r="I451" s="202"/>
      <c r="J451" s="202"/>
      <c r="K451" s="205" t="s">
        <v>751</v>
      </c>
      <c r="L451" s="194" t="s">
        <v>33</v>
      </c>
      <c r="M451" s="193" t="s">
        <v>2269</v>
      </c>
      <c r="N451" s="194"/>
      <c r="O451" s="202"/>
      <c r="P451" s="192"/>
      <c r="Q451" s="192"/>
      <c r="R451" s="194"/>
      <c r="S451" s="194"/>
      <c r="T451" s="194"/>
      <c r="U451" s="194"/>
      <c r="V451" s="194"/>
      <c r="W451" s="194"/>
    </row>
    <row r="452" spans="1:23" hidden="1">
      <c r="A452" s="293"/>
      <c r="B452" s="36"/>
      <c r="C452" s="33" t="s">
        <v>336</v>
      </c>
      <c r="D452" s="36"/>
      <c r="E452" s="315"/>
      <c r="F452" s="202"/>
      <c r="G452" s="202"/>
      <c r="H452" s="315"/>
      <c r="I452" s="202"/>
      <c r="J452" s="202"/>
      <c r="K452" s="205" t="s">
        <v>751</v>
      </c>
      <c r="L452" s="194" t="s">
        <v>33</v>
      </c>
      <c r="M452" s="193" t="s">
        <v>2269</v>
      </c>
      <c r="N452" s="194"/>
      <c r="O452" s="202"/>
      <c r="P452" s="192"/>
      <c r="Q452" s="192"/>
      <c r="R452" s="194"/>
      <c r="S452" s="194"/>
      <c r="T452" s="194"/>
      <c r="U452" s="194"/>
      <c r="V452" s="194"/>
      <c r="W452" s="194"/>
    </row>
    <row r="453" spans="1:23" hidden="1">
      <c r="A453" s="294"/>
      <c r="B453" s="36"/>
      <c r="C453" s="33" t="s">
        <v>337</v>
      </c>
      <c r="D453" s="36"/>
      <c r="E453" s="315"/>
      <c r="F453" s="202"/>
      <c r="G453" s="202"/>
      <c r="H453" s="315"/>
      <c r="I453" s="202"/>
      <c r="J453" s="202"/>
      <c r="K453" s="205" t="s">
        <v>751</v>
      </c>
      <c r="L453" s="194" t="s">
        <v>33</v>
      </c>
      <c r="M453" s="193" t="s">
        <v>2269</v>
      </c>
      <c r="N453" s="194"/>
      <c r="O453" s="202"/>
      <c r="P453" s="192"/>
      <c r="Q453" s="192"/>
      <c r="R453" s="194"/>
      <c r="S453" s="194"/>
      <c r="T453" s="194"/>
      <c r="U453" s="194"/>
      <c r="V453" s="194"/>
      <c r="W453" s="194"/>
    </row>
    <row r="454" spans="1:23" hidden="1">
      <c r="A454" s="294"/>
      <c r="B454" s="36"/>
      <c r="C454" s="246" t="s">
        <v>338</v>
      </c>
      <c r="D454" s="254"/>
      <c r="E454" s="315"/>
      <c r="F454" s="202"/>
      <c r="G454" s="202"/>
      <c r="H454" s="315"/>
      <c r="I454" s="202"/>
      <c r="J454" s="202"/>
      <c r="K454" s="205" t="s">
        <v>751</v>
      </c>
      <c r="L454" s="194" t="s">
        <v>33</v>
      </c>
      <c r="M454" s="193" t="s">
        <v>2269</v>
      </c>
      <c r="N454" s="194"/>
      <c r="O454" s="202"/>
      <c r="P454" s="192"/>
      <c r="Q454" s="192"/>
      <c r="R454" s="194"/>
      <c r="S454" s="194"/>
      <c r="T454" s="194"/>
      <c r="U454" s="194"/>
      <c r="V454" s="194"/>
      <c r="W454" s="194"/>
    </row>
    <row r="455" spans="1:23" hidden="1">
      <c r="A455" s="295"/>
      <c r="B455" s="36"/>
      <c r="C455" s="33" t="s">
        <v>339</v>
      </c>
      <c r="D455" s="36"/>
      <c r="E455" s="315"/>
      <c r="F455" s="202"/>
      <c r="G455" s="202"/>
      <c r="H455" s="315"/>
      <c r="I455" s="202"/>
      <c r="J455" s="202"/>
      <c r="K455" s="205" t="s">
        <v>751</v>
      </c>
      <c r="L455" s="194" t="s">
        <v>33</v>
      </c>
      <c r="M455" s="193" t="s">
        <v>2269</v>
      </c>
      <c r="N455" s="194"/>
      <c r="O455" s="202"/>
      <c r="P455" s="192"/>
      <c r="Q455" s="192"/>
      <c r="R455" s="194"/>
      <c r="S455" s="194"/>
      <c r="T455" s="194"/>
      <c r="U455" s="194"/>
      <c r="V455" s="194"/>
      <c r="W455" s="194"/>
    </row>
    <row r="456" spans="1:23" hidden="1">
      <c r="A456" s="262"/>
      <c r="B456" s="33" t="s">
        <v>308</v>
      </c>
      <c r="C456" s="33" t="s">
        <v>1022</v>
      </c>
      <c r="D456" s="26"/>
      <c r="E456" s="315"/>
      <c r="F456" s="202"/>
      <c r="G456" s="202"/>
      <c r="H456" s="315"/>
      <c r="I456" s="202"/>
      <c r="J456" s="202"/>
      <c r="K456" s="205" t="s">
        <v>751</v>
      </c>
      <c r="L456" s="194" t="s">
        <v>33</v>
      </c>
      <c r="M456" s="193" t="s">
        <v>2269</v>
      </c>
      <c r="N456" s="194"/>
      <c r="O456" s="202"/>
      <c r="P456" s="192"/>
      <c r="Q456" s="192"/>
      <c r="R456" s="194"/>
      <c r="S456" s="194"/>
      <c r="T456" s="194"/>
      <c r="U456" s="194"/>
      <c r="V456" s="194"/>
      <c r="W456" s="194"/>
    </row>
    <row r="457" spans="1:23" hidden="1">
      <c r="A457" s="262"/>
      <c r="B457" s="36" t="s">
        <v>930</v>
      </c>
      <c r="C457" s="26" t="s">
        <v>939</v>
      </c>
      <c r="D457" s="36"/>
      <c r="E457" s="315"/>
      <c r="F457" s="202"/>
      <c r="G457" s="202"/>
      <c r="H457" s="315"/>
      <c r="I457" s="202"/>
      <c r="J457" s="202"/>
      <c r="K457" s="205" t="s">
        <v>751</v>
      </c>
      <c r="L457" s="194" t="s">
        <v>33</v>
      </c>
      <c r="M457" s="193" t="s">
        <v>2269</v>
      </c>
      <c r="N457" s="194"/>
      <c r="O457" s="202"/>
      <c r="P457" s="192"/>
      <c r="Q457" s="192"/>
      <c r="R457" s="194"/>
      <c r="S457" s="194"/>
      <c r="T457" s="194"/>
      <c r="U457" s="194"/>
      <c r="V457" s="194"/>
      <c r="W457" s="194"/>
    </row>
    <row r="458" spans="1:23" hidden="1">
      <c r="A458" s="221"/>
      <c r="B458" s="40" t="s">
        <v>1043</v>
      </c>
      <c r="C458" s="40" t="s">
        <v>1045</v>
      </c>
      <c r="D458" s="36"/>
      <c r="E458" s="315"/>
      <c r="F458" s="202"/>
      <c r="G458" s="202"/>
      <c r="H458" s="315"/>
      <c r="I458" s="202"/>
      <c r="J458" s="202"/>
      <c r="K458" s="205" t="s">
        <v>751</v>
      </c>
      <c r="L458" s="194" t="s">
        <v>33</v>
      </c>
      <c r="M458" s="193" t="s">
        <v>2269</v>
      </c>
      <c r="N458" s="194"/>
      <c r="O458" s="202"/>
      <c r="P458" s="192"/>
      <c r="Q458" s="192"/>
      <c r="R458" s="194"/>
      <c r="S458" s="194"/>
      <c r="T458" s="194"/>
      <c r="U458" s="194"/>
      <c r="V458" s="194"/>
      <c r="W458" s="194"/>
    </row>
    <row r="459" spans="1:23" hidden="1">
      <c r="A459" s="292"/>
      <c r="B459" s="36" t="s">
        <v>1043</v>
      </c>
      <c r="C459" s="26" t="s">
        <v>352</v>
      </c>
      <c r="D459" s="36"/>
      <c r="E459" s="315"/>
      <c r="F459" s="202"/>
      <c r="G459" s="202"/>
      <c r="H459" s="315"/>
      <c r="I459" s="202"/>
      <c r="J459" s="202"/>
      <c r="K459" s="205" t="s">
        <v>751</v>
      </c>
      <c r="L459" s="194" t="s">
        <v>33</v>
      </c>
      <c r="M459" s="193" t="s">
        <v>2269</v>
      </c>
      <c r="N459" s="194"/>
      <c r="O459" s="202"/>
      <c r="P459" s="192"/>
      <c r="Q459" s="192"/>
      <c r="R459" s="194"/>
      <c r="S459" s="194"/>
      <c r="T459" s="194"/>
      <c r="U459" s="194"/>
      <c r="V459" s="194"/>
      <c r="W459" s="194"/>
    </row>
    <row r="460" spans="1:23" hidden="1">
      <c r="A460" s="293"/>
      <c r="B460" s="40" t="s">
        <v>349</v>
      </c>
      <c r="C460" s="40" t="s">
        <v>1046</v>
      </c>
      <c r="D460" s="36"/>
      <c r="E460" s="315"/>
      <c r="F460" s="202"/>
      <c r="G460" s="202"/>
      <c r="H460" s="315"/>
      <c r="I460" s="202"/>
      <c r="J460" s="202"/>
      <c r="K460" s="205" t="s">
        <v>751</v>
      </c>
      <c r="L460" s="194" t="s">
        <v>33</v>
      </c>
      <c r="M460" s="193" t="s">
        <v>2269</v>
      </c>
      <c r="N460" s="194"/>
      <c r="O460" s="202"/>
      <c r="P460" s="192"/>
      <c r="Q460" s="192"/>
      <c r="R460" s="194"/>
      <c r="S460" s="194"/>
      <c r="T460" s="194"/>
      <c r="U460" s="194"/>
      <c r="V460" s="194"/>
      <c r="W460" s="194"/>
    </row>
    <row r="461" spans="1:23" hidden="1">
      <c r="A461" s="294"/>
      <c r="B461" s="36" t="s">
        <v>349</v>
      </c>
      <c r="C461" s="26" t="s">
        <v>353</v>
      </c>
      <c r="D461" s="36"/>
      <c r="E461" s="315"/>
      <c r="F461" s="202"/>
      <c r="G461" s="202"/>
      <c r="H461" s="315"/>
      <c r="I461" s="202"/>
      <c r="J461" s="202"/>
      <c r="K461" s="205" t="s">
        <v>751</v>
      </c>
      <c r="L461" s="194" t="s">
        <v>33</v>
      </c>
      <c r="M461" s="193" t="s">
        <v>2269</v>
      </c>
      <c r="N461" s="194"/>
      <c r="O461" s="202"/>
      <c r="P461" s="192"/>
      <c r="Q461" s="192"/>
      <c r="R461" s="194"/>
      <c r="S461" s="194"/>
      <c r="T461" s="194"/>
      <c r="U461" s="194"/>
      <c r="V461" s="194"/>
      <c r="W461" s="194"/>
    </row>
    <row r="462" spans="1:23" hidden="1">
      <c r="A462" s="294"/>
      <c r="B462" s="62" t="s">
        <v>1044</v>
      </c>
      <c r="C462" s="52" t="s">
        <v>1047</v>
      </c>
      <c r="D462" s="254"/>
      <c r="E462" s="315"/>
      <c r="F462" s="202"/>
      <c r="G462" s="202"/>
      <c r="H462" s="315"/>
      <c r="I462" s="202"/>
      <c r="J462" s="202"/>
      <c r="K462" s="205" t="s">
        <v>751</v>
      </c>
      <c r="L462" s="194" t="s">
        <v>33</v>
      </c>
      <c r="M462" s="193" t="s">
        <v>2269</v>
      </c>
      <c r="N462" s="194"/>
      <c r="O462" s="202"/>
      <c r="P462" s="192"/>
      <c r="Q462" s="192"/>
      <c r="R462" s="194"/>
      <c r="S462" s="194"/>
      <c r="T462" s="194"/>
      <c r="U462" s="194"/>
      <c r="V462" s="194"/>
      <c r="W462" s="194"/>
    </row>
    <row r="463" spans="1:23" hidden="1">
      <c r="A463" s="295"/>
      <c r="B463" s="40" t="s">
        <v>1044</v>
      </c>
      <c r="C463" s="40" t="s">
        <v>1048</v>
      </c>
      <c r="D463" s="36"/>
      <c r="E463" s="315"/>
      <c r="F463" s="202"/>
      <c r="G463" s="202"/>
      <c r="H463" s="315"/>
      <c r="I463" s="202"/>
      <c r="J463" s="202"/>
      <c r="K463" s="205" t="s">
        <v>751</v>
      </c>
      <c r="L463" s="194" t="s">
        <v>33</v>
      </c>
      <c r="M463" s="193" t="s">
        <v>2269</v>
      </c>
      <c r="N463" s="194"/>
      <c r="O463" s="202"/>
      <c r="P463" s="192"/>
      <c r="Q463" s="192"/>
      <c r="R463" s="194"/>
      <c r="S463" s="194"/>
      <c r="T463" s="194"/>
      <c r="U463" s="194"/>
      <c r="V463" s="194"/>
      <c r="W463" s="194"/>
    </row>
    <row r="464" spans="1:23" hidden="1">
      <c r="A464" s="292"/>
      <c r="B464" s="36" t="s">
        <v>1044</v>
      </c>
      <c r="C464" s="26" t="s">
        <v>1049</v>
      </c>
      <c r="D464" s="36"/>
      <c r="E464" s="315"/>
      <c r="F464" s="202"/>
      <c r="G464" s="202"/>
      <c r="H464" s="315"/>
      <c r="I464" s="202"/>
      <c r="J464" s="202"/>
      <c r="K464" s="205" t="s">
        <v>751</v>
      </c>
      <c r="L464" s="194" t="s">
        <v>33</v>
      </c>
      <c r="M464" s="193" t="s">
        <v>2269</v>
      </c>
      <c r="N464" s="194"/>
      <c r="O464" s="202"/>
      <c r="P464" s="192"/>
      <c r="Q464" s="192"/>
      <c r="R464" s="194"/>
      <c r="S464" s="194"/>
      <c r="T464" s="194"/>
      <c r="U464" s="194"/>
      <c r="V464" s="194"/>
      <c r="W464" s="194"/>
    </row>
    <row r="465" spans="1:23" hidden="1">
      <c r="A465" s="292"/>
      <c r="B465" s="36" t="s">
        <v>1042</v>
      </c>
      <c r="C465" s="26" t="s">
        <v>351</v>
      </c>
      <c r="D465" s="36"/>
      <c r="E465" s="315"/>
      <c r="F465" s="202"/>
      <c r="G465" s="202"/>
      <c r="H465" s="315"/>
      <c r="I465" s="202"/>
      <c r="J465" s="202"/>
      <c r="K465" s="205" t="s">
        <v>751</v>
      </c>
      <c r="L465" s="194" t="s">
        <v>33</v>
      </c>
      <c r="M465" s="193" t="s">
        <v>2269</v>
      </c>
      <c r="N465" s="194"/>
      <c r="O465" s="202"/>
      <c r="P465" s="192"/>
      <c r="Q465" s="192"/>
      <c r="R465" s="194"/>
      <c r="S465" s="194"/>
      <c r="T465" s="194"/>
      <c r="U465" s="194"/>
      <c r="V465" s="194"/>
      <c r="W465" s="194"/>
    </row>
    <row r="466" spans="1:23" hidden="1">
      <c r="A466" s="292"/>
      <c r="B466" s="36" t="s">
        <v>1042</v>
      </c>
      <c r="C466" s="26" t="s">
        <v>354</v>
      </c>
      <c r="D466" s="36"/>
      <c r="E466" s="315"/>
      <c r="F466" s="202"/>
      <c r="G466" s="202"/>
      <c r="H466" s="315"/>
      <c r="I466" s="202"/>
      <c r="J466" s="202"/>
      <c r="K466" s="205" t="s">
        <v>751</v>
      </c>
      <c r="L466" s="194" t="s">
        <v>33</v>
      </c>
      <c r="M466" s="193" t="s">
        <v>2269</v>
      </c>
      <c r="N466" s="194"/>
      <c r="O466" s="202"/>
      <c r="P466" s="192"/>
      <c r="Q466" s="192"/>
      <c r="R466" s="194"/>
      <c r="S466" s="194"/>
      <c r="T466" s="194"/>
      <c r="U466" s="194"/>
      <c r="V466" s="194"/>
      <c r="W466" s="194"/>
    </row>
    <row r="467" spans="1:23" hidden="1">
      <c r="A467" s="292"/>
      <c r="B467" s="36" t="s">
        <v>1042</v>
      </c>
      <c r="C467" s="26" t="s">
        <v>355</v>
      </c>
      <c r="D467" s="36"/>
      <c r="E467" s="315"/>
      <c r="F467" s="202"/>
      <c r="G467" s="202"/>
      <c r="H467" s="315"/>
      <c r="I467" s="202"/>
      <c r="J467" s="202"/>
      <c r="K467" s="205" t="s">
        <v>751</v>
      </c>
      <c r="L467" s="194" t="s">
        <v>33</v>
      </c>
      <c r="M467" s="193" t="s">
        <v>2269</v>
      </c>
      <c r="N467" s="194"/>
      <c r="O467" s="202"/>
      <c r="P467" s="192"/>
      <c r="Q467" s="192"/>
      <c r="R467" s="194"/>
      <c r="S467" s="194"/>
      <c r="T467" s="194"/>
      <c r="U467" s="194"/>
      <c r="V467" s="194"/>
      <c r="W467" s="194"/>
    </row>
    <row r="468" spans="1:23" hidden="1">
      <c r="A468" s="292"/>
      <c r="B468" s="40" t="s">
        <v>1053</v>
      </c>
      <c r="C468" s="40" t="s">
        <v>1050</v>
      </c>
      <c r="D468" s="36"/>
      <c r="E468" s="315"/>
      <c r="F468" s="202"/>
      <c r="G468" s="202"/>
      <c r="H468" s="315"/>
      <c r="I468" s="202"/>
      <c r="J468" s="202"/>
      <c r="K468" s="205" t="s">
        <v>751</v>
      </c>
      <c r="L468" s="194" t="s">
        <v>33</v>
      </c>
      <c r="M468" s="193" t="s">
        <v>2269</v>
      </c>
      <c r="N468" s="194"/>
      <c r="O468" s="202"/>
      <c r="P468" s="192"/>
      <c r="Q468" s="192"/>
      <c r="R468" s="194"/>
      <c r="S468" s="194"/>
      <c r="T468" s="194"/>
      <c r="U468" s="194"/>
      <c r="V468" s="194"/>
      <c r="W468" s="194"/>
    </row>
    <row r="469" spans="1:23" hidden="1">
      <c r="A469" s="292"/>
      <c r="B469" s="40" t="s">
        <v>1053</v>
      </c>
      <c r="C469" s="40" t="s">
        <v>1051</v>
      </c>
      <c r="D469" s="36"/>
      <c r="E469" s="315"/>
      <c r="F469" s="202"/>
      <c r="G469" s="202"/>
      <c r="H469" s="315"/>
      <c r="I469" s="202"/>
      <c r="J469" s="202"/>
      <c r="K469" s="205" t="s">
        <v>751</v>
      </c>
      <c r="L469" s="194" t="s">
        <v>33</v>
      </c>
      <c r="M469" s="193" t="s">
        <v>2269</v>
      </c>
      <c r="N469" s="194"/>
      <c r="O469" s="202"/>
      <c r="P469" s="192"/>
      <c r="Q469" s="192"/>
      <c r="R469" s="194"/>
      <c r="S469" s="194"/>
      <c r="T469" s="194"/>
      <c r="U469" s="194"/>
      <c r="V469" s="194"/>
      <c r="W469" s="194"/>
    </row>
    <row r="470" spans="1:23" hidden="1">
      <c r="A470" s="292"/>
      <c r="B470" s="40" t="s">
        <v>1053</v>
      </c>
      <c r="C470" s="40" t="s">
        <v>1052</v>
      </c>
      <c r="D470" s="36"/>
      <c r="E470" s="315"/>
      <c r="F470" s="202"/>
      <c r="G470" s="202"/>
      <c r="H470" s="315"/>
      <c r="I470" s="202"/>
      <c r="J470" s="202"/>
      <c r="K470" s="205" t="s">
        <v>751</v>
      </c>
      <c r="L470" s="194" t="s">
        <v>33</v>
      </c>
      <c r="M470" s="193" t="s">
        <v>2269</v>
      </c>
      <c r="N470" s="194"/>
      <c r="O470" s="202"/>
      <c r="P470" s="192"/>
      <c r="Q470" s="192"/>
      <c r="R470" s="194"/>
      <c r="S470" s="194"/>
      <c r="T470" s="194"/>
      <c r="U470" s="194"/>
      <c r="V470" s="194"/>
      <c r="W470" s="194"/>
    </row>
    <row r="471" spans="1:23" hidden="1">
      <c r="A471" s="221"/>
      <c r="B471" s="36" t="s">
        <v>606</v>
      </c>
      <c r="C471" s="26" t="s">
        <v>357</v>
      </c>
      <c r="D471" s="36"/>
      <c r="E471" s="315"/>
      <c r="F471" s="202"/>
      <c r="G471" s="202"/>
      <c r="H471" s="315"/>
      <c r="I471" s="202"/>
      <c r="J471" s="202"/>
      <c r="K471" s="205" t="s">
        <v>751</v>
      </c>
      <c r="L471" s="194" t="s">
        <v>33</v>
      </c>
      <c r="M471" s="193" t="s">
        <v>2269</v>
      </c>
      <c r="N471" s="194"/>
      <c r="O471" s="202"/>
      <c r="P471" s="192"/>
      <c r="Q471" s="192"/>
      <c r="R471" s="194"/>
      <c r="S471" s="194"/>
      <c r="T471" s="194"/>
      <c r="U471" s="194"/>
      <c r="V471" s="194"/>
      <c r="W471" s="194"/>
    </row>
    <row r="472" spans="1:23" hidden="1">
      <c r="A472" s="221"/>
      <c r="B472" s="40" t="s">
        <v>608</v>
      </c>
      <c r="C472" s="40" t="s">
        <v>1059</v>
      </c>
      <c r="D472" s="36"/>
      <c r="E472" s="315"/>
      <c r="F472" s="202"/>
      <c r="G472" s="202"/>
      <c r="H472" s="315"/>
      <c r="I472" s="202"/>
      <c r="J472" s="202"/>
      <c r="K472" s="205" t="s">
        <v>751</v>
      </c>
      <c r="L472" s="194" t="s">
        <v>33</v>
      </c>
      <c r="M472" s="193" t="s">
        <v>2269</v>
      </c>
      <c r="N472" s="194"/>
      <c r="O472" s="202"/>
      <c r="P472" s="192"/>
      <c r="Q472" s="192"/>
      <c r="R472" s="194"/>
      <c r="S472" s="194"/>
      <c r="T472" s="194"/>
      <c r="U472" s="194"/>
      <c r="V472" s="194"/>
      <c r="W472" s="194"/>
    </row>
    <row r="473" spans="1:23" hidden="1">
      <c r="A473" s="292"/>
      <c r="B473" s="40" t="s">
        <v>1069</v>
      </c>
      <c r="C473" s="40" t="s">
        <v>1066</v>
      </c>
      <c r="D473" s="36"/>
      <c r="E473" s="315"/>
      <c r="F473" s="202"/>
      <c r="G473" s="202"/>
      <c r="H473" s="315"/>
      <c r="I473" s="202"/>
      <c r="J473" s="202"/>
      <c r="K473" s="205" t="s">
        <v>751</v>
      </c>
      <c r="L473" s="194" t="s">
        <v>33</v>
      </c>
      <c r="M473" s="193" t="s">
        <v>2269</v>
      </c>
      <c r="N473" s="194"/>
      <c r="O473" s="202"/>
      <c r="P473" s="192"/>
      <c r="Q473" s="192"/>
      <c r="R473" s="194"/>
      <c r="S473" s="194"/>
      <c r="T473" s="194"/>
      <c r="U473" s="194"/>
      <c r="V473" s="194"/>
      <c r="W473" s="194"/>
    </row>
    <row r="474" spans="1:23" hidden="1">
      <c r="A474" s="292"/>
      <c r="B474" s="40" t="s">
        <v>608</v>
      </c>
      <c r="C474" s="40" t="s">
        <v>1060</v>
      </c>
      <c r="D474" s="36"/>
      <c r="E474" s="315"/>
      <c r="F474" s="202"/>
      <c r="G474" s="202"/>
      <c r="H474" s="315"/>
      <c r="I474" s="202"/>
      <c r="J474" s="202"/>
      <c r="K474" s="205" t="s">
        <v>751</v>
      </c>
      <c r="L474" s="194" t="s">
        <v>33</v>
      </c>
      <c r="M474" s="193" t="s">
        <v>2269</v>
      </c>
      <c r="N474" s="194"/>
      <c r="O474" s="202"/>
      <c r="P474" s="192"/>
      <c r="Q474" s="192"/>
      <c r="R474" s="194"/>
      <c r="S474" s="194"/>
      <c r="T474" s="194"/>
      <c r="U474" s="194"/>
      <c r="V474" s="194"/>
      <c r="W474" s="194"/>
    </row>
    <row r="475" spans="1:23" hidden="1">
      <c r="A475" s="292"/>
      <c r="B475" s="40" t="s">
        <v>608</v>
      </c>
      <c r="C475" s="40" t="s">
        <v>1061</v>
      </c>
      <c r="D475" s="36"/>
      <c r="E475" s="315"/>
      <c r="F475" s="202"/>
      <c r="G475" s="202"/>
      <c r="H475" s="315"/>
      <c r="I475" s="202"/>
      <c r="J475" s="202"/>
      <c r="K475" s="205" t="s">
        <v>751</v>
      </c>
      <c r="L475" s="194" t="s">
        <v>33</v>
      </c>
      <c r="M475" s="193" t="s">
        <v>2269</v>
      </c>
      <c r="N475" s="194"/>
      <c r="O475" s="202"/>
      <c r="P475" s="192"/>
      <c r="Q475" s="192"/>
      <c r="R475" s="194"/>
      <c r="S475" s="194"/>
      <c r="T475" s="194"/>
      <c r="U475" s="194"/>
      <c r="V475" s="194"/>
      <c r="W475" s="194"/>
    </row>
    <row r="476" spans="1:23" hidden="1">
      <c r="A476" s="292"/>
      <c r="B476" s="40" t="s">
        <v>1069</v>
      </c>
      <c r="C476" s="40" t="s">
        <v>1067</v>
      </c>
      <c r="D476" s="36"/>
      <c r="E476" s="315"/>
      <c r="F476" s="202"/>
      <c r="G476" s="202"/>
      <c r="H476" s="315"/>
      <c r="I476" s="202"/>
      <c r="J476" s="202"/>
      <c r="K476" s="205" t="s">
        <v>751</v>
      </c>
      <c r="L476" s="194" t="s">
        <v>33</v>
      </c>
      <c r="M476" s="193" t="s">
        <v>2269</v>
      </c>
      <c r="N476" s="194"/>
      <c r="O476" s="202"/>
      <c r="P476" s="192"/>
      <c r="Q476" s="192"/>
      <c r="R476" s="194"/>
      <c r="S476" s="194"/>
      <c r="T476" s="194"/>
      <c r="U476" s="194"/>
      <c r="V476" s="194"/>
      <c r="W476" s="194"/>
    </row>
    <row r="477" spans="1:23" hidden="1">
      <c r="A477" s="292"/>
      <c r="B477" s="40" t="s">
        <v>1069</v>
      </c>
      <c r="C477" s="40" t="s">
        <v>1068</v>
      </c>
      <c r="D477" s="36"/>
      <c r="E477" s="315"/>
      <c r="F477" s="202"/>
      <c r="G477" s="202"/>
      <c r="H477" s="315"/>
      <c r="I477" s="202"/>
      <c r="J477" s="202"/>
      <c r="K477" s="205" t="s">
        <v>751</v>
      </c>
      <c r="L477" s="194" t="s">
        <v>33</v>
      </c>
      <c r="M477" s="193" t="s">
        <v>2269</v>
      </c>
      <c r="N477" s="194"/>
      <c r="O477" s="202"/>
      <c r="P477" s="192"/>
      <c r="Q477" s="192"/>
      <c r="R477" s="194"/>
      <c r="S477" s="194"/>
      <c r="T477" s="194"/>
      <c r="U477" s="194"/>
      <c r="V477" s="194"/>
      <c r="W477" s="194"/>
    </row>
    <row r="478" spans="1:23" hidden="1">
      <c r="A478" s="292"/>
      <c r="B478" s="40" t="s">
        <v>608</v>
      </c>
      <c r="C478" s="40" t="s">
        <v>1062</v>
      </c>
      <c r="D478" s="36"/>
      <c r="E478" s="315"/>
      <c r="F478" s="202"/>
      <c r="G478" s="202"/>
      <c r="H478" s="315"/>
      <c r="I478" s="202"/>
      <c r="J478" s="202"/>
      <c r="K478" s="205" t="s">
        <v>751</v>
      </c>
      <c r="L478" s="194" t="s">
        <v>33</v>
      </c>
      <c r="M478" s="193" t="s">
        <v>2269</v>
      </c>
      <c r="N478" s="194"/>
      <c r="O478" s="202"/>
      <c r="P478" s="192"/>
      <c r="Q478" s="192"/>
      <c r="R478" s="194"/>
      <c r="S478" s="194"/>
      <c r="T478" s="194"/>
      <c r="U478" s="194"/>
      <c r="V478" s="194"/>
      <c r="W478" s="194"/>
    </row>
    <row r="479" spans="1:23" hidden="1">
      <c r="A479" s="292"/>
      <c r="B479" s="40" t="s">
        <v>609</v>
      </c>
      <c r="C479" s="40" t="s">
        <v>1064</v>
      </c>
      <c r="D479" s="36"/>
      <c r="E479" s="315"/>
      <c r="F479" s="202"/>
      <c r="G479" s="202"/>
      <c r="H479" s="315"/>
      <c r="I479" s="202"/>
      <c r="J479" s="202"/>
      <c r="K479" s="205" t="s">
        <v>751</v>
      </c>
      <c r="L479" s="194" t="s">
        <v>33</v>
      </c>
      <c r="M479" s="193" t="s">
        <v>2269</v>
      </c>
      <c r="N479" s="194"/>
      <c r="O479" s="202"/>
      <c r="P479" s="192"/>
      <c r="Q479" s="192"/>
      <c r="R479" s="194"/>
      <c r="S479" s="194"/>
      <c r="T479" s="194"/>
      <c r="U479" s="194"/>
      <c r="V479" s="194"/>
      <c r="W479" s="194"/>
    </row>
    <row r="480" spans="1:23" hidden="1">
      <c r="A480" s="293"/>
      <c r="B480" s="40" t="s">
        <v>607</v>
      </c>
      <c r="C480" s="40" t="s">
        <v>1058</v>
      </c>
      <c r="D480" s="36"/>
      <c r="E480" s="315"/>
      <c r="F480" s="202"/>
      <c r="G480" s="202"/>
      <c r="H480" s="315"/>
      <c r="I480" s="202"/>
      <c r="J480" s="202"/>
      <c r="K480" s="205" t="s">
        <v>751</v>
      </c>
      <c r="L480" s="194" t="s">
        <v>33</v>
      </c>
      <c r="M480" s="193" t="s">
        <v>2269</v>
      </c>
      <c r="N480" s="194"/>
      <c r="O480" s="202"/>
      <c r="P480" s="192"/>
      <c r="Q480" s="192"/>
      <c r="R480" s="194"/>
      <c r="S480" s="194"/>
      <c r="T480" s="194"/>
      <c r="U480" s="194"/>
      <c r="V480" s="194"/>
      <c r="W480" s="194"/>
    </row>
    <row r="481" spans="1:23" hidden="1">
      <c r="A481" s="294"/>
      <c r="B481" s="48" t="s">
        <v>608</v>
      </c>
      <c r="C481" s="48" t="s">
        <v>1063</v>
      </c>
      <c r="D481" s="49"/>
      <c r="E481" s="315"/>
      <c r="F481" s="202"/>
      <c r="G481" s="202"/>
      <c r="H481" s="315"/>
      <c r="I481" s="202"/>
      <c r="J481" s="202"/>
      <c r="K481" s="205" t="s">
        <v>751</v>
      </c>
      <c r="L481" s="194" t="s">
        <v>33</v>
      </c>
      <c r="M481" s="193" t="s">
        <v>2269</v>
      </c>
      <c r="N481" s="194"/>
      <c r="O481" s="202"/>
      <c r="P481" s="192"/>
      <c r="Q481" s="192"/>
      <c r="R481" s="194"/>
      <c r="S481" s="194"/>
      <c r="T481" s="194"/>
      <c r="U481" s="194"/>
      <c r="V481" s="194"/>
      <c r="W481" s="194"/>
    </row>
    <row r="482" spans="1:23" hidden="1">
      <c r="A482" s="294"/>
      <c r="B482" s="40" t="s">
        <v>609</v>
      </c>
      <c r="C482" s="52" t="s">
        <v>1065</v>
      </c>
      <c r="D482" s="254"/>
      <c r="E482" s="315"/>
      <c r="F482" s="202"/>
      <c r="G482" s="202"/>
      <c r="H482" s="315"/>
      <c r="I482" s="202"/>
      <c r="J482" s="202"/>
      <c r="K482" s="205" t="s">
        <v>751</v>
      </c>
      <c r="L482" s="194" t="s">
        <v>33</v>
      </c>
      <c r="M482" s="193" t="s">
        <v>2269</v>
      </c>
      <c r="N482" s="194"/>
      <c r="O482" s="202"/>
      <c r="P482" s="192"/>
      <c r="Q482" s="192"/>
      <c r="R482" s="194"/>
      <c r="S482" s="194"/>
      <c r="T482" s="194"/>
      <c r="U482" s="194"/>
      <c r="V482" s="194"/>
      <c r="W482" s="194"/>
    </row>
    <row r="483" spans="1:23" hidden="1">
      <c r="A483" s="220"/>
      <c r="B483" s="36" t="s">
        <v>376</v>
      </c>
      <c r="C483" s="26" t="s">
        <v>379</v>
      </c>
      <c r="D483" s="36"/>
      <c r="E483" s="315"/>
      <c r="F483" s="202"/>
      <c r="G483" s="202"/>
      <c r="H483" s="315"/>
      <c r="I483" s="202"/>
      <c r="J483" s="202"/>
      <c r="K483" s="205" t="s">
        <v>751</v>
      </c>
      <c r="L483" s="194" t="s">
        <v>33</v>
      </c>
      <c r="M483" s="193" t="s">
        <v>2269</v>
      </c>
      <c r="N483" s="194"/>
      <c r="O483" s="202"/>
      <c r="P483" s="192"/>
      <c r="Q483" s="192"/>
      <c r="R483" s="194"/>
      <c r="S483" s="194"/>
      <c r="T483" s="194"/>
      <c r="U483" s="194"/>
      <c r="V483" s="194"/>
      <c r="W483" s="194"/>
    </row>
    <row r="484" spans="1:23" hidden="1">
      <c r="A484" s="293"/>
      <c r="B484" s="37" t="s">
        <v>376</v>
      </c>
      <c r="C484" s="241" t="s">
        <v>380</v>
      </c>
      <c r="D484" s="284"/>
      <c r="E484" s="315"/>
      <c r="F484" s="202"/>
      <c r="G484" s="202"/>
      <c r="H484" s="315"/>
      <c r="I484" s="202"/>
      <c r="J484" s="202"/>
      <c r="K484" s="205" t="s">
        <v>751</v>
      </c>
      <c r="L484" s="194" t="s">
        <v>33</v>
      </c>
      <c r="M484" s="193" t="s">
        <v>2269</v>
      </c>
      <c r="N484" s="194"/>
      <c r="O484" s="202"/>
      <c r="P484" s="192"/>
      <c r="Q484" s="192"/>
      <c r="R484" s="194"/>
      <c r="S484" s="194"/>
      <c r="T484" s="194"/>
      <c r="U484" s="194"/>
      <c r="V484" s="194"/>
      <c r="W484" s="194"/>
    </row>
    <row r="485" spans="1:23" hidden="1">
      <c r="A485" s="294"/>
      <c r="B485" s="36" t="s">
        <v>376</v>
      </c>
      <c r="C485" s="46" t="s">
        <v>1413</v>
      </c>
      <c r="D485" s="26"/>
      <c r="E485" s="315"/>
      <c r="F485" s="202"/>
      <c r="G485" s="202"/>
      <c r="H485" s="315"/>
      <c r="I485" s="202"/>
      <c r="J485" s="202"/>
      <c r="K485" s="205" t="s">
        <v>751</v>
      </c>
      <c r="L485" s="194" t="s">
        <v>33</v>
      </c>
      <c r="M485" s="193" t="s">
        <v>2269</v>
      </c>
      <c r="N485" s="194"/>
      <c r="O485" s="202"/>
      <c r="P485" s="192"/>
      <c r="Q485" s="192"/>
      <c r="R485" s="194"/>
      <c r="S485" s="194"/>
      <c r="T485" s="194"/>
      <c r="U485" s="194"/>
      <c r="V485" s="194"/>
      <c r="W485" s="194"/>
    </row>
    <row r="486" spans="1:23" hidden="1">
      <c r="A486" s="294"/>
      <c r="B486" s="53" t="s">
        <v>376</v>
      </c>
      <c r="C486" s="39" t="s">
        <v>378</v>
      </c>
      <c r="D486" s="254"/>
      <c r="E486" s="315"/>
      <c r="F486" s="202"/>
      <c r="G486" s="202"/>
      <c r="H486" s="315"/>
      <c r="I486" s="202"/>
      <c r="J486" s="202"/>
      <c r="K486" s="205" t="s">
        <v>751</v>
      </c>
      <c r="L486" s="194" t="s">
        <v>33</v>
      </c>
      <c r="M486" s="193" t="s">
        <v>2269</v>
      </c>
      <c r="N486" s="194"/>
      <c r="O486" s="202"/>
      <c r="P486" s="192"/>
      <c r="Q486" s="192"/>
      <c r="R486" s="194"/>
      <c r="S486" s="194"/>
      <c r="T486" s="194"/>
      <c r="U486" s="194"/>
      <c r="V486" s="194"/>
      <c r="W486" s="194"/>
    </row>
    <row r="487" spans="1:23" hidden="1">
      <c r="A487" s="295"/>
      <c r="B487" s="36" t="s">
        <v>376</v>
      </c>
      <c r="C487" s="40" t="s">
        <v>1070</v>
      </c>
      <c r="D487" s="36"/>
      <c r="E487" s="315"/>
      <c r="F487" s="202"/>
      <c r="G487" s="202"/>
      <c r="H487" s="315"/>
      <c r="I487" s="202"/>
      <c r="J487" s="202"/>
      <c r="K487" s="205" t="s">
        <v>751</v>
      </c>
      <c r="L487" s="194" t="s">
        <v>33</v>
      </c>
      <c r="M487" s="193" t="s">
        <v>2269</v>
      </c>
      <c r="N487" s="194"/>
      <c r="O487" s="202"/>
      <c r="P487" s="192"/>
      <c r="Q487" s="192"/>
      <c r="R487" s="194"/>
      <c r="S487" s="194"/>
      <c r="T487" s="194"/>
      <c r="U487" s="194"/>
      <c r="V487" s="194"/>
      <c r="W487" s="194"/>
    </row>
    <row r="488" spans="1:23" hidden="1">
      <c r="A488" s="292"/>
      <c r="B488" s="36" t="s">
        <v>376</v>
      </c>
      <c r="C488" s="40" t="s">
        <v>1071</v>
      </c>
      <c r="D488" s="36"/>
      <c r="E488" s="315"/>
      <c r="F488" s="202"/>
      <c r="G488" s="202"/>
      <c r="H488" s="315"/>
      <c r="I488" s="202"/>
      <c r="J488" s="202"/>
      <c r="K488" s="205" t="s">
        <v>751</v>
      </c>
      <c r="L488" s="194" t="s">
        <v>33</v>
      </c>
      <c r="M488" s="193" t="s">
        <v>2269</v>
      </c>
      <c r="N488" s="194"/>
      <c r="O488" s="202"/>
      <c r="P488" s="192"/>
      <c r="Q488" s="192"/>
      <c r="R488" s="194"/>
      <c r="S488" s="194"/>
      <c r="T488" s="194"/>
      <c r="U488" s="194"/>
      <c r="V488" s="194"/>
      <c r="W488" s="194"/>
    </row>
    <row r="489" spans="1:23" hidden="1">
      <c r="A489" s="292"/>
      <c r="B489" s="36" t="s">
        <v>376</v>
      </c>
      <c r="C489" s="40" t="s">
        <v>1072</v>
      </c>
      <c r="D489" s="36"/>
      <c r="E489" s="315"/>
      <c r="F489" s="202"/>
      <c r="G489" s="202"/>
      <c r="H489" s="315"/>
      <c r="I489" s="202"/>
      <c r="J489" s="202"/>
      <c r="K489" s="205" t="s">
        <v>751</v>
      </c>
      <c r="L489" s="194" t="s">
        <v>33</v>
      </c>
      <c r="M489" s="193" t="s">
        <v>2269</v>
      </c>
      <c r="N489" s="194"/>
      <c r="O489" s="202"/>
      <c r="P489" s="192"/>
      <c r="Q489" s="192"/>
      <c r="R489" s="194"/>
      <c r="S489" s="194"/>
      <c r="T489" s="194"/>
      <c r="U489" s="194"/>
      <c r="V489" s="194"/>
      <c r="W489" s="194"/>
    </row>
    <row r="490" spans="1:23" hidden="1">
      <c r="A490" s="292"/>
      <c r="B490" s="170" t="s">
        <v>1073</v>
      </c>
      <c r="C490" s="149" t="s">
        <v>717</v>
      </c>
      <c r="D490" s="392"/>
      <c r="E490" s="315"/>
      <c r="F490" s="202"/>
      <c r="G490" s="202"/>
      <c r="H490" s="315"/>
      <c r="I490" s="202"/>
      <c r="J490" s="202"/>
      <c r="K490" s="205" t="s">
        <v>751</v>
      </c>
      <c r="L490" s="194" t="s">
        <v>33</v>
      </c>
      <c r="M490" s="193" t="s">
        <v>2269</v>
      </c>
      <c r="N490" s="194"/>
      <c r="O490" s="202"/>
      <c r="P490" s="192"/>
      <c r="Q490" s="192"/>
      <c r="R490" s="194"/>
      <c r="S490" s="194"/>
      <c r="T490" s="194"/>
      <c r="U490" s="194"/>
      <c r="V490" s="194"/>
      <c r="W490" s="194"/>
    </row>
    <row r="491" spans="1:23" hidden="1">
      <c r="A491" s="292"/>
      <c r="B491" s="170" t="s">
        <v>1073</v>
      </c>
      <c r="C491" s="149" t="s">
        <v>371</v>
      </c>
      <c r="D491" s="392"/>
      <c r="E491" s="315"/>
      <c r="F491" s="202"/>
      <c r="G491" s="202"/>
      <c r="H491" s="315"/>
      <c r="I491" s="202"/>
      <c r="J491" s="202"/>
      <c r="K491" s="205" t="s">
        <v>751</v>
      </c>
      <c r="L491" s="194" t="s">
        <v>33</v>
      </c>
      <c r="M491" s="193" t="s">
        <v>2269</v>
      </c>
      <c r="N491" s="194"/>
      <c r="O491" s="202"/>
      <c r="P491" s="192"/>
      <c r="Q491" s="192"/>
      <c r="R491" s="194"/>
      <c r="S491" s="194"/>
      <c r="T491" s="194"/>
      <c r="U491" s="194"/>
      <c r="V491" s="194"/>
      <c r="W491" s="194"/>
    </row>
    <row r="492" spans="1:23" hidden="1">
      <c r="A492" s="292"/>
      <c r="B492" s="170" t="s">
        <v>1073</v>
      </c>
      <c r="C492" s="149" t="s">
        <v>1074</v>
      </c>
      <c r="D492" s="392"/>
      <c r="E492" s="315"/>
      <c r="F492" s="202"/>
      <c r="G492" s="202"/>
      <c r="H492" s="315"/>
      <c r="I492" s="202"/>
      <c r="J492" s="202"/>
      <c r="K492" s="205" t="s">
        <v>751</v>
      </c>
      <c r="L492" s="194" t="s">
        <v>33</v>
      </c>
      <c r="M492" s="193" t="s">
        <v>2269</v>
      </c>
      <c r="N492" s="194"/>
      <c r="O492" s="202"/>
      <c r="P492" s="192"/>
      <c r="Q492" s="192"/>
      <c r="R492" s="194"/>
      <c r="S492" s="194"/>
      <c r="T492" s="194"/>
      <c r="U492" s="194"/>
      <c r="V492" s="194"/>
      <c r="W492" s="194"/>
    </row>
    <row r="493" spans="1:23" hidden="1">
      <c r="A493" s="292"/>
      <c r="B493" s="170" t="s">
        <v>1073</v>
      </c>
      <c r="C493" s="149" t="s">
        <v>373</v>
      </c>
      <c r="D493" s="392"/>
      <c r="E493" s="315"/>
      <c r="F493" s="202"/>
      <c r="G493" s="202"/>
      <c r="H493" s="315"/>
      <c r="I493" s="202"/>
      <c r="J493" s="202"/>
      <c r="K493" s="205" t="s">
        <v>751</v>
      </c>
      <c r="L493" s="194" t="s">
        <v>33</v>
      </c>
      <c r="M493" s="193" t="s">
        <v>2269</v>
      </c>
      <c r="N493" s="194"/>
      <c r="O493" s="202"/>
      <c r="P493" s="192"/>
      <c r="Q493" s="192"/>
      <c r="R493" s="194"/>
      <c r="S493" s="194"/>
      <c r="T493" s="194"/>
      <c r="U493" s="194"/>
      <c r="V493" s="194"/>
      <c r="W493" s="194"/>
    </row>
    <row r="494" spans="1:23" hidden="1">
      <c r="A494" s="292"/>
      <c r="B494" s="170" t="s">
        <v>1073</v>
      </c>
      <c r="C494" s="150" t="s">
        <v>1215</v>
      </c>
      <c r="D494" s="392"/>
      <c r="E494" s="315"/>
      <c r="F494" s="202"/>
      <c r="G494" s="202"/>
      <c r="H494" s="315"/>
      <c r="I494" s="202"/>
      <c r="J494" s="202"/>
      <c r="K494" s="205" t="s">
        <v>751</v>
      </c>
      <c r="L494" s="194" t="s">
        <v>33</v>
      </c>
      <c r="M494" s="193" t="s">
        <v>2269</v>
      </c>
      <c r="N494" s="194"/>
      <c r="O494" s="202"/>
      <c r="P494" s="192"/>
      <c r="Q494" s="192"/>
      <c r="R494" s="194"/>
      <c r="S494" s="194"/>
      <c r="T494" s="194"/>
      <c r="U494" s="194"/>
      <c r="V494" s="194"/>
      <c r="W494" s="194"/>
    </row>
    <row r="495" spans="1:23" hidden="1">
      <c r="A495" s="218"/>
      <c r="B495" s="26" t="s">
        <v>1077</v>
      </c>
      <c r="C495" s="26" t="s">
        <v>1078</v>
      </c>
      <c r="D495" s="26"/>
      <c r="E495" s="315"/>
      <c r="F495" s="202"/>
      <c r="G495" s="202"/>
      <c r="H495" s="315"/>
      <c r="I495" s="202"/>
      <c r="J495" s="202"/>
      <c r="K495" s="205" t="s">
        <v>751</v>
      </c>
      <c r="L495" s="194" t="s">
        <v>33</v>
      </c>
      <c r="M495" s="193" t="s">
        <v>2269</v>
      </c>
      <c r="N495" s="194"/>
      <c r="O495" s="202"/>
      <c r="P495" s="192"/>
      <c r="Q495" s="192"/>
      <c r="R495" s="194"/>
      <c r="S495" s="194"/>
      <c r="T495" s="194"/>
      <c r="U495" s="194"/>
      <c r="V495" s="194"/>
      <c r="W495" s="194"/>
    </row>
    <row r="496" spans="1:23" hidden="1">
      <c r="A496" s="294"/>
      <c r="B496" s="26" t="s">
        <v>1077</v>
      </c>
      <c r="C496" s="46" t="s">
        <v>450</v>
      </c>
      <c r="D496" s="26"/>
      <c r="E496" s="315"/>
      <c r="F496" s="202"/>
      <c r="G496" s="202"/>
      <c r="H496" s="315"/>
      <c r="I496" s="202"/>
      <c r="J496" s="202"/>
      <c r="K496" s="205" t="s">
        <v>751</v>
      </c>
      <c r="L496" s="194" t="s">
        <v>33</v>
      </c>
      <c r="M496" s="193" t="s">
        <v>2269</v>
      </c>
      <c r="N496" s="194"/>
      <c r="O496" s="202"/>
      <c r="P496" s="192"/>
      <c r="Q496" s="192"/>
      <c r="R496" s="194"/>
      <c r="S496" s="194"/>
      <c r="T496" s="194"/>
      <c r="U496" s="194"/>
      <c r="V496" s="194"/>
      <c r="W496" s="194"/>
    </row>
    <row r="497" spans="1:23" hidden="1">
      <c r="A497" s="294"/>
      <c r="B497" s="26" t="s">
        <v>1077</v>
      </c>
      <c r="C497" s="39" t="s">
        <v>449</v>
      </c>
      <c r="D497" s="253"/>
      <c r="E497" s="315"/>
      <c r="F497" s="202"/>
      <c r="G497" s="202"/>
      <c r="H497" s="315"/>
      <c r="I497" s="202"/>
      <c r="J497" s="202"/>
      <c r="K497" s="205" t="s">
        <v>751</v>
      </c>
      <c r="L497" s="194" t="s">
        <v>33</v>
      </c>
      <c r="M497" s="193" t="s">
        <v>2269</v>
      </c>
      <c r="N497" s="194"/>
      <c r="O497" s="202"/>
      <c r="P497" s="192"/>
      <c r="Q497" s="192"/>
      <c r="R497" s="194"/>
      <c r="S497" s="194"/>
      <c r="T497" s="194"/>
      <c r="U497" s="194"/>
      <c r="V497" s="194"/>
      <c r="W497" s="194"/>
    </row>
    <row r="498" spans="1:23" hidden="1">
      <c r="A498" s="294"/>
      <c r="B498" s="26" t="s">
        <v>1077</v>
      </c>
      <c r="C498" s="26" t="s">
        <v>1414</v>
      </c>
      <c r="D498" s="26"/>
      <c r="E498" s="315"/>
      <c r="F498" s="202"/>
      <c r="G498" s="202"/>
      <c r="H498" s="315"/>
      <c r="I498" s="202"/>
      <c r="J498" s="202"/>
      <c r="K498" s="205" t="s">
        <v>751</v>
      </c>
      <c r="L498" s="194" t="s">
        <v>33</v>
      </c>
      <c r="M498" s="193" t="s">
        <v>2269</v>
      </c>
      <c r="N498" s="194"/>
      <c r="O498" s="202"/>
      <c r="P498" s="192"/>
      <c r="Q498" s="192"/>
      <c r="R498" s="194"/>
      <c r="S498" s="194"/>
      <c r="T498" s="194"/>
      <c r="U498" s="194"/>
      <c r="V498" s="194"/>
      <c r="W498" s="194"/>
    </row>
    <row r="499" spans="1:23" hidden="1">
      <c r="A499" s="294"/>
      <c r="B499" s="26" t="s">
        <v>1077</v>
      </c>
      <c r="C499" s="26" t="s">
        <v>1079</v>
      </c>
      <c r="D499" s="26"/>
      <c r="E499" s="315"/>
      <c r="F499" s="202"/>
      <c r="G499" s="202"/>
      <c r="H499" s="315"/>
      <c r="I499" s="202"/>
      <c r="J499" s="202"/>
      <c r="K499" s="205" t="s">
        <v>751</v>
      </c>
      <c r="L499" s="194" t="s">
        <v>33</v>
      </c>
      <c r="M499" s="193" t="s">
        <v>2269</v>
      </c>
      <c r="N499" s="194"/>
      <c r="O499" s="202"/>
      <c r="P499" s="192"/>
      <c r="Q499" s="192"/>
      <c r="R499" s="194"/>
      <c r="S499" s="194"/>
      <c r="T499" s="194"/>
      <c r="U499" s="194"/>
      <c r="V499" s="194"/>
      <c r="W499" s="194"/>
    </row>
    <row r="500" spans="1:23" hidden="1">
      <c r="A500" s="230"/>
      <c r="B500" s="36" t="s">
        <v>1087</v>
      </c>
      <c r="C500" s="52" t="s">
        <v>1080</v>
      </c>
      <c r="D500" s="42"/>
      <c r="E500" s="315"/>
      <c r="F500" s="202"/>
      <c r="G500" s="202"/>
      <c r="H500" s="315"/>
      <c r="I500" s="202"/>
      <c r="J500" s="202"/>
      <c r="K500" s="205" t="s">
        <v>751</v>
      </c>
      <c r="L500" s="194" t="s">
        <v>33</v>
      </c>
      <c r="M500" s="193" t="s">
        <v>2269</v>
      </c>
      <c r="N500" s="194"/>
      <c r="O500" s="202"/>
      <c r="P500" s="192"/>
      <c r="Q500" s="192"/>
      <c r="R500" s="194"/>
      <c r="S500" s="194"/>
      <c r="T500" s="194"/>
      <c r="U500" s="194"/>
      <c r="V500" s="194"/>
      <c r="W500" s="194"/>
    </row>
    <row r="501" spans="1:23" hidden="1">
      <c r="A501" s="295"/>
      <c r="B501" s="36" t="s">
        <v>1087</v>
      </c>
      <c r="C501" s="26" t="s">
        <v>453</v>
      </c>
      <c r="D501" s="26"/>
      <c r="E501" s="315"/>
      <c r="F501" s="202"/>
      <c r="G501" s="202"/>
      <c r="H501" s="315"/>
      <c r="I501" s="202"/>
      <c r="J501" s="202"/>
      <c r="K501" s="205" t="s">
        <v>751</v>
      </c>
      <c r="L501" s="194" t="s">
        <v>33</v>
      </c>
      <c r="M501" s="193" t="s">
        <v>2269</v>
      </c>
      <c r="N501" s="194"/>
      <c r="O501" s="202"/>
      <c r="P501" s="192"/>
      <c r="Q501" s="192"/>
      <c r="R501" s="194"/>
      <c r="S501" s="194"/>
      <c r="T501" s="194"/>
      <c r="U501" s="194"/>
      <c r="V501" s="194"/>
      <c r="W501" s="194"/>
    </row>
    <row r="502" spans="1:23" hidden="1">
      <c r="A502" s="293"/>
      <c r="B502" s="36" t="s">
        <v>1087</v>
      </c>
      <c r="C502" s="40" t="s">
        <v>1081</v>
      </c>
      <c r="D502" s="36"/>
      <c r="E502" s="315"/>
      <c r="F502" s="202"/>
      <c r="G502" s="202"/>
      <c r="H502" s="315"/>
      <c r="I502" s="202"/>
      <c r="J502" s="202"/>
      <c r="K502" s="205" t="s">
        <v>751</v>
      </c>
      <c r="L502" s="194" t="s">
        <v>33</v>
      </c>
      <c r="M502" s="193" t="s">
        <v>2269</v>
      </c>
      <c r="N502" s="194"/>
      <c r="O502" s="202"/>
      <c r="P502" s="192"/>
      <c r="Q502" s="192"/>
      <c r="R502" s="194"/>
      <c r="S502" s="194"/>
      <c r="T502" s="194"/>
      <c r="U502" s="194"/>
      <c r="V502" s="194"/>
      <c r="W502" s="194"/>
    </row>
    <row r="503" spans="1:23" hidden="1">
      <c r="A503" s="294"/>
      <c r="B503" s="36" t="s">
        <v>1087</v>
      </c>
      <c r="C503" s="26" t="s">
        <v>452</v>
      </c>
      <c r="D503" s="26"/>
      <c r="E503" s="315"/>
      <c r="F503" s="202"/>
      <c r="G503" s="202"/>
      <c r="H503" s="315"/>
      <c r="I503" s="202"/>
      <c r="J503" s="202"/>
      <c r="K503" s="205" t="s">
        <v>751</v>
      </c>
      <c r="L503" s="194" t="s">
        <v>33</v>
      </c>
      <c r="M503" s="193" t="s">
        <v>2269</v>
      </c>
      <c r="N503" s="194"/>
      <c r="O503" s="202"/>
      <c r="P503" s="192"/>
      <c r="Q503" s="192"/>
      <c r="R503" s="194"/>
      <c r="S503" s="194"/>
      <c r="T503" s="194"/>
      <c r="U503" s="194"/>
      <c r="V503" s="194"/>
      <c r="W503" s="194"/>
    </row>
    <row r="504" spans="1:23" hidden="1">
      <c r="A504" s="294"/>
      <c r="B504" s="53" t="s">
        <v>1087</v>
      </c>
      <c r="C504" s="52" t="s">
        <v>1082</v>
      </c>
      <c r="D504" s="254"/>
      <c r="E504" s="315"/>
      <c r="F504" s="202"/>
      <c r="G504" s="202"/>
      <c r="H504" s="315"/>
      <c r="I504" s="202"/>
      <c r="J504" s="202"/>
      <c r="K504" s="205" t="s">
        <v>751</v>
      </c>
      <c r="L504" s="194" t="s">
        <v>33</v>
      </c>
      <c r="M504" s="193" t="s">
        <v>2269</v>
      </c>
      <c r="N504" s="194"/>
      <c r="O504" s="202"/>
      <c r="P504" s="192"/>
      <c r="Q504" s="192"/>
      <c r="R504" s="194"/>
      <c r="S504" s="194"/>
      <c r="T504" s="194"/>
      <c r="U504" s="194"/>
      <c r="V504" s="194"/>
      <c r="W504" s="194"/>
    </row>
    <row r="505" spans="1:23" hidden="1">
      <c r="A505" s="295"/>
      <c r="B505" s="36" t="s">
        <v>1087</v>
      </c>
      <c r="C505" s="40" t="s">
        <v>1083</v>
      </c>
      <c r="D505" s="36"/>
      <c r="E505" s="315"/>
      <c r="F505" s="202"/>
      <c r="G505" s="202"/>
      <c r="H505" s="315"/>
      <c r="I505" s="202"/>
      <c r="J505" s="202"/>
      <c r="K505" s="205" t="s">
        <v>751</v>
      </c>
      <c r="L505" s="194" t="s">
        <v>33</v>
      </c>
      <c r="M505" s="193" t="s">
        <v>2269</v>
      </c>
      <c r="N505" s="194"/>
      <c r="O505" s="202"/>
      <c r="P505" s="192"/>
      <c r="Q505" s="192"/>
      <c r="R505" s="194"/>
      <c r="S505" s="194"/>
      <c r="T505" s="194"/>
      <c r="U505" s="194"/>
      <c r="V505" s="194"/>
      <c r="W505" s="194"/>
    </row>
    <row r="506" spans="1:23" hidden="1">
      <c r="A506" s="292"/>
      <c r="B506" s="36" t="s">
        <v>1087</v>
      </c>
      <c r="C506" s="40" t="s">
        <v>1084</v>
      </c>
      <c r="D506" s="36"/>
      <c r="E506" s="315"/>
      <c r="F506" s="202"/>
      <c r="G506" s="202"/>
      <c r="H506" s="315"/>
      <c r="I506" s="202"/>
      <c r="J506" s="202"/>
      <c r="K506" s="205" t="s">
        <v>751</v>
      </c>
      <c r="L506" s="194" t="s">
        <v>33</v>
      </c>
      <c r="M506" s="193" t="s">
        <v>2269</v>
      </c>
      <c r="N506" s="194"/>
      <c r="O506" s="202"/>
      <c r="P506" s="192"/>
      <c r="Q506" s="192"/>
      <c r="R506" s="194"/>
      <c r="S506" s="194"/>
      <c r="T506" s="194"/>
      <c r="U506" s="194"/>
      <c r="V506" s="194"/>
      <c r="W506" s="194"/>
    </row>
    <row r="507" spans="1:23" hidden="1">
      <c r="A507" s="292"/>
      <c r="B507" s="36" t="s">
        <v>1087</v>
      </c>
      <c r="C507" s="40" t="s">
        <v>1085</v>
      </c>
      <c r="D507" s="36"/>
      <c r="E507" s="315"/>
      <c r="F507" s="202"/>
      <c r="G507" s="202"/>
      <c r="H507" s="315"/>
      <c r="I507" s="202"/>
      <c r="J507" s="202"/>
      <c r="K507" s="205" t="s">
        <v>751</v>
      </c>
      <c r="L507" s="194" t="s">
        <v>33</v>
      </c>
      <c r="M507" s="193" t="s">
        <v>2269</v>
      </c>
      <c r="N507" s="194"/>
      <c r="O507" s="202"/>
      <c r="P507" s="192"/>
      <c r="Q507" s="192"/>
      <c r="R507" s="194"/>
      <c r="S507" s="194"/>
      <c r="T507" s="194"/>
      <c r="U507" s="194"/>
      <c r="V507" s="194"/>
      <c r="W507" s="194"/>
    </row>
    <row r="508" spans="1:23" hidden="1">
      <c r="A508" s="292"/>
      <c r="B508" s="36" t="s">
        <v>1087</v>
      </c>
      <c r="C508" s="40" t="s">
        <v>1086</v>
      </c>
      <c r="D508" s="36"/>
      <c r="E508" s="315"/>
      <c r="F508" s="202"/>
      <c r="G508" s="202"/>
      <c r="H508" s="315"/>
      <c r="I508" s="202"/>
      <c r="J508" s="202"/>
      <c r="K508" s="205" t="s">
        <v>751</v>
      </c>
      <c r="L508" s="194" t="s">
        <v>33</v>
      </c>
      <c r="M508" s="193" t="s">
        <v>2269</v>
      </c>
      <c r="N508" s="194"/>
      <c r="O508" s="202"/>
      <c r="P508" s="192"/>
      <c r="Q508" s="192"/>
      <c r="R508" s="194"/>
      <c r="S508" s="194"/>
      <c r="T508" s="194"/>
      <c r="U508" s="194"/>
      <c r="V508" s="194"/>
      <c r="W508" s="194"/>
    </row>
    <row r="509" spans="1:23" hidden="1">
      <c r="A509" s="292"/>
      <c r="B509" s="36" t="s">
        <v>1087</v>
      </c>
      <c r="C509" s="40" t="s">
        <v>612</v>
      </c>
      <c r="D509" s="36"/>
      <c r="E509" s="315"/>
      <c r="F509" s="202"/>
      <c r="G509" s="202"/>
      <c r="H509" s="315"/>
      <c r="I509" s="202"/>
      <c r="J509" s="202"/>
      <c r="K509" s="205" t="s">
        <v>751</v>
      </c>
      <c r="L509" s="194" t="s">
        <v>33</v>
      </c>
      <c r="M509" s="193" t="s">
        <v>2269</v>
      </c>
      <c r="N509" s="194"/>
      <c r="O509" s="202"/>
      <c r="P509" s="192"/>
      <c r="Q509" s="192"/>
      <c r="R509" s="194"/>
      <c r="S509" s="194"/>
      <c r="T509" s="194"/>
      <c r="U509" s="194"/>
      <c r="V509" s="194"/>
      <c r="W509" s="194"/>
    </row>
    <row r="510" spans="1:23" hidden="1">
      <c r="A510" s="262"/>
      <c r="B510" s="36"/>
      <c r="C510" s="26"/>
      <c r="D510" s="36"/>
      <c r="E510" s="315"/>
      <c r="F510" s="202"/>
      <c r="G510" s="202"/>
      <c r="H510" s="315"/>
      <c r="I510" s="202"/>
      <c r="J510" s="202"/>
      <c r="K510" s="205" t="s">
        <v>751</v>
      </c>
      <c r="L510" s="194" t="s">
        <v>33</v>
      </c>
      <c r="M510" s="193" t="s">
        <v>2269</v>
      </c>
      <c r="N510" s="194"/>
      <c r="O510" s="202"/>
      <c r="P510" s="192"/>
      <c r="Q510" s="192"/>
      <c r="R510" s="194"/>
      <c r="S510" s="194"/>
      <c r="T510" s="194"/>
      <c r="U510" s="194"/>
      <c r="V510" s="194"/>
      <c r="W510" s="194"/>
    </row>
    <row r="511" spans="1:23" hidden="1">
      <c r="A511" s="262"/>
      <c r="B511" s="36"/>
      <c r="C511" s="26"/>
      <c r="D511" s="36"/>
      <c r="E511" s="315"/>
      <c r="F511" s="202"/>
      <c r="G511" s="202"/>
      <c r="H511" s="315"/>
      <c r="I511" s="202"/>
      <c r="J511" s="202"/>
      <c r="K511" s="205" t="s">
        <v>751</v>
      </c>
      <c r="L511" s="194" t="s">
        <v>33</v>
      </c>
      <c r="M511" s="193" t="s">
        <v>2269</v>
      </c>
      <c r="N511" s="194"/>
      <c r="O511" s="202"/>
      <c r="P511" s="192"/>
      <c r="Q511" s="192"/>
      <c r="R511" s="194"/>
      <c r="S511" s="194"/>
      <c r="T511" s="194"/>
      <c r="U511" s="194"/>
      <c r="V511" s="194"/>
      <c r="W511" s="194"/>
    </row>
    <row r="512" spans="1:23" hidden="1">
      <c r="A512" s="222"/>
      <c r="B512" s="36" t="s">
        <v>1090</v>
      </c>
      <c r="C512" s="26" t="s">
        <v>1210</v>
      </c>
      <c r="D512" s="26"/>
      <c r="E512" s="315"/>
      <c r="F512" s="202"/>
      <c r="G512" s="202"/>
      <c r="H512" s="315"/>
      <c r="I512" s="202"/>
      <c r="J512" s="202"/>
      <c r="K512" s="205" t="s">
        <v>751</v>
      </c>
      <c r="L512" s="194" t="s">
        <v>33</v>
      </c>
      <c r="M512" s="193" t="s">
        <v>2269</v>
      </c>
      <c r="N512" s="194"/>
      <c r="O512" s="202"/>
      <c r="P512" s="192"/>
      <c r="Q512" s="192"/>
      <c r="R512" s="194"/>
      <c r="S512" s="194"/>
      <c r="T512" s="194"/>
      <c r="U512" s="194"/>
      <c r="V512" s="194"/>
      <c r="W512" s="194"/>
    </row>
    <row r="513" spans="1:23" hidden="1">
      <c r="A513" s="294"/>
      <c r="B513" s="49" t="s">
        <v>1090</v>
      </c>
      <c r="C513" s="46" t="s">
        <v>1211</v>
      </c>
      <c r="D513" s="46"/>
      <c r="E513" s="315"/>
      <c r="F513" s="202"/>
      <c r="G513" s="202"/>
      <c r="H513" s="315"/>
      <c r="I513" s="202"/>
      <c r="J513" s="202"/>
      <c r="K513" s="205" t="s">
        <v>751</v>
      </c>
      <c r="L513" s="194" t="s">
        <v>33</v>
      </c>
      <c r="M513" s="193" t="s">
        <v>2269</v>
      </c>
      <c r="N513" s="194"/>
      <c r="O513" s="202"/>
      <c r="P513" s="192"/>
      <c r="Q513" s="192"/>
      <c r="R513" s="194"/>
      <c r="S513" s="194"/>
      <c r="T513" s="194"/>
      <c r="U513" s="194"/>
      <c r="V513" s="194"/>
      <c r="W513" s="194"/>
    </row>
    <row r="514" spans="1:23" hidden="1">
      <c r="A514" s="295"/>
      <c r="B514" s="53" t="s">
        <v>1090</v>
      </c>
      <c r="C514" s="39" t="s">
        <v>1089</v>
      </c>
      <c r="D514" s="253"/>
      <c r="E514" s="315"/>
      <c r="F514" s="202"/>
      <c r="G514" s="202"/>
      <c r="H514" s="315"/>
      <c r="I514" s="202"/>
      <c r="J514" s="202"/>
      <c r="K514" s="205" t="s">
        <v>751</v>
      </c>
      <c r="L514" s="194" t="s">
        <v>33</v>
      </c>
      <c r="M514" s="193" t="s">
        <v>2269</v>
      </c>
      <c r="N514" s="194"/>
      <c r="O514" s="202"/>
      <c r="P514" s="192"/>
      <c r="Q514" s="192"/>
      <c r="R514" s="194"/>
      <c r="S514" s="194"/>
      <c r="T514" s="194"/>
      <c r="U514" s="194"/>
      <c r="V514" s="194"/>
      <c r="W514" s="194"/>
    </row>
    <row r="515" spans="1:23" hidden="1">
      <c r="A515" s="295"/>
      <c r="B515" s="36" t="s">
        <v>1090</v>
      </c>
      <c r="C515" s="26" t="s">
        <v>1212</v>
      </c>
      <c r="D515" s="26"/>
      <c r="E515" s="315"/>
      <c r="F515" s="202"/>
      <c r="G515" s="202"/>
      <c r="H515" s="315"/>
      <c r="I515" s="202"/>
      <c r="J515" s="202"/>
      <c r="K515" s="205" t="s">
        <v>751</v>
      </c>
      <c r="L515" s="194" t="s">
        <v>33</v>
      </c>
      <c r="M515" s="193" t="s">
        <v>2269</v>
      </c>
      <c r="N515" s="194"/>
      <c r="O515" s="202"/>
      <c r="P515" s="192"/>
      <c r="Q515" s="192"/>
      <c r="R515" s="194"/>
      <c r="S515" s="194"/>
      <c r="T515" s="194"/>
      <c r="U515" s="194"/>
      <c r="V515" s="194"/>
      <c r="W515" s="194"/>
    </row>
    <row r="516" spans="1:23" hidden="1">
      <c r="A516" s="292"/>
      <c r="B516" s="36" t="s">
        <v>1090</v>
      </c>
      <c r="C516" s="26" t="s">
        <v>1091</v>
      </c>
      <c r="D516" s="26"/>
      <c r="E516" s="315"/>
      <c r="F516" s="202"/>
      <c r="G516" s="202"/>
      <c r="H516" s="315"/>
      <c r="I516" s="202"/>
      <c r="J516" s="202"/>
      <c r="K516" s="205" t="s">
        <v>751</v>
      </c>
      <c r="L516" s="194" t="s">
        <v>33</v>
      </c>
      <c r="M516" s="193" t="s">
        <v>2269</v>
      </c>
      <c r="N516" s="194"/>
      <c r="O516" s="202"/>
      <c r="P516" s="192"/>
      <c r="Q516" s="192"/>
      <c r="R516" s="194"/>
      <c r="S516" s="194"/>
      <c r="T516" s="194"/>
      <c r="U516" s="194"/>
      <c r="V516" s="194"/>
      <c r="W516" s="194"/>
    </row>
    <row r="517" spans="1:23" hidden="1">
      <c r="A517" s="292"/>
      <c r="B517" s="36" t="s">
        <v>1090</v>
      </c>
      <c r="C517" s="26" t="s">
        <v>1213</v>
      </c>
      <c r="D517" s="26"/>
      <c r="E517" s="315"/>
      <c r="F517" s="202"/>
      <c r="G517" s="202"/>
      <c r="H517" s="315"/>
      <c r="I517" s="202"/>
      <c r="J517" s="202"/>
      <c r="K517" s="205" t="s">
        <v>751</v>
      </c>
      <c r="L517" s="194" t="s">
        <v>33</v>
      </c>
      <c r="M517" s="193" t="s">
        <v>2269</v>
      </c>
      <c r="N517" s="194"/>
      <c r="O517" s="202"/>
      <c r="P517" s="192"/>
      <c r="Q517" s="192"/>
      <c r="R517" s="194"/>
      <c r="S517" s="194"/>
      <c r="T517" s="194"/>
      <c r="U517" s="194"/>
      <c r="V517" s="194"/>
      <c r="W517" s="194"/>
    </row>
    <row r="518" spans="1:23" hidden="1">
      <c r="A518" s="292"/>
      <c r="B518" s="36" t="s">
        <v>1090</v>
      </c>
      <c r="C518" s="26" t="s">
        <v>1209</v>
      </c>
      <c r="D518" s="26"/>
      <c r="E518" s="315"/>
      <c r="F518" s="202"/>
      <c r="G518" s="202"/>
      <c r="H518" s="315"/>
      <c r="I518" s="202"/>
      <c r="J518" s="202"/>
      <c r="K518" s="205" t="s">
        <v>751</v>
      </c>
      <c r="L518" s="194" t="s">
        <v>33</v>
      </c>
      <c r="M518" s="193" t="s">
        <v>2269</v>
      </c>
      <c r="N518" s="194"/>
      <c r="O518" s="202"/>
      <c r="P518" s="192"/>
      <c r="Q518" s="192"/>
      <c r="R518" s="194"/>
      <c r="S518" s="194"/>
      <c r="T518" s="194"/>
      <c r="U518" s="194"/>
      <c r="V518" s="194"/>
      <c r="W518" s="194"/>
    </row>
    <row r="519" spans="1:23" hidden="1">
      <c r="A519" s="292"/>
      <c r="B519" s="36" t="s">
        <v>1093</v>
      </c>
      <c r="C519" s="26" t="s">
        <v>1214</v>
      </c>
      <c r="D519" s="26"/>
      <c r="E519" s="315"/>
      <c r="F519" s="202"/>
      <c r="G519" s="202"/>
      <c r="H519" s="315"/>
      <c r="I519" s="202"/>
      <c r="J519" s="202"/>
      <c r="K519" s="205" t="s">
        <v>751</v>
      </c>
      <c r="L519" s="194" t="s">
        <v>33</v>
      </c>
      <c r="M519" s="193" t="s">
        <v>2269</v>
      </c>
      <c r="N519" s="194"/>
      <c r="O519" s="202"/>
      <c r="P519" s="192"/>
      <c r="Q519" s="192"/>
      <c r="R519" s="194"/>
      <c r="S519" s="194"/>
      <c r="T519" s="194"/>
      <c r="U519" s="194"/>
      <c r="V519" s="194"/>
      <c r="W519" s="194"/>
    </row>
    <row r="520" spans="1:23" hidden="1">
      <c r="A520" s="292"/>
      <c r="B520" s="36" t="s">
        <v>1093</v>
      </c>
      <c r="C520" s="26" t="s">
        <v>1092</v>
      </c>
      <c r="D520" s="26"/>
      <c r="E520" s="315"/>
      <c r="F520" s="202"/>
      <c r="G520" s="202"/>
      <c r="H520" s="315"/>
      <c r="I520" s="202"/>
      <c r="J520" s="202"/>
      <c r="K520" s="205" t="s">
        <v>751</v>
      </c>
      <c r="L520" s="194" t="s">
        <v>33</v>
      </c>
      <c r="M520" s="193" t="s">
        <v>2269</v>
      </c>
      <c r="N520" s="194"/>
      <c r="O520" s="202"/>
      <c r="P520" s="192"/>
      <c r="Q520" s="192"/>
      <c r="R520" s="194"/>
      <c r="S520" s="194"/>
      <c r="T520" s="194"/>
      <c r="U520" s="194"/>
      <c r="V520" s="194"/>
      <c r="W520" s="194"/>
    </row>
    <row r="521" spans="1:23" hidden="1">
      <c r="A521" s="292"/>
      <c r="B521" s="36" t="s">
        <v>1093</v>
      </c>
      <c r="C521" s="26" t="s">
        <v>1094</v>
      </c>
      <c r="D521" s="26"/>
      <c r="E521" s="315"/>
      <c r="F521" s="202"/>
      <c r="G521" s="202"/>
      <c r="H521" s="315"/>
      <c r="I521" s="202"/>
      <c r="J521" s="202"/>
      <c r="K521" s="205" t="s">
        <v>751</v>
      </c>
      <c r="L521" s="194" t="s">
        <v>33</v>
      </c>
      <c r="M521" s="193" t="s">
        <v>2269</v>
      </c>
      <c r="N521" s="194"/>
      <c r="O521" s="202"/>
      <c r="P521" s="192"/>
      <c r="Q521" s="192"/>
      <c r="R521" s="194"/>
      <c r="S521" s="194"/>
      <c r="T521" s="194"/>
      <c r="U521" s="194"/>
      <c r="V521" s="194"/>
      <c r="W521" s="194"/>
    </row>
    <row r="522" spans="1:23" hidden="1">
      <c r="A522" s="292"/>
      <c r="B522" s="36" t="s">
        <v>1093</v>
      </c>
      <c r="C522" s="26" t="s">
        <v>1095</v>
      </c>
      <c r="D522" s="26"/>
      <c r="E522" s="315"/>
      <c r="F522" s="202"/>
      <c r="G522" s="202"/>
      <c r="H522" s="315"/>
      <c r="I522" s="202"/>
      <c r="J522" s="202"/>
      <c r="K522" s="205" t="s">
        <v>751</v>
      </c>
      <c r="L522" s="194" t="s">
        <v>33</v>
      </c>
      <c r="M522" s="193" t="s">
        <v>2269</v>
      </c>
      <c r="N522" s="194"/>
      <c r="O522" s="202"/>
      <c r="P522" s="192"/>
      <c r="Q522" s="192"/>
      <c r="R522" s="194"/>
      <c r="S522" s="194"/>
      <c r="T522" s="194"/>
      <c r="U522" s="194"/>
      <c r="V522" s="194"/>
      <c r="W522" s="194"/>
    </row>
    <row r="523" spans="1:23" hidden="1">
      <c r="A523" s="292"/>
      <c r="B523" s="36" t="s">
        <v>1097</v>
      </c>
      <c r="C523" s="26" t="s">
        <v>1096</v>
      </c>
      <c r="D523" s="26"/>
      <c r="E523" s="315"/>
      <c r="F523" s="202"/>
      <c r="G523" s="202"/>
      <c r="H523" s="315"/>
      <c r="I523" s="202"/>
      <c r="J523" s="202"/>
      <c r="K523" s="205" t="s">
        <v>751</v>
      </c>
      <c r="L523" s="194" t="s">
        <v>33</v>
      </c>
      <c r="M523" s="193" t="s">
        <v>2269</v>
      </c>
      <c r="N523" s="194"/>
      <c r="O523" s="202"/>
      <c r="P523" s="192"/>
      <c r="Q523" s="192"/>
      <c r="R523" s="194"/>
      <c r="S523" s="194"/>
      <c r="T523" s="194"/>
      <c r="U523" s="194"/>
      <c r="V523" s="194"/>
      <c r="W523" s="194"/>
    </row>
    <row r="524" spans="1:23" hidden="1">
      <c r="A524" s="292"/>
      <c r="B524" s="152" t="s">
        <v>1073</v>
      </c>
      <c r="C524" s="142" t="s">
        <v>717</v>
      </c>
      <c r="D524" s="26"/>
      <c r="E524" s="315"/>
      <c r="F524" s="202"/>
      <c r="G524" s="202"/>
      <c r="H524" s="315"/>
      <c r="I524" s="202"/>
      <c r="J524" s="202"/>
      <c r="K524" s="205" t="s">
        <v>751</v>
      </c>
      <c r="L524" s="194" t="s">
        <v>33</v>
      </c>
      <c r="M524" s="193" t="s">
        <v>2269</v>
      </c>
      <c r="N524" s="194"/>
      <c r="O524" s="202"/>
      <c r="P524" s="192"/>
      <c r="Q524" s="192"/>
      <c r="R524" s="194"/>
      <c r="S524" s="194"/>
      <c r="T524" s="194"/>
      <c r="U524" s="194"/>
      <c r="V524" s="194"/>
      <c r="W524" s="194"/>
    </row>
    <row r="525" spans="1:23" hidden="1">
      <c r="A525" s="292"/>
      <c r="B525" s="152" t="s">
        <v>1073</v>
      </c>
      <c r="C525" s="142" t="s">
        <v>371</v>
      </c>
      <c r="D525" s="26"/>
      <c r="E525" s="315"/>
      <c r="F525" s="202"/>
      <c r="G525" s="202"/>
      <c r="H525" s="315"/>
      <c r="I525" s="202"/>
      <c r="J525" s="202"/>
      <c r="K525" s="205" t="s">
        <v>751</v>
      </c>
      <c r="L525" s="194" t="s">
        <v>33</v>
      </c>
      <c r="M525" s="193" t="s">
        <v>2269</v>
      </c>
      <c r="N525" s="194"/>
      <c r="O525" s="202"/>
      <c r="P525" s="192"/>
      <c r="Q525" s="192"/>
      <c r="R525" s="194"/>
      <c r="S525" s="194"/>
      <c r="T525" s="194"/>
      <c r="U525" s="194"/>
      <c r="V525" s="194"/>
      <c r="W525" s="194"/>
    </row>
    <row r="526" spans="1:23" hidden="1">
      <c r="A526" s="292"/>
      <c r="B526" s="152" t="s">
        <v>1073</v>
      </c>
      <c r="C526" s="142" t="s">
        <v>1074</v>
      </c>
      <c r="D526" s="26"/>
      <c r="E526" s="315"/>
      <c r="F526" s="202"/>
      <c r="G526" s="202"/>
      <c r="H526" s="315"/>
      <c r="I526" s="202"/>
      <c r="J526" s="202"/>
      <c r="K526" s="205" t="s">
        <v>751</v>
      </c>
      <c r="L526" s="194" t="s">
        <v>33</v>
      </c>
      <c r="M526" s="193" t="s">
        <v>2269</v>
      </c>
      <c r="N526" s="194"/>
      <c r="O526" s="202"/>
      <c r="P526" s="192"/>
      <c r="Q526" s="192"/>
      <c r="R526" s="194"/>
      <c r="S526" s="194"/>
      <c r="T526" s="194"/>
      <c r="U526" s="194"/>
      <c r="V526" s="194"/>
      <c r="W526" s="194"/>
    </row>
    <row r="527" spans="1:23" hidden="1">
      <c r="A527" s="293"/>
      <c r="B527" s="152" t="s">
        <v>1073</v>
      </c>
      <c r="C527" s="142" t="s">
        <v>373</v>
      </c>
      <c r="D527" s="26"/>
      <c r="E527" s="315"/>
      <c r="F527" s="202"/>
      <c r="G527" s="202"/>
      <c r="H527" s="315"/>
      <c r="I527" s="202"/>
      <c r="J527" s="202"/>
      <c r="K527" s="205" t="s">
        <v>751</v>
      </c>
      <c r="L527" s="194" t="s">
        <v>33</v>
      </c>
      <c r="M527" s="193" t="s">
        <v>2269</v>
      </c>
      <c r="N527" s="194"/>
      <c r="O527" s="202"/>
      <c r="P527" s="192"/>
      <c r="Q527" s="192"/>
      <c r="R527" s="194"/>
      <c r="S527" s="194"/>
      <c r="T527" s="194"/>
      <c r="U527" s="194"/>
      <c r="V527" s="194"/>
      <c r="W527" s="194"/>
    </row>
    <row r="528" spans="1:23" hidden="1">
      <c r="A528" s="294"/>
      <c r="B528" s="152" t="s">
        <v>1073</v>
      </c>
      <c r="C528" s="145" t="s">
        <v>1215</v>
      </c>
      <c r="D528" s="26"/>
      <c r="E528" s="315"/>
      <c r="F528" s="202"/>
      <c r="G528" s="202"/>
      <c r="H528" s="315"/>
      <c r="I528" s="202"/>
      <c r="J528" s="202"/>
      <c r="K528" s="205" t="s">
        <v>751</v>
      </c>
      <c r="L528" s="194" t="s">
        <v>33</v>
      </c>
      <c r="M528" s="193" t="s">
        <v>2269</v>
      </c>
      <c r="N528" s="194"/>
      <c r="O528" s="202"/>
      <c r="P528" s="192"/>
      <c r="Q528" s="192"/>
      <c r="R528" s="194"/>
      <c r="S528" s="194"/>
      <c r="T528" s="194"/>
      <c r="U528" s="194"/>
      <c r="V528" s="194"/>
      <c r="W528" s="194"/>
    </row>
    <row r="529" spans="1:23" hidden="1">
      <c r="A529" s="294"/>
      <c r="B529" s="152" t="s">
        <v>1098</v>
      </c>
      <c r="C529" s="169" t="s">
        <v>375</v>
      </c>
      <c r="D529" s="253"/>
      <c r="E529" s="315"/>
      <c r="F529" s="202"/>
      <c r="G529" s="202"/>
      <c r="H529" s="315"/>
      <c r="I529" s="202"/>
      <c r="J529" s="202"/>
      <c r="K529" s="205" t="s">
        <v>751</v>
      </c>
      <c r="L529" s="194" t="s">
        <v>33</v>
      </c>
      <c r="M529" s="193" t="s">
        <v>2269</v>
      </c>
      <c r="N529" s="194"/>
      <c r="O529" s="202"/>
      <c r="P529" s="192"/>
      <c r="Q529" s="192"/>
      <c r="R529" s="194"/>
      <c r="S529" s="194"/>
      <c r="T529" s="194"/>
      <c r="U529" s="194"/>
      <c r="V529" s="194"/>
      <c r="W529" s="194"/>
    </row>
    <row r="530" spans="1:23" hidden="1">
      <c r="A530" s="294"/>
      <c r="B530" s="152" t="s">
        <v>1098</v>
      </c>
      <c r="C530" s="142" t="s">
        <v>372</v>
      </c>
      <c r="D530" s="26"/>
      <c r="E530" s="315"/>
      <c r="F530" s="202"/>
      <c r="G530" s="202"/>
      <c r="H530" s="315"/>
      <c r="I530" s="202"/>
      <c r="J530" s="202"/>
      <c r="K530" s="205" t="s">
        <v>751</v>
      </c>
      <c r="L530" s="194" t="s">
        <v>33</v>
      </c>
      <c r="M530" s="193" t="s">
        <v>2269</v>
      </c>
      <c r="N530" s="194"/>
      <c r="O530" s="202"/>
      <c r="P530" s="192"/>
      <c r="Q530" s="192"/>
      <c r="R530" s="194"/>
      <c r="S530" s="194"/>
      <c r="T530" s="194"/>
      <c r="U530" s="194"/>
      <c r="V530" s="194"/>
      <c r="W530" s="194"/>
    </row>
    <row r="531" spans="1:23" hidden="1">
      <c r="A531" s="294"/>
      <c r="B531" s="152" t="s">
        <v>1098</v>
      </c>
      <c r="C531" s="142" t="s">
        <v>1099</v>
      </c>
      <c r="D531" s="26"/>
      <c r="E531" s="315"/>
      <c r="F531" s="202"/>
      <c r="G531" s="202"/>
      <c r="H531" s="315"/>
      <c r="I531" s="202"/>
      <c r="J531" s="202"/>
      <c r="K531" s="205" t="s">
        <v>751</v>
      </c>
      <c r="L531" s="194" t="s">
        <v>33</v>
      </c>
      <c r="M531" s="193" t="s">
        <v>2269</v>
      </c>
      <c r="N531" s="194"/>
      <c r="O531" s="202"/>
      <c r="P531" s="192"/>
      <c r="Q531" s="192"/>
      <c r="R531" s="194"/>
      <c r="S531" s="194"/>
      <c r="T531" s="194"/>
      <c r="U531" s="194"/>
      <c r="V531" s="194"/>
      <c r="W531" s="194"/>
    </row>
    <row r="532" spans="1:23" hidden="1">
      <c r="A532" s="230"/>
      <c r="B532" s="36" t="s">
        <v>363</v>
      </c>
      <c r="C532" s="39" t="s">
        <v>1100</v>
      </c>
      <c r="D532" s="253"/>
      <c r="E532" s="315"/>
      <c r="F532" s="202"/>
      <c r="G532" s="202"/>
      <c r="H532" s="315"/>
      <c r="I532" s="202"/>
      <c r="J532" s="202"/>
      <c r="K532" s="205" t="s">
        <v>751</v>
      </c>
      <c r="L532" s="194" t="s">
        <v>33</v>
      </c>
      <c r="M532" s="193" t="s">
        <v>2269</v>
      </c>
      <c r="N532" s="194"/>
      <c r="O532" s="202"/>
      <c r="P532" s="192"/>
      <c r="Q532" s="192"/>
      <c r="R532" s="194"/>
      <c r="S532" s="194"/>
      <c r="T532" s="194"/>
      <c r="U532" s="194"/>
      <c r="V532" s="194"/>
      <c r="W532" s="194"/>
    </row>
    <row r="533" spans="1:23" hidden="1">
      <c r="A533" s="295"/>
      <c r="B533" s="36" t="s">
        <v>363</v>
      </c>
      <c r="C533" s="40" t="s">
        <v>1101</v>
      </c>
      <c r="D533" s="26"/>
      <c r="E533" s="315"/>
      <c r="F533" s="202"/>
      <c r="G533" s="202"/>
      <c r="H533" s="315"/>
      <c r="I533" s="202"/>
      <c r="J533" s="202"/>
      <c r="K533" s="205" t="s">
        <v>751</v>
      </c>
      <c r="L533" s="194" t="s">
        <v>33</v>
      </c>
      <c r="M533" s="193" t="s">
        <v>2269</v>
      </c>
      <c r="N533" s="194"/>
      <c r="O533" s="202"/>
      <c r="P533" s="192"/>
      <c r="Q533" s="192"/>
      <c r="R533" s="194"/>
      <c r="S533" s="194"/>
      <c r="T533" s="194"/>
      <c r="U533" s="194"/>
      <c r="V533" s="194"/>
      <c r="W533" s="194"/>
    </row>
    <row r="534" spans="1:23" hidden="1">
      <c r="A534" s="292"/>
      <c r="B534" s="36" t="s">
        <v>363</v>
      </c>
      <c r="C534" s="26" t="s">
        <v>369</v>
      </c>
      <c r="D534" s="26"/>
      <c r="E534" s="315"/>
      <c r="F534" s="202"/>
      <c r="G534" s="202"/>
      <c r="H534" s="315"/>
      <c r="I534" s="202"/>
      <c r="J534" s="202"/>
      <c r="K534" s="205" t="s">
        <v>751</v>
      </c>
      <c r="L534" s="194" t="s">
        <v>33</v>
      </c>
      <c r="M534" s="193" t="s">
        <v>2269</v>
      </c>
      <c r="N534" s="194"/>
      <c r="O534" s="202"/>
      <c r="P534" s="192"/>
      <c r="Q534" s="192"/>
      <c r="R534" s="194"/>
      <c r="S534" s="194"/>
      <c r="T534" s="194"/>
      <c r="U534" s="194"/>
      <c r="V534" s="194"/>
      <c r="W534" s="194"/>
    </row>
    <row r="535" spans="1:23" hidden="1">
      <c r="A535" s="292"/>
      <c r="B535" s="36" t="s">
        <v>363</v>
      </c>
      <c r="C535" s="26" t="s">
        <v>366</v>
      </c>
      <c r="D535" s="26"/>
      <c r="E535" s="315"/>
      <c r="F535" s="202"/>
      <c r="G535" s="202"/>
      <c r="H535" s="315"/>
      <c r="I535" s="202"/>
      <c r="J535" s="202"/>
      <c r="K535" s="205" t="s">
        <v>751</v>
      </c>
      <c r="L535" s="194" t="s">
        <v>33</v>
      </c>
      <c r="M535" s="193" t="s">
        <v>2269</v>
      </c>
      <c r="N535" s="194"/>
      <c r="O535" s="202"/>
      <c r="P535" s="192"/>
      <c r="Q535" s="192"/>
      <c r="R535" s="194"/>
      <c r="S535" s="194"/>
      <c r="T535" s="194"/>
      <c r="U535" s="194"/>
      <c r="V535" s="194"/>
      <c r="W535" s="194"/>
    </row>
    <row r="536" spans="1:23" hidden="1">
      <c r="A536" s="292"/>
      <c r="B536" s="36" t="s">
        <v>363</v>
      </c>
      <c r="C536" s="26" t="s">
        <v>1102</v>
      </c>
      <c r="D536" s="26"/>
      <c r="E536" s="315"/>
      <c r="F536" s="202"/>
      <c r="G536" s="202"/>
      <c r="H536" s="315"/>
      <c r="I536" s="202"/>
      <c r="J536" s="202"/>
      <c r="K536" s="205" t="s">
        <v>751</v>
      </c>
      <c r="L536" s="194" t="s">
        <v>33</v>
      </c>
      <c r="M536" s="193" t="s">
        <v>2269</v>
      </c>
      <c r="N536" s="194"/>
      <c r="O536" s="202"/>
      <c r="P536" s="192"/>
      <c r="Q536" s="192"/>
      <c r="R536" s="194"/>
      <c r="S536" s="194"/>
      <c r="T536" s="194"/>
      <c r="U536" s="194"/>
      <c r="V536" s="194"/>
      <c r="W536" s="194"/>
    </row>
    <row r="537" spans="1:23" hidden="1">
      <c r="A537" s="293"/>
      <c r="B537" s="36" t="s">
        <v>363</v>
      </c>
      <c r="C537" s="40" t="s">
        <v>1103</v>
      </c>
      <c r="D537" s="26"/>
      <c r="E537" s="315"/>
      <c r="F537" s="202"/>
      <c r="G537" s="202"/>
      <c r="H537" s="315"/>
      <c r="I537" s="202"/>
      <c r="J537" s="202"/>
      <c r="K537" s="205" t="s">
        <v>751</v>
      </c>
      <c r="L537" s="194" t="s">
        <v>33</v>
      </c>
      <c r="M537" s="193" t="s">
        <v>2269</v>
      </c>
      <c r="N537" s="194"/>
      <c r="O537" s="202"/>
      <c r="P537" s="192"/>
      <c r="Q537" s="192"/>
      <c r="R537" s="194"/>
      <c r="S537" s="194"/>
      <c r="T537" s="194"/>
      <c r="U537" s="194"/>
      <c r="V537" s="194"/>
      <c r="W537" s="194"/>
    </row>
    <row r="538" spans="1:23" hidden="1">
      <c r="A538" s="294"/>
      <c r="B538" s="36" t="s">
        <v>383</v>
      </c>
      <c r="C538" s="40" t="s">
        <v>1114</v>
      </c>
      <c r="D538" s="26"/>
      <c r="E538" s="315"/>
      <c r="F538" s="202"/>
      <c r="G538" s="202"/>
      <c r="H538" s="315"/>
      <c r="I538" s="202"/>
      <c r="J538" s="202"/>
      <c r="K538" s="205" t="s">
        <v>751</v>
      </c>
      <c r="L538" s="194" t="s">
        <v>33</v>
      </c>
      <c r="M538" s="193" t="s">
        <v>2269</v>
      </c>
      <c r="N538" s="194"/>
      <c r="O538" s="202"/>
      <c r="P538" s="192"/>
      <c r="Q538" s="192"/>
      <c r="R538" s="194"/>
      <c r="S538" s="194"/>
      <c r="T538" s="194"/>
      <c r="U538" s="194"/>
      <c r="V538" s="194"/>
      <c r="W538" s="194"/>
    </row>
    <row r="539" spans="1:23" hidden="1">
      <c r="A539" s="235"/>
      <c r="B539" s="26" t="s">
        <v>363</v>
      </c>
      <c r="C539" s="39" t="s">
        <v>382</v>
      </c>
      <c r="D539" s="253"/>
      <c r="E539" s="315"/>
      <c r="F539" s="202"/>
      <c r="G539" s="202"/>
      <c r="H539" s="315"/>
      <c r="I539" s="202"/>
      <c r="J539" s="202"/>
      <c r="K539" s="205" t="s">
        <v>751</v>
      </c>
      <c r="L539" s="194" t="s">
        <v>33</v>
      </c>
      <c r="M539" s="193" t="s">
        <v>2269</v>
      </c>
      <c r="N539" s="194"/>
      <c r="O539" s="202"/>
      <c r="P539" s="192"/>
      <c r="Q539" s="192"/>
      <c r="R539" s="194"/>
      <c r="S539" s="194"/>
      <c r="T539" s="194"/>
      <c r="U539" s="194"/>
      <c r="V539" s="194"/>
      <c r="W539" s="194"/>
    </row>
    <row r="540" spans="1:23" hidden="1">
      <c r="A540" s="294"/>
      <c r="B540" s="26" t="s">
        <v>363</v>
      </c>
      <c r="C540" s="40" t="s">
        <v>1104</v>
      </c>
      <c r="D540" s="26"/>
      <c r="E540" s="315"/>
      <c r="F540" s="202"/>
      <c r="G540" s="202"/>
      <c r="H540" s="315"/>
      <c r="I540" s="202"/>
      <c r="J540" s="202"/>
      <c r="K540" s="205" t="s">
        <v>751</v>
      </c>
      <c r="L540" s="194" t="s">
        <v>33</v>
      </c>
      <c r="M540" s="193" t="s">
        <v>2269</v>
      </c>
      <c r="N540" s="194"/>
      <c r="O540" s="202"/>
      <c r="P540" s="192"/>
      <c r="Q540" s="192"/>
      <c r="R540" s="194"/>
      <c r="S540" s="194"/>
      <c r="T540" s="194"/>
      <c r="U540" s="194"/>
      <c r="V540" s="194"/>
      <c r="W540" s="194"/>
    </row>
    <row r="541" spans="1:23" hidden="1">
      <c r="A541" s="294"/>
      <c r="B541" s="36" t="s">
        <v>363</v>
      </c>
      <c r="C541" s="26" t="s">
        <v>368</v>
      </c>
      <c r="D541" s="26"/>
      <c r="E541" s="315"/>
      <c r="F541" s="202"/>
      <c r="G541" s="202"/>
      <c r="H541" s="315"/>
      <c r="I541" s="202"/>
      <c r="J541" s="202"/>
      <c r="K541" s="205" t="s">
        <v>751</v>
      </c>
      <c r="L541" s="194" t="s">
        <v>33</v>
      </c>
      <c r="M541" s="193" t="s">
        <v>2269</v>
      </c>
      <c r="N541" s="194"/>
      <c r="O541" s="202"/>
      <c r="P541" s="192"/>
      <c r="Q541" s="192"/>
      <c r="R541" s="194"/>
      <c r="S541" s="194"/>
      <c r="T541" s="194"/>
      <c r="U541" s="194"/>
      <c r="V541" s="194"/>
      <c r="W541" s="194"/>
    </row>
    <row r="542" spans="1:23" hidden="1">
      <c r="A542" s="294"/>
      <c r="B542" s="36" t="s">
        <v>363</v>
      </c>
      <c r="C542" s="39" t="s">
        <v>367</v>
      </c>
      <c r="D542" s="253"/>
      <c r="E542" s="315"/>
      <c r="F542" s="202"/>
      <c r="G542" s="202"/>
      <c r="H542" s="315"/>
      <c r="I542" s="202"/>
      <c r="J542" s="202"/>
      <c r="K542" s="205" t="s">
        <v>751</v>
      </c>
      <c r="L542" s="194" t="s">
        <v>33</v>
      </c>
      <c r="M542" s="193" t="s">
        <v>2269</v>
      </c>
      <c r="N542" s="194"/>
      <c r="O542" s="202"/>
      <c r="P542" s="192"/>
      <c r="Q542" s="192"/>
      <c r="R542" s="194"/>
      <c r="S542" s="194"/>
      <c r="T542" s="194"/>
      <c r="U542" s="194"/>
      <c r="V542" s="194"/>
      <c r="W542" s="194"/>
    </row>
    <row r="543" spans="1:23" hidden="1">
      <c r="A543" s="230"/>
      <c r="B543" s="36" t="s">
        <v>363</v>
      </c>
      <c r="C543" s="40" t="s">
        <v>1105</v>
      </c>
      <c r="D543" s="36"/>
      <c r="E543" s="315"/>
      <c r="F543" s="202"/>
      <c r="G543" s="202"/>
      <c r="H543" s="315"/>
      <c r="I543" s="202"/>
      <c r="J543" s="202"/>
      <c r="K543" s="205" t="s">
        <v>751</v>
      </c>
      <c r="L543" s="194" t="s">
        <v>33</v>
      </c>
      <c r="M543" s="193" t="s">
        <v>2269</v>
      </c>
      <c r="N543" s="194"/>
      <c r="O543" s="202"/>
      <c r="P543" s="192"/>
      <c r="Q543" s="192"/>
      <c r="R543" s="194"/>
      <c r="S543" s="194"/>
      <c r="T543" s="194"/>
      <c r="U543" s="194"/>
      <c r="V543" s="194"/>
      <c r="W543" s="194"/>
    </row>
    <row r="544" spans="1:23" hidden="1">
      <c r="A544" s="294"/>
      <c r="B544" s="36" t="s">
        <v>363</v>
      </c>
      <c r="C544" s="40" t="s">
        <v>1106</v>
      </c>
      <c r="D544" s="36"/>
      <c r="E544" s="315"/>
      <c r="F544" s="202"/>
      <c r="G544" s="202"/>
      <c r="H544" s="315"/>
      <c r="I544" s="202"/>
      <c r="J544" s="202"/>
      <c r="K544" s="205" t="s">
        <v>751</v>
      </c>
      <c r="L544" s="194" t="s">
        <v>33</v>
      </c>
      <c r="M544" s="193" t="s">
        <v>2269</v>
      </c>
      <c r="N544" s="194"/>
      <c r="O544" s="202"/>
      <c r="P544" s="192"/>
      <c r="Q544" s="192"/>
      <c r="R544" s="194"/>
      <c r="S544" s="194"/>
      <c r="T544" s="194"/>
      <c r="U544" s="194"/>
      <c r="V544" s="194"/>
      <c r="W544" s="194"/>
    </row>
    <row r="545" spans="1:23" hidden="1">
      <c r="A545" s="294"/>
      <c r="B545" s="26"/>
      <c r="C545" s="39"/>
      <c r="D545" s="253"/>
      <c r="E545" s="315"/>
      <c r="F545" s="202"/>
      <c r="G545" s="202"/>
      <c r="H545" s="315"/>
      <c r="I545" s="202"/>
      <c r="J545" s="202"/>
      <c r="K545" s="205" t="s">
        <v>751</v>
      </c>
      <c r="L545" s="194" t="s">
        <v>33</v>
      </c>
      <c r="M545" s="193" t="s">
        <v>2269</v>
      </c>
      <c r="N545" s="194"/>
      <c r="O545" s="202"/>
      <c r="P545" s="192"/>
      <c r="Q545" s="192"/>
      <c r="R545" s="194"/>
      <c r="S545" s="194"/>
      <c r="T545" s="194"/>
      <c r="U545" s="194"/>
      <c r="V545" s="194"/>
      <c r="W545" s="194"/>
    </row>
    <row r="546" spans="1:23" hidden="1">
      <c r="A546" s="230"/>
      <c r="B546" s="40" t="s">
        <v>383</v>
      </c>
      <c r="C546" s="40" t="s">
        <v>1109</v>
      </c>
      <c r="D546" s="36"/>
      <c r="E546" s="315"/>
      <c r="F546" s="202"/>
      <c r="G546" s="202"/>
      <c r="H546" s="315"/>
      <c r="I546" s="202"/>
      <c r="J546" s="202"/>
      <c r="K546" s="205" t="s">
        <v>751</v>
      </c>
      <c r="L546" s="194" t="s">
        <v>33</v>
      </c>
      <c r="M546" s="193" t="s">
        <v>2269</v>
      </c>
      <c r="N546" s="194"/>
      <c r="O546" s="202"/>
      <c r="P546" s="192"/>
      <c r="Q546" s="192"/>
      <c r="R546" s="194"/>
      <c r="S546" s="194"/>
      <c r="T546" s="194"/>
      <c r="U546" s="194"/>
      <c r="V546" s="194"/>
      <c r="W546" s="194"/>
    </row>
    <row r="547" spans="1:23" hidden="1">
      <c r="A547" s="294"/>
      <c r="B547" s="40" t="s">
        <v>383</v>
      </c>
      <c r="C547" s="40" t="s">
        <v>1110</v>
      </c>
      <c r="D547" s="36"/>
      <c r="E547" s="315"/>
      <c r="F547" s="202"/>
      <c r="G547" s="202"/>
      <c r="H547" s="315"/>
      <c r="I547" s="202"/>
      <c r="J547" s="202"/>
      <c r="K547" s="205" t="s">
        <v>751</v>
      </c>
      <c r="L547" s="194" t="s">
        <v>33</v>
      </c>
      <c r="M547" s="193" t="s">
        <v>2269</v>
      </c>
      <c r="N547" s="194"/>
      <c r="O547" s="202"/>
      <c r="P547" s="192"/>
      <c r="Q547" s="192"/>
      <c r="R547" s="194"/>
      <c r="S547" s="194"/>
      <c r="T547" s="194"/>
      <c r="U547" s="194"/>
      <c r="V547" s="194"/>
      <c r="W547" s="194"/>
    </row>
    <row r="548" spans="1:23" hidden="1">
      <c r="A548" s="295"/>
      <c r="B548" s="62" t="s">
        <v>383</v>
      </c>
      <c r="C548" s="52" t="s">
        <v>1111</v>
      </c>
      <c r="D548" s="254"/>
      <c r="E548" s="315"/>
      <c r="F548" s="202"/>
      <c r="G548" s="202"/>
      <c r="H548" s="315"/>
      <c r="I548" s="202"/>
      <c r="J548" s="202"/>
      <c r="K548" s="205" t="s">
        <v>751</v>
      </c>
      <c r="L548" s="194" t="s">
        <v>33</v>
      </c>
      <c r="M548" s="193" t="s">
        <v>2269</v>
      </c>
      <c r="N548" s="194"/>
      <c r="O548" s="202"/>
      <c r="P548" s="192"/>
      <c r="Q548" s="192"/>
      <c r="R548" s="194"/>
      <c r="S548" s="194"/>
      <c r="T548" s="194"/>
      <c r="U548" s="194"/>
      <c r="V548" s="194"/>
      <c r="W548" s="194"/>
    </row>
    <row r="549" spans="1:23" hidden="1">
      <c r="A549" s="295"/>
      <c r="B549" s="40" t="s">
        <v>383</v>
      </c>
      <c r="C549" s="40" t="s">
        <v>1112</v>
      </c>
      <c r="D549" s="36"/>
      <c r="E549" s="315"/>
      <c r="F549" s="202"/>
      <c r="G549" s="202"/>
      <c r="H549" s="315"/>
      <c r="I549" s="202"/>
      <c r="J549" s="202"/>
      <c r="K549" s="205" t="s">
        <v>751</v>
      </c>
      <c r="L549" s="194" t="s">
        <v>33</v>
      </c>
      <c r="M549" s="193" t="s">
        <v>2269</v>
      </c>
      <c r="N549" s="194"/>
      <c r="O549" s="202"/>
      <c r="P549" s="192"/>
      <c r="Q549" s="192"/>
      <c r="R549" s="194"/>
      <c r="S549" s="194"/>
      <c r="T549" s="194"/>
      <c r="U549" s="194"/>
      <c r="V549" s="194"/>
      <c r="W549" s="194"/>
    </row>
    <row r="550" spans="1:23" hidden="1">
      <c r="A550" s="292"/>
      <c r="B550" s="40" t="s">
        <v>383</v>
      </c>
      <c r="C550" s="40" t="s">
        <v>1113</v>
      </c>
      <c r="D550" s="26"/>
      <c r="E550" s="315"/>
      <c r="F550" s="202"/>
      <c r="G550" s="202"/>
      <c r="H550" s="315"/>
      <c r="I550" s="202"/>
      <c r="J550" s="202"/>
      <c r="K550" s="205" t="s">
        <v>751</v>
      </c>
      <c r="L550" s="194" t="s">
        <v>33</v>
      </c>
      <c r="M550" s="193" t="s">
        <v>2269</v>
      </c>
      <c r="N550" s="194"/>
      <c r="O550" s="202"/>
      <c r="P550" s="192"/>
      <c r="Q550" s="192"/>
      <c r="R550" s="194"/>
      <c r="S550" s="194"/>
      <c r="T550" s="194"/>
      <c r="U550" s="194"/>
      <c r="V550" s="194"/>
      <c r="W550" s="194"/>
    </row>
    <row r="551" spans="1:23" hidden="1">
      <c r="A551" s="221"/>
      <c r="B551" s="36"/>
      <c r="C551" s="26" t="s">
        <v>497</v>
      </c>
      <c r="D551" s="36"/>
      <c r="E551" s="315"/>
      <c r="F551" s="202"/>
      <c r="G551" s="202"/>
      <c r="H551" s="315"/>
      <c r="I551" s="202"/>
      <c r="J551" s="202"/>
      <c r="K551" s="205" t="s">
        <v>751</v>
      </c>
      <c r="L551" s="194" t="s">
        <v>33</v>
      </c>
      <c r="M551" s="193" t="s">
        <v>2269</v>
      </c>
      <c r="N551" s="194"/>
      <c r="O551" s="202"/>
      <c r="P551" s="192"/>
      <c r="Q551" s="192"/>
      <c r="R551" s="194"/>
      <c r="S551" s="194"/>
      <c r="T551" s="194"/>
      <c r="U551" s="194"/>
      <c r="V551" s="194"/>
      <c r="W551" s="194"/>
    </row>
    <row r="552" spans="1:23" hidden="1">
      <c r="A552" s="292"/>
      <c r="B552" s="36"/>
      <c r="C552" s="26" t="s">
        <v>500</v>
      </c>
      <c r="D552" s="36"/>
      <c r="E552" s="315"/>
      <c r="F552" s="202"/>
      <c r="G552" s="202"/>
      <c r="H552" s="315"/>
      <c r="I552" s="202"/>
      <c r="J552" s="202"/>
      <c r="K552" s="205" t="s">
        <v>751</v>
      </c>
      <c r="L552" s="194" t="s">
        <v>33</v>
      </c>
      <c r="M552" s="193" t="s">
        <v>2269</v>
      </c>
      <c r="N552" s="194"/>
      <c r="O552" s="202"/>
      <c r="P552" s="192"/>
      <c r="Q552" s="192"/>
      <c r="R552" s="194"/>
      <c r="S552" s="194"/>
      <c r="T552" s="194"/>
      <c r="U552" s="194"/>
      <c r="V552" s="194"/>
      <c r="W552" s="194"/>
    </row>
    <row r="553" spans="1:23" hidden="1">
      <c r="A553" s="292"/>
      <c r="B553" s="36"/>
      <c r="C553" s="26" t="s">
        <v>496</v>
      </c>
      <c r="D553" s="36"/>
      <c r="E553" s="315"/>
      <c r="F553" s="202"/>
      <c r="G553" s="202"/>
      <c r="H553" s="315"/>
      <c r="I553" s="202"/>
      <c r="J553" s="202"/>
      <c r="K553" s="205" t="s">
        <v>751</v>
      </c>
      <c r="L553" s="194" t="s">
        <v>33</v>
      </c>
      <c r="M553" s="193" t="s">
        <v>2269</v>
      </c>
      <c r="N553" s="194"/>
      <c r="O553" s="202"/>
      <c r="P553" s="192"/>
      <c r="Q553" s="192"/>
      <c r="R553" s="194"/>
      <c r="S553" s="194"/>
      <c r="T553" s="194"/>
      <c r="U553" s="194"/>
      <c r="V553" s="194"/>
      <c r="W553" s="194"/>
    </row>
    <row r="554" spans="1:23" hidden="1">
      <c r="A554" s="292"/>
      <c r="B554" s="36"/>
      <c r="C554" s="26" t="s">
        <v>498</v>
      </c>
      <c r="D554" s="36"/>
      <c r="E554" s="315"/>
      <c r="F554" s="202"/>
      <c r="G554" s="202"/>
      <c r="H554" s="315"/>
      <c r="I554" s="202"/>
      <c r="J554" s="202"/>
      <c r="K554" s="205" t="s">
        <v>751</v>
      </c>
      <c r="L554" s="194" t="s">
        <v>33</v>
      </c>
      <c r="M554" s="193" t="s">
        <v>2269</v>
      </c>
      <c r="N554" s="194"/>
      <c r="O554" s="202"/>
      <c r="P554" s="192"/>
      <c r="Q554" s="192"/>
      <c r="R554" s="194"/>
      <c r="S554" s="194"/>
      <c r="T554" s="194"/>
      <c r="U554" s="194"/>
      <c r="V554" s="194"/>
      <c r="W554" s="194"/>
    </row>
    <row r="555" spans="1:23" hidden="1">
      <c r="A555" s="292"/>
      <c r="B555" s="36"/>
      <c r="C555" s="26" t="s">
        <v>499</v>
      </c>
      <c r="D555" s="36"/>
      <c r="E555" s="315"/>
      <c r="F555" s="202"/>
      <c r="G555" s="202"/>
      <c r="H555" s="315"/>
      <c r="I555" s="202"/>
      <c r="J555" s="202"/>
      <c r="K555" s="205" t="s">
        <v>751</v>
      </c>
      <c r="L555" s="194" t="s">
        <v>33</v>
      </c>
      <c r="M555" s="193" t="s">
        <v>2269</v>
      </c>
      <c r="N555" s="194"/>
      <c r="O555" s="202"/>
      <c r="P555" s="192"/>
      <c r="Q555" s="192"/>
      <c r="R555" s="194"/>
      <c r="S555" s="194"/>
      <c r="T555" s="194"/>
      <c r="U555" s="194"/>
      <c r="V555" s="194"/>
      <c r="W555" s="194"/>
    </row>
    <row r="556" spans="1:23" hidden="1">
      <c r="A556" s="292"/>
      <c r="B556" s="36"/>
      <c r="C556" s="26" t="s">
        <v>495</v>
      </c>
      <c r="D556" s="36"/>
      <c r="E556" s="315"/>
      <c r="F556" s="202"/>
      <c r="G556" s="202"/>
      <c r="H556" s="315"/>
      <c r="I556" s="202"/>
      <c r="J556" s="202"/>
      <c r="K556" s="205" t="s">
        <v>751</v>
      </c>
      <c r="L556" s="194" t="s">
        <v>33</v>
      </c>
      <c r="M556" s="193" t="s">
        <v>2269</v>
      </c>
      <c r="N556" s="194"/>
      <c r="O556" s="202"/>
      <c r="P556" s="192"/>
      <c r="Q556" s="192"/>
      <c r="R556" s="194"/>
      <c r="S556" s="194"/>
      <c r="T556" s="194"/>
      <c r="U556" s="194"/>
      <c r="V556" s="194"/>
      <c r="W556" s="194"/>
    </row>
    <row r="557" spans="1:23" hidden="1">
      <c r="A557" s="262"/>
      <c r="B557" s="36"/>
      <c r="C557" s="26"/>
      <c r="D557" s="36"/>
      <c r="E557" s="315"/>
      <c r="F557" s="202"/>
      <c r="G557" s="202"/>
      <c r="H557" s="315"/>
      <c r="I557" s="202"/>
      <c r="J557" s="202"/>
      <c r="K557" s="205" t="s">
        <v>751</v>
      </c>
      <c r="L557" s="194" t="s">
        <v>33</v>
      </c>
      <c r="M557" s="193" t="s">
        <v>2269</v>
      </c>
      <c r="N557" s="194"/>
      <c r="O557" s="202"/>
      <c r="P557" s="192"/>
      <c r="Q557" s="192"/>
      <c r="R557" s="194"/>
      <c r="S557" s="194"/>
      <c r="T557" s="194"/>
      <c r="U557" s="194"/>
      <c r="V557" s="194"/>
      <c r="W557" s="194"/>
    </row>
    <row r="558" spans="1:23" hidden="1">
      <c r="A558" s="221"/>
      <c r="B558" s="36" t="s">
        <v>408</v>
      </c>
      <c r="C558" s="26" t="s">
        <v>1115</v>
      </c>
      <c r="D558" s="36"/>
      <c r="E558" s="315"/>
      <c r="F558" s="202"/>
      <c r="G558" s="202"/>
      <c r="H558" s="315"/>
      <c r="I558" s="202"/>
      <c r="J558" s="202"/>
      <c r="K558" s="205" t="s">
        <v>751</v>
      </c>
      <c r="L558" s="194" t="s">
        <v>33</v>
      </c>
      <c r="M558" s="193" t="s">
        <v>2269</v>
      </c>
      <c r="N558" s="194"/>
      <c r="O558" s="202"/>
      <c r="P558" s="192"/>
      <c r="Q558" s="192"/>
      <c r="R558" s="194"/>
      <c r="S558" s="194"/>
      <c r="T558" s="194"/>
      <c r="U558" s="194"/>
      <c r="V558" s="194"/>
      <c r="W558" s="194"/>
    </row>
    <row r="559" spans="1:23" hidden="1">
      <c r="A559" s="292"/>
      <c r="B559" s="36" t="s">
        <v>408</v>
      </c>
      <c r="C559" s="26" t="s">
        <v>1116</v>
      </c>
      <c r="D559" s="36"/>
      <c r="E559" s="315"/>
      <c r="F559" s="202"/>
      <c r="G559" s="202"/>
      <c r="H559" s="315"/>
      <c r="I559" s="202"/>
      <c r="J559" s="202"/>
      <c r="K559" s="205" t="s">
        <v>751</v>
      </c>
      <c r="L559" s="194" t="s">
        <v>33</v>
      </c>
      <c r="M559" s="193" t="s">
        <v>2269</v>
      </c>
      <c r="N559" s="194"/>
      <c r="O559" s="202"/>
      <c r="P559" s="192"/>
      <c r="Q559" s="192"/>
      <c r="R559" s="194"/>
      <c r="S559" s="194"/>
      <c r="T559" s="194"/>
      <c r="U559" s="194"/>
      <c r="V559" s="194"/>
      <c r="W559" s="194"/>
    </row>
    <row r="560" spans="1:23" hidden="1">
      <c r="A560" s="292"/>
      <c r="B560" s="36" t="s">
        <v>408</v>
      </c>
      <c r="C560" s="26" t="s">
        <v>680</v>
      </c>
      <c r="D560" s="36"/>
      <c r="E560" s="315"/>
      <c r="F560" s="202"/>
      <c r="G560" s="202"/>
      <c r="H560" s="315"/>
      <c r="I560" s="202"/>
      <c r="J560" s="202"/>
      <c r="K560" s="205" t="s">
        <v>751</v>
      </c>
      <c r="L560" s="194" t="s">
        <v>33</v>
      </c>
      <c r="M560" s="193" t="s">
        <v>2269</v>
      </c>
      <c r="N560" s="194"/>
      <c r="O560" s="202"/>
      <c r="P560" s="192"/>
      <c r="Q560" s="192"/>
      <c r="R560" s="194"/>
      <c r="S560" s="194"/>
      <c r="T560" s="194"/>
      <c r="U560" s="194"/>
      <c r="V560" s="194"/>
      <c r="W560" s="194"/>
    </row>
    <row r="561" spans="1:23" hidden="1">
      <c r="A561" s="227" t="s">
        <v>2360</v>
      </c>
      <c r="B561" s="36" t="s">
        <v>408</v>
      </c>
      <c r="C561" s="26" t="s">
        <v>1117</v>
      </c>
      <c r="D561" s="36"/>
      <c r="E561" s="315"/>
      <c r="F561" s="202"/>
      <c r="G561" s="202"/>
      <c r="H561" s="315"/>
      <c r="I561" s="202"/>
      <c r="J561" s="202"/>
      <c r="K561" s="205" t="s">
        <v>751</v>
      </c>
      <c r="L561" s="194" t="s">
        <v>33</v>
      </c>
      <c r="M561" s="193" t="s">
        <v>2269</v>
      </c>
      <c r="N561" s="194"/>
      <c r="O561" s="202"/>
      <c r="P561" s="192"/>
      <c r="Q561" s="192"/>
      <c r="R561" s="194"/>
      <c r="S561" s="194"/>
      <c r="T561" s="194"/>
      <c r="U561" s="194"/>
      <c r="V561" s="194"/>
      <c r="W561" s="194"/>
    </row>
    <row r="562" spans="1:23" hidden="1">
      <c r="A562" s="294"/>
      <c r="B562" s="36" t="s">
        <v>408</v>
      </c>
      <c r="C562" s="26" t="s">
        <v>1118</v>
      </c>
      <c r="D562" s="36"/>
      <c r="E562" s="315"/>
      <c r="F562" s="202"/>
      <c r="G562" s="202"/>
      <c r="H562" s="315"/>
      <c r="I562" s="202"/>
      <c r="J562" s="202"/>
      <c r="K562" s="205" t="s">
        <v>751</v>
      </c>
      <c r="L562" s="194" t="s">
        <v>33</v>
      </c>
      <c r="M562" s="193" t="s">
        <v>2269</v>
      </c>
      <c r="N562" s="194"/>
      <c r="O562" s="202"/>
      <c r="P562" s="192"/>
      <c r="Q562" s="192"/>
      <c r="R562" s="194"/>
      <c r="S562" s="194"/>
      <c r="T562" s="194"/>
      <c r="U562" s="194"/>
      <c r="V562" s="194"/>
      <c r="W562" s="194"/>
    </row>
    <row r="563" spans="1:23" hidden="1">
      <c r="A563" s="294"/>
      <c r="B563" s="36" t="s">
        <v>408</v>
      </c>
      <c r="C563" s="39" t="s">
        <v>410</v>
      </c>
      <c r="D563" s="254"/>
      <c r="E563" s="315"/>
      <c r="F563" s="202"/>
      <c r="G563" s="202"/>
      <c r="H563" s="315"/>
      <c r="I563" s="202"/>
      <c r="J563" s="202"/>
      <c r="K563" s="205" t="s">
        <v>751</v>
      </c>
      <c r="L563" s="194" t="s">
        <v>33</v>
      </c>
      <c r="M563" s="193" t="s">
        <v>2269</v>
      </c>
      <c r="N563" s="194"/>
      <c r="O563" s="202"/>
      <c r="P563" s="192"/>
      <c r="Q563" s="192"/>
      <c r="R563" s="194"/>
      <c r="S563" s="194"/>
      <c r="T563" s="194"/>
      <c r="U563" s="194"/>
      <c r="V563" s="194"/>
      <c r="W563" s="194"/>
    </row>
    <row r="564" spans="1:23" hidden="1">
      <c r="A564" s="295"/>
      <c r="B564" s="36" t="s">
        <v>408</v>
      </c>
      <c r="C564" s="26" t="s">
        <v>411</v>
      </c>
      <c r="D564" s="36"/>
      <c r="E564" s="315"/>
      <c r="F564" s="202"/>
      <c r="G564" s="202"/>
      <c r="H564" s="315"/>
      <c r="I564" s="202"/>
      <c r="J564" s="202"/>
      <c r="K564" s="205" t="s">
        <v>751</v>
      </c>
      <c r="L564" s="194" t="s">
        <v>33</v>
      </c>
      <c r="M564" s="193" t="s">
        <v>2269</v>
      </c>
      <c r="N564" s="194"/>
      <c r="O564" s="202"/>
      <c r="P564" s="192"/>
      <c r="Q564" s="192"/>
      <c r="R564" s="194"/>
      <c r="S564" s="194"/>
      <c r="T564" s="194"/>
      <c r="U564" s="194"/>
      <c r="V564" s="194"/>
      <c r="W564" s="194"/>
    </row>
    <row r="565" spans="1:23" hidden="1">
      <c r="A565" s="292"/>
      <c r="B565" s="36" t="s">
        <v>408</v>
      </c>
      <c r="C565" s="26" t="s">
        <v>1119</v>
      </c>
      <c r="D565" s="36"/>
      <c r="E565" s="315"/>
      <c r="F565" s="202"/>
      <c r="G565" s="202"/>
      <c r="H565" s="315"/>
      <c r="I565" s="202"/>
      <c r="J565" s="202"/>
      <c r="K565" s="205" t="s">
        <v>751</v>
      </c>
      <c r="L565" s="194" t="s">
        <v>33</v>
      </c>
      <c r="M565" s="193" t="s">
        <v>2269</v>
      </c>
      <c r="N565" s="194"/>
      <c r="O565" s="202"/>
      <c r="P565" s="192"/>
      <c r="Q565" s="192"/>
      <c r="R565" s="194"/>
      <c r="S565" s="194"/>
      <c r="T565" s="194"/>
      <c r="U565" s="194"/>
      <c r="V565" s="194"/>
      <c r="W565" s="194"/>
    </row>
    <row r="566" spans="1:23" hidden="1">
      <c r="A566" s="292"/>
      <c r="B566" s="36" t="s">
        <v>408</v>
      </c>
      <c r="C566" s="26" t="s">
        <v>1120</v>
      </c>
      <c r="D566" s="36"/>
      <c r="E566" s="315"/>
      <c r="F566" s="202"/>
      <c r="G566" s="202"/>
      <c r="H566" s="315"/>
      <c r="I566" s="202"/>
      <c r="J566" s="202"/>
      <c r="K566" s="205" t="s">
        <v>751</v>
      </c>
      <c r="L566" s="194" t="s">
        <v>33</v>
      </c>
      <c r="M566" s="193" t="s">
        <v>2269</v>
      </c>
      <c r="N566" s="194"/>
      <c r="O566" s="202"/>
      <c r="P566" s="192"/>
      <c r="Q566" s="192"/>
      <c r="R566" s="194"/>
      <c r="S566" s="194"/>
      <c r="T566" s="194"/>
      <c r="U566" s="194"/>
      <c r="V566" s="194"/>
      <c r="W566" s="194"/>
    </row>
    <row r="567" spans="1:23" hidden="1">
      <c r="A567" s="293"/>
      <c r="B567" s="36" t="s">
        <v>408</v>
      </c>
      <c r="C567" s="26" t="s">
        <v>1121</v>
      </c>
      <c r="D567" s="36"/>
      <c r="E567" s="315"/>
      <c r="F567" s="202"/>
      <c r="G567" s="202"/>
      <c r="H567" s="315"/>
      <c r="I567" s="202"/>
      <c r="J567" s="202"/>
      <c r="K567" s="205" t="s">
        <v>751</v>
      </c>
      <c r="L567" s="194" t="s">
        <v>33</v>
      </c>
      <c r="M567" s="193" t="s">
        <v>2269</v>
      </c>
      <c r="N567" s="194"/>
      <c r="O567" s="202"/>
      <c r="P567" s="192"/>
      <c r="Q567" s="192"/>
      <c r="R567" s="194"/>
      <c r="S567" s="194"/>
      <c r="T567" s="194"/>
      <c r="U567" s="194"/>
      <c r="V567" s="194"/>
      <c r="W567" s="194"/>
    </row>
    <row r="568" spans="1:23" hidden="1">
      <c r="A568" s="294"/>
      <c r="B568" s="36" t="s">
        <v>408</v>
      </c>
      <c r="C568" s="26" t="s">
        <v>679</v>
      </c>
      <c r="D568" s="36"/>
      <c r="E568" s="315"/>
      <c r="F568" s="202"/>
      <c r="G568" s="202"/>
      <c r="H568" s="315"/>
      <c r="I568" s="202"/>
      <c r="J568" s="202"/>
      <c r="K568" s="205" t="s">
        <v>751</v>
      </c>
      <c r="L568" s="194" t="s">
        <v>33</v>
      </c>
      <c r="M568" s="193" t="s">
        <v>2269</v>
      </c>
      <c r="N568" s="194"/>
      <c r="O568" s="202"/>
      <c r="P568" s="192"/>
      <c r="Q568" s="192"/>
      <c r="R568" s="194"/>
      <c r="S568" s="194"/>
      <c r="T568" s="194"/>
      <c r="U568" s="194"/>
      <c r="V568" s="194"/>
      <c r="W568" s="194"/>
    </row>
    <row r="569" spans="1:23" hidden="1">
      <c r="A569" s="294"/>
      <c r="B569" s="53" t="s">
        <v>408</v>
      </c>
      <c r="C569" s="39" t="s">
        <v>1122</v>
      </c>
      <c r="D569" s="254"/>
      <c r="E569" s="315"/>
      <c r="F569" s="202"/>
      <c r="G569" s="202"/>
      <c r="H569" s="315"/>
      <c r="I569" s="202"/>
      <c r="J569" s="202"/>
      <c r="K569" s="205" t="s">
        <v>751</v>
      </c>
      <c r="L569" s="194" t="s">
        <v>33</v>
      </c>
      <c r="M569" s="193" t="s">
        <v>2269</v>
      </c>
      <c r="N569" s="194"/>
      <c r="O569" s="202"/>
      <c r="P569" s="192"/>
      <c r="Q569" s="192"/>
      <c r="R569" s="194"/>
      <c r="S569" s="194"/>
      <c r="T569" s="194"/>
      <c r="U569" s="194"/>
      <c r="V569" s="194"/>
      <c r="W569" s="194"/>
    </row>
    <row r="570" spans="1:23" hidden="1">
      <c r="A570" s="295"/>
      <c r="B570" s="36" t="s">
        <v>408</v>
      </c>
      <c r="C570" s="26" t="s">
        <v>1123</v>
      </c>
      <c r="D570" s="36"/>
      <c r="E570" s="315"/>
      <c r="F570" s="202"/>
      <c r="G570" s="202"/>
      <c r="H570" s="315"/>
      <c r="I570" s="202"/>
      <c r="J570" s="202"/>
      <c r="K570" s="205" t="s">
        <v>751</v>
      </c>
      <c r="L570" s="194" t="s">
        <v>33</v>
      </c>
      <c r="M570" s="193" t="s">
        <v>2269</v>
      </c>
      <c r="N570" s="194"/>
      <c r="O570" s="202"/>
      <c r="P570" s="192"/>
      <c r="Q570" s="192"/>
      <c r="R570" s="194"/>
      <c r="S570" s="194"/>
      <c r="T570" s="194"/>
      <c r="U570" s="194"/>
      <c r="V570" s="194"/>
      <c r="W570" s="194"/>
    </row>
    <row r="571" spans="1:23" hidden="1">
      <c r="A571" s="292"/>
      <c r="B571" s="36" t="s">
        <v>408</v>
      </c>
      <c r="C571" s="26" t="s">
        <v>416</v>
      </c>
      <c r="D571" s="36"/>
      <c r="E571" s="315"/>
      <c r="F571" s="202"/>
      <c r="G571" s="202"/>
      <c r="H571" s="315"/>
      <c r="I571" s="202"/>
      <c r="J571" s="202"/>
      <c r="K571" s="205" t="s">
        <v>751</v>
      </c>
      <c r="L571" s="194" t="s">
        <v>33</v>
      </c>
      <c r="M571" s="193" t="s">
        <v>2269</v>
      </c>
      <c r="N571" s="194"/>
      <c r="O571" s="202"/>
      <c r="P571" s="192"/>
      <c r="Q571" s="192"/>
      <c r="R571" s="194"/>
      <c r="S571" s="194"/>
      <c r="T571" s="194"/>
      <c r="U571" s="194"/>
      <c r="V571" s="194"/>
      <c r="W571" s="194"/>
    </row>
    <row r="572" spans="1:23" hidden="1">
      <c r="A572" s="292"/>
      <c r="B572" s="36" t="s">
        <v>408</v>
      </c>
      <c r="C572" s="26" t="s">
        <v>1124</v>
      </c>
      <c r="D572" s="36"/>
      <c r="E572" s="315"/>
      <c r="F572" s="202"/>
      <c r="G572" s="202"/>
      <c r="H572" s="315"/>
      <c r="I572" s="202"/>
      <c r="J572" s="202"/>
      <c r="K572" s="205" t="s">
        <v>751</v>
      </c>
      <c r="L572" s="194" t="s">
        <v>33</v>
      </c>
      <c r="M572" s="193" t="s">
        <v>2269</v>
      </c>
      <c r="N572" s="194"/>
      <c r="O572" s="202"/>
      <c r="P572" s="192"/>
      <c r="Q572" s="192"/>
      <c r="R572" s="194"/>
      <c r="S572" s="194"/>
      <c r="T572" s="194"/>
      <c r="U572" s="194"/>
      <c r="V572" s="194"/>
      <c r="W572" s="194"/>
    </row>
    <row r="573" spans="1:23" hidden="1">
      <c r="A573" s="292"/>
      <c r="B573" s="36" t="s">
        <v>408</v>
      </c>
      <c r="C573" s="26" t="s">
        <v>1125</v>
      </c>
      <c r="D573" s="36"/>
      <c r="E573" s="315"/>
      <c r="F573" s="202"/>
      <c r="G573" s="202"/>
      <c r="H573" s="315"/>
      <c r="I573" s="202"/>
      <c r="J573" s="202"/>
      <c r="K573" s="205" t="s">
        <v>751</v>
      </c>
      <c r="L573" s="194" t="s">
        <v>33</v>
      </c>
      <c r="M573" s="193" t="s">
        <v>2269</v>
      </c>
      <c r="N573" s="194"/>
      <c r="O573" s="202"/>
      <c r="P573" s="192"/>
      <c r="Q573" s="192"/>
      <c r="R573" s="194"/>
      <c r="S573" s="194"/>
      <c r="T573" s="194"/>
      <c r="U573" s="194"/>
      <c r="V573" s="194"/>
      <c r="W573" s="194"/>
    </row>
    <row r="574" spans="1:23" hidden="1">
      <c r="A574" s="292"/>
      <c r="B574" s="36" t="s">
        <v>408</v>
      </c>
      <c r="C574" s="26" t="s">
        <v>1205</v>
      </c>
      <c r="D574" s="36"/>
      <c r="E574" s="315"/>
      <c r="F574" s="202"/>
      <c r="G574" s="202"/>
      <c r="H574" s="315"/>
      <c r="I574" s="202"/>
      <c r="J574" s="202"/>
      <c r="K574" s="205" t="s">
        <v>751</v>
      </c>
      <c r="L574" s="194" t="s">
        <v>33</v>
      </c>
      <c r="M574" s="193" t="s">
        <v>2269</v>
      </c>
      <c r="N574" s="194"/>
      <c r="O574" s="202"/>
      <c r="P574" s="192"/>
      <c r="Q574" s="192"/>
      <c r="R574" s="194"/>
      <c r="S574" s="194"/>
      <c r="T574" s="194"/>
      <c r="U574" s="194"/>
      <c r="V574" s="194"/>
      <c r="W574" s="194"/>
    </row>
    <row r="575" spans="1:23" hidden="1">
      <c r="A575" s="292"/>
      <c r="B575" s="36" t="s">
        <v>408</v>
      </c>
      <c r="C575" s="26" t="s">
        <v>682</v>
      </c>
      <c r="D575" s="36"/>
      <c r="E575" s="315"/>
      <c r="F575" s="202"/>
      <c r="G575" s="202"/>
      <c r="H575" s="315"/>
      <c r="I575" s="202"/>
      <c r="J575" s="202"/>
      <c r="K575" s="205" t="s">
        <v>751</v>
      </c>
      <c r="L575" s="194" t="s">
        <v>33</v>
      </c>
      <c r="M575" s="193" t="s">
        <v>2269</v>
      </c>
      <c r="N575" s="194"/>
      <c r="O575" s="202"/>
      <c r="P575" s="192"/>
      <c r="Q575" s="192"/>
      <c r="R575" s="194"/>
      <c r="S575" s="194"/>
      <c r="T575" s="194"/>
      <c r="U575" s="194"/>
      <c r="V575" s="194"/>
      <c r="W575" s="194"/>
    </row>
    <row r="576" spans="1:23" hidden="1">
      <c r="A576" s="292"/>
      <c r="B576" s="36" t="s">
        <v>408</v>
      </c>
      <c r="C576" s="26" t="s">
        <v>1126</v>
      </c>
      <c r="D576" s="36"/>
      <c r="E576" s="315"/>
      <c r="F576" s="202"/>
      <c r="G576" s="202"/>
      <c r="H576" s="315"/>
      <c r="I576" s="202"/>
      <c r="J576" s="202"/>
      <c r="K576" s="205" t="s">
        <v>751</v>
      </c>
      <c r="L576" s="194" t="s">
        <v>33</v>
      </c>
      <c r="M576" s="193" t="s">
        <v>2269</v>
      </c>
      <c r="N576" s="194"/>
      <c r="O576" s="202"/>
      <c r="P576" s="192"/>
      <c r="Q576" s="192"/>
      <c r="R576" s="194"/>
      <c r="S576" s="194"/>
      <c r="T576" s="194"/>
      <c r="U576" s="194"/>
      <c r="V576" s="194"/>
      <c r="W576" s="194"/>
    </row>
    <row r="577" spans="1:23" hidden="1">
      <c r="A577" s="292"/>
      <c r="B577" s="36" t="s">
        <v>408</v>
      </c>
      <c r="C577" s="26" t="s">
        <v>1127</v>
      </c>
      <c r="D577" s="36"/>
      <c r="E577" s="315"/>
      <c r="F577" s="202"/>
      <c r="G577" s="202"/>
      <c r="H577" s="315"/>
      <c r="I577" s="202"/>
      <c r="J577" s="202"/>
      <c r="K577" s="205" t="s">
        <v>751</v>
      </c>
      <c r="L577" s="194" t="s">
        <v>33</v>
      </c>
      <c r="M577" s="193" t="s">
        <v>2269</v>
      </c>
      <c r="N577" s="194"/>
      <c r="O577" s="202"/>
      <c r="P577" s="192"/>
      <c r="Q577" s="192"/>
      <c r="R577" s="194"/>
      <c r="S577" s="194"/>
      <c r="T577" s="194"/>
      <c r="U577" s="194"/>
      <c r="V577" s="194"/>
      <c r="W577" s="194"/>
    </row>
    <row r="578" spans="1:23" hidden="1">
      <c r="A578" s="292"/>
      <c r="B578" s="36" t="s">
        <v>408</v>
      </c>
      <c r="C578" s="26" t="s">
        <v>1128</v>
      </c>
      <c r="D578" s="36"/>
      <c r="E578" s="315"/>
      <c r="F578" s="202"/>
      <c r="G578" s="202"/>
      <c r="H578" s="315"/>
      <c r="I578" s="202"/>
      <c r="J578" s="202"/>
      <c r="K578" s="205" t="s">
        <v>751</v>
      </c>
      <c r="L578" s="194" t="s">
        <v>33</v>
      </c>
      <c r="M578" s="193" t="s">
        <v>2269</v>
      </c>
      <c r="N578" s="194"/>
      <c r="O578" s="202"/>
      <c r="P578" s="192"/>
      <c r="Q578" s="192"/>
      <c r="R578" s="194"/>
      <c r="S578" s="194"/>
      <c r="T578" s="194"/>
      <c r="U578" s="194"/>
      <c r="V578" s="194"/>
      <c r="W578" s="194"/>
    </row>
    <row r="579" spans="1:23" hidden="1">
      <c r="A579" s="292"/>
      <c r="B579" s="36" t="s">
        <v>408</v>
      </c>
      <c r="C579" s="26" t="s">
        <v>1129</v>
      </c>
      <c r="D579" s="36"/>
      <c r="E579" s="315"/>
      <c r="F579" s="202"/>
      <c r="G579" s="202"/>
      <c r="H579" s="315"/>
      <c r="I579" s="202"/>
      <c r="J579" s="202"/>
      <c r="K579" s="205" t="s">
        <v>751</v>
      </c>
      <c r="L579" s="194" t="s">
        <v>33</v>
      </c>
      <c r="M579" s="193" t="s">
        <v>2269</v>
      </c>
      <c r="N579" s="194"/>
      <c r="O579" s="202"/>
      <c r="P579" s="192"/>
      <c r="Q579" s="192"/>
      <c r="R579" s="194"/>
      <c r="S579" s="194"/>
      <c r="T579" s="194"/>
      <c r="U579" s="194"/>
      <c r="V579" s="194"/>
      <c r="W579" s="194"/>
    </row>
    <row r="580" spans="1:23" hidden="1">
      <c r="A580" s="292"/>
      <c r="B580" s="36" t="s">
        <v>408</v>
      </c>
      <c r="C580" s="26" t="s">
        <v>1206</v>
      </c>
      <c r="D580" s="36"/>
      <c r="E580" s="315"/>
      <c r="F580" s="202"/>
      <c r="G580" s="202"/>
      <c r="H580" s="315"/>
      <c r="I580" s="202"/>
      <c r="J580" s="202"/>
      <c r="K580" s="205" t="s">
        <v>751</v>
      </c>
      <c r="L580" s="194" t="s">
        <v>33</v>
      </c>
      <c r="M580" s="193" t="s">
        <v>2269</v>
      </c>
      <c r="N580" s="194"/>
      <c r="O580" s="202"/>
      <c r="P580" s="192"/>
      <c r="Q580" s="192"/>
      <c r="R580" s="194"/>
      <c r="S580" s="194"/>
      <c r="T580" s="194"/>
      <c r="U580" s="194"/>
      <c r="V580" s="194"/>
      <c r="W580" s="194"/>
    </row>
    <row r="581" spans="1:23" hidden="1">
      <c r="A581" s="293"/>
      <c r="B581" s="36" t="s">
        <v>408</v>
      </c>
      <c r="C581" s="26" t="s">
        <v>412</v>
      </c>
      <c r="D581" s="36"/>
      <c r="E581" s="315"/>
      <c r="F581" s="202"/>
      <c r="G581" s="202"/>
      <c r="H581" s="315"/>
      <c r="I581" s="202"/>
      <c r="J581" s="202"/>
      <c r="K581" s="205" t="s">
        <v>751</v>
      </c>
      <c r="L581" s="194" t="s">
        <v>33</v>
      </c>
      <c r="M581" s="193" t="s">
        <v>2269</v>
      </c>
      <c r="N581" s="194"/>
      <c r="O581" s="202"/>
      <c r="P581" s="192"/>
      <c r="Q581" s="192"/>
      <c r="R581" s="194"/>
      <c r="S581" s="194"/>
      <c r="T581" s="194"/>
      <c r="U581" s="194"/>
      <c r="V581" s="194"/>
      <c r="W581" s="194"/>
    </row>
    <row r="582" spans="1:23" hidden="1">
      <c r="A582" s="294"/>
      <c r="B582" s="36" t="s">
        <v>408</v>
      </c>
      <c r="C582" s="26" t="s">
        <v>1130</v>
      </c>
      <c r="D582" s="36"/>
      <c r="E582" s="315"/>
      <c r="F582" s="202"/>
      <c r="G582" s="202"/>
      <c r="H582" s="315"/>
      <c r="I582" s="202"/>
      <c r="J582" s="202"/>
      <c r="K582" s="205" t="s">
        <v>751</v>
      </c>
      <c r="L582" s="194" t="s">
        <v>33</v>
      </c>
      <c r="M582" s="193" t="s">
        <v>2269</v>
      </c>
      <c r="N582" s="194"/>
      <c r="O582" s="202"/>
      <c r="P582" s="192"/>
      <c r="Q582" s="192"/>
      <c r="R582" s="194"/>
      <c r="S582" s="194"/>
      <c r="T582" s="194"/>
      <c r="U582" s="194"/>
      <c r="V582" s="194"/>
      <c r="W582" s="194"/>
    </row>
    <row r="583" spans="1:23" hidden="1">
      <c r="A583" s="294"/>
      <c r="B583" s="36" t="s">
        <v>408</v>
      </c>
      <c r="C583" s="39" t="s">
        <v>1131</v>
      </c>
      <c r="D583" s="254"/>
      <c r="E583" s="315"/>
      <c r="F583" s="202"/>
      <c r="G583" s="202"/>
      <c r="H583" s="315"/>
      <c r="I583" s="202"/>
      <c r="J583" s="202"/>
      <c r="K583" s="205" t="s">
        <v>751</v>
      </c>
      <c r="L583" s="194" t="s">
        <v>33</v>
      </c>
      <c r="M583" s="193" t="s">
        <v>2269</v>
      </c>
      <c r="N583" s="194"/>
      <c r="O583" s="202"/>
      <c r="P583" s="192"/>
      <c r="Q583" s="192"/>
      <c r="R583" s="194"/>
      <c r="S583" s="194"/>
      <c r="T583" s="194"/>
      <c r="U583" s="194"/>
      <c r="V583" s="194"/>
      <c r="W583" s="194"/>
    </row>
    <row r="584" spans="1:23" hidden="1">
      <c r="A584" s="295"/>
      <c r="B584" s="36" t="s">
        <v>408</v>
      </c>
      <c r="C584" s="26" t="s">
        <v>417</v>
      </c>
      <c r="D584" s="36"/>
      <c r="E584" s="315"/>
      <c r="F584" s="202"/>
      <c r="G584" s="202"/>
      <c r="H584" s="315"/>
      <c r="I584" s="202"/>
      <c r="J584" s="202"/>
      <c r="K584" s="205" t="s">
        <v>751</v>
      </c>
      <c r="L584" s="194" t="s">
        <v>33</v>
      </c>
      <c r="M584" s="193" t="s">
        <v>2269</v>
      </c>
      <c r="N584" s="194"/>
      <c r="O584" s="202"/>
      <c r="P584" s="192"/>
      <c r="Q584" s="192"/>
      <c r="R584" s="194"/>
      <c r="S584" s="194"/>
      <c r="T584" s="194"/>
      <c r="U584" s="194"/>
      <c r="V584" s="194"/>
      <c r="W584" s="194"/>
    </row>
    <row r="585" spans="1:23" hidden="1">
      <c r="A585" s="292"/>
      <c r="B585" s="36" t="s">
        <v>408</v>
      </c>
      <c r="C585" s="26" t="s">
        <v>1132</v>
      </c>
      <c r="D585" s="36"/>
      <c r="E585" s="315"/>
      <c r="F585" s="202"/>
      <c r="G585" s="202"/>
      <c r="H585" s="315"/>
      <c r="I585" s="202"/>
      <c r="J585" s="202"/>
      <c r="K585" s="205" t="s">
        <v>751</v>
      </c>
      <c r="L585" s="194" t="s">
        <v>33</v>
      </c>
      <c r="M585" s="193" t="s">
        <v>2269</v>
      </c>
      <c r="N585" s="194"/>
      <c r="O585" s="202"/>
      <c r="P585" s="192"/>
      <c r="Q585" s="192"/>
      <c r="R585" s="194"/>
      <c r="S585" s="194"/>
      <c r="T585" s="194"/>
      <c r="U585" s="194"/>
      <c r="V585" s="194"/>
      <c r="W585" s="194"/>
    </row>
    <row r="586" spans="1:23" hidden="1">
      <c r="A586" s="292"/>
      <c r="B586" s="36" t="s">
        <v>408</v>
      </c>
      <c r="C586" s="26" t="s">
        <v>414</v>
      </c>
      <c r="D586" s="36"/>
      <c r="E586" s="315"/>
      <c r="F586" s="202"/>
      <c r="G586" s="202"/>
      <c r="H586" s="315"/>
      <c r="I586" s="202"/>
      <c r="J586" s="202"/>
      <c r="K586" s="205" t="s">
        <v>751</v>
      </c>
      <c r="L586" s="194" t="s">
        <v>33</v>
      </c>
      <c r="M586" s="193" t="s">
        <v>2269</v>
      </c>
      <c r="N586" s="194"/>
      <c r="O586" s="202"/>
      <c r="P586" s="192"/>
      <c r="Q586" s="192"/>
      <c r="R586" s="194"/>
      <c r="S586" s="194"/>
      <c r="T586" s="194"/>
      <c r="U586" s="194"/>
      <c r="V586" s="194"/>
      <c r="W586" s="194"/>
    </row>
    <row r="587" spans="1:23" hidden="1">
      <c r="A587" s="292"/>
      <c r="B587" s="152" t="s">
        <v>681</v>
      </c>
      <c r="C587" s="142" t="s">
        <v>708</v>
      </c>
      <c r="D587" s="36"/>
      <c r="E587" s="315"/>
      <c r="F587" s="202"/>
      <c r="G587" s="202"/>
      <c r="H587" s="315"/>
      <c r="I587" s="202"/>
      <c r="J587" s="202"/>
      <c r="K587" s="205" t="s">
        <v>751</v>
      </c>
      <c r="L587" s="194" t="s">
        <v>33</v>
      </c>
      <c r="M587" s="193" t="s">
        <v>2269</v>
      </c>
      <c r="N587" s="194"/>
      <c r="O587" s="202"/>
      <c r="P587" s="192"/>
      <c r="Q587" s="192"/>
      <c r="R587" s="194"/>
      <c r="S587" s="194"/>
      <c r="T587" s="194"/>
      <c r="U587" s="194"/>
      <c r="V587" s="194"/>
      <c r="W587" s="194"/>
    </row>
    <row r="588" spans="1:23" hidden="1">
      <c r="A588" s="292"/>
      <c r="B588" s="152" t="s">
        <v>681</v>
      </c>
      <c r="C588" s="142" t="s">
        <v>418</v>
      </c>
      <c r="D588" s="36"/>
      <c r="E588" s="315"/>
      <c r="F588" s="202"/>
      <c r="G588" s="202"/>
      <c r="H588" s="315"/>
      <c r="I588" s="202"/>
      <c r="J588" s="202"/>
      <c r="K588" s="205" t="s">
        <v>751</v>
      </c>
      <c r="L588" s="194" t="s">
        <v>33</v>
      </c>
      <c r="M588" s="193" t="s">
        <v>2269</v>
      </c>
      <c r="N588" s="194"/>
      <c r="O588" s="202"/>
      <c r="P588" s="192"/>
      <c r="Q588" s="192"/>
      <c r="R588" s="194"/>
      <c r="S588" s="194"/>
      <c r="T588" s="194"/>
      <c r="U588" s="194"/>
      <c r="V588" s="194"/>
      <c r="W588" s="194"/>
    </row>
    <row r="589" spans="1:23" hidden="1">
      <c r="A589" s="292"/>
      <c r="B589" s="152" t="s">
        <v>681</v>
      </c>
      <c r="C589" s="142" t="s">
        <v>413</v>
      </c>
      <c r="D589" s="36"/>
      <c r="E589" s="315"/>
      <c r="F589" s="202"/>
      <c r="G589" s="202"/>
      <c r="H589" s="315"/>
      <c r="I589" s="202"/>
      <c r="J589" s="202"/>
      <c r="K589" s="205" t="s">
        <v>751</v>
      </c>
      <c r="L589" s="194" t="s">
        <v>33</v>
      </c>
      <c r="M589" s="193" t="s">
        <v>2269</v>
      </c>
      <c r="N589" s="194"/>
      <c r="O589" s="202"/>
      <c r="P589" s="192"/>
      <c r="Q589" s="192"/>
      <c r="R589" s="194"/>
      <c r="S589" s="194"/>
      <c r="T589" s="194"/>
      <c r="U589" s="194"/>
      <c r="V589" s="194"/>
      <c r="W589" s="194"/>
    </row>
    <row r="590" spans="1:23" hidden="1">
      <c r="A590" s="293"/>
      <c r="B590" s="152" t="s">
        <v>681</v>
      </c>
      <c r="C590" s="142" t="s">
        <v>419</v>
      </c>
      <c r="D590" s="36"/>
      <c r="E590" s="315"/>
      <c r="F590" s="202"/>
      <c r="G590" s="202"/>
      <c r="H590" s="315"/>
      <c r="I590" s="202"/>
      <c r="J590" s="202"/>
      <c r="K590" s="205" t="s">
        <v>751</v>
      </c>
      <c r="L590" s="194" t="s">
        <v>33</v>
      </c>
      <c r="M590" s="193" t="s">
        <v>2269</v>
      </c>
      <c r="N590" s="194"/>
      <c r="O590" s="202"/>
      <c r="P590" s="192"/>
      <c r="Q590" s="192"/>
      <c r="R590" s="194"/>
      <c r="S590" s="194"/>
      <c r="T590" s="194"/>
      <c r="U590" s="194"/>
      <c r="V590" s="194"/>
      <c r="W590" s="194"/>
    </row>
    <row r="591" spans="1:23" hidden="1">
      <c r="A591" s="294"/>
      <c r="B591" s="181" t="s">
        <v>678</v>
      </c>
      <c r="C591" s="177" t="s">
        <v>420</v>
      </c>
      <c r="D591" s="49"/>
      <c r="E591" s="315"/>
      <c r="F591" s="202"/>
      <c r="G591" s="202"/>
      <c r="H591" s="315"/>
      <c r="I591" s="202"/>
      <c r="J591" s="202"/>
      <c r="K591" s="205" t="s">
        <v>751</v>
      </c>
      <c r="L591" s="194" t="s">
        <v>33</v>
      </c>
      <c r="M591" s="193" t="s">
        <v>2269</v>
      </c>
      <c r="N591" s="194"/>
      <c r="O591" s="202"/>
      <c r="P591" s="192"/>
      <c r="Q591" s="192"/>
      <c r="R591" s="194"/>
      <c r="S591" s="194"/>
      <c r="T591" s="194"/>
      <c r="U591" s="194"/>
      <c r="V591" s="194"/>
      <c r="W591" s="194"/>
    </row>
    <row r="592" spans="1:23" hidden="1">
      <c r="A592" s="294"/>
      <c r="B592" s="152" t="s">
        <v>678</v>
      </c>
      <c r="C592" s="169" t="s">
        <v>421</v>
      </c>
      <c r="D592" s="254"/>
      <c r="E592" s="315"/>
      <c r="F592" s="202"/>
      <c r="G592" s="202"/>
      <c r="H592" s="315"/>
      <c r="I592" s="202"/>
      <c r="J592" s="202"/>
      <c r="K592" s="205" t="s">
        <v>751</v>
      </c>
      <c r="L592" s="194" t="s">
        <v>33</v>
      </c>
      <c r="M592" s="193" t="s">
        <v>2269</v>
      </c>
      <c r="N592" s="194"/>
      <c r="O592" s="202"/>
      <c r="P592" s="192"/>
      <c r="Q592" s="192"/>
      <c r="R592" s="194"/>
      <c r="S592" s="194"/>
      <c r="T592" s="194"/>
      <c r="U592" s="194"/>
      <c r="V592" s="194"/>
      <c r="W592" s="194"/>
    </row>
    <row r="593" spans="1:23" hidden="1">
      <c r="A593" s="220"/>
      <c r="B593" s="36"/>
      <c r="C593" s="244" t="s">
        <v>478</v>
      </c>
      <c r="D593" s="39"/>
      <c r="E593" s="315"/>
      <c r="F593" s="202"/>
      <c r="G593" s="202"/>
      <c r="H593" s="315"/>
      <c r="I593" s="202"/>
      <c r="J593" s="202"/>
      <c r="K593" s="205" t="s">
        <v>751</v>
      </c>
      <c r="L593" s="194" t="s">
        <v>33</v>
      </c>
      <c r="M593" s="193" t="s">
        <v>2269</v>
      </c>
      <c r="N593" s="194"/>
      <c r="O593" s="202"/>
      <c r="P593" s="192"/>
      <c r="Q593" s="192"/>
      <c r="R593" s="194"/>
      <c r="S593" s="194"/>
      <c r="T593" s="194"/>
      <c r="U593" s="194"/>
      <c r="V593" s="194"/>
      <c r="W593" s="194"/>
    </row>
    <row r="594" spans="1:23" hidden="1">
      <c r="A594" s="292"/>
      <c r="B594" s="36"/>
      <c r="C594" s="244" t="s">
        <v>480</v>
      </c>
      <c r="D594" s="39"/>
      <c r="E594" s="315"/>
      <c r="F594" s="202"/>
      <c r="G594" s="202"/>
      <c r="H594" s="315"/>
      <c r="I594" s="202"/>
      <c r="J594" s="202"/>
      <c r="K594" s="205" t="s">
        <v>751</v>
      </c>
      <c r="L594" s="194" t="s">
        <v>33</v>
      </c>
      <c r="M594" s="193" t="s">
        <v>2269</v>
      </c>
      <c r="N594" s="194"/>
      <c r="O594" s="202"/>
      <c r="P594" s="192"/>
      <c r="Q594" s="192"/>
      <c r="R594" s="194"/>
      <c r="S594" s="194"/>
      <c r="T594" s="194"/>
      <c r="U594" s="194"/>
      <c r="V594" s="194"/>
      <c r="W594" s="194"/>
    </row>
    <row r="595" spans="1:23" hidden="1">
      <c r="A595" s="292"/>
      <c r="B595" s="36"/>
      <c r="C595" s="26" t="s">
        <v>484</v>
      </c>
      <c r="D595" s="26"/>
      <c r="E595" s="315"/>
      <c r="F595" s="202"/>
      <c r="G595" s="202"/>
      <c r="H595" s="315"/>
      <c r="I595" s="202"/>
      <c r="J595" s="202"/>
      <c r="K595" s="205" t="s">
        <v>751</v>
      </c>
      <c r="L595" s="194" t="s">
        <v>33</v>
      </c>
      <c r="M595" s="193" t="s">
        <v>2269</v>
      </c>
      <c r="N595" s="194"/>
      <c r="O595" s="202"/>
      <c r="P595" s="192"/>
      <c r="Q595" s="192"/>
      <c r="R595" s="194"/>
      <c r="S595" s="194"/>
      <c r="T595" s="194"/>
      <c r="U595" s="194"/>
      <c r="V595" s="194"/>
      <c r="W595" s="194"/>
    </row>
    <row r="596" spans="1:23" hidden="1">
      <c r="A596" s="292"/>
      <c r="B596" s="36"/>
      <c r="C596" s="26" t="s">
        <v>481</v>
      </c>
      <c r="D596" s="36"/>
      <c r="E596" s="315"/>
      <c r="F596" s="202"/>
      <c r="G596" s="202"/>
      <c r="H596" s="315"/>
      <c r="I596" s="202"/>
      <c r="J596" s="202"/>
      <c r="K596" s="205" t="s">
        <v>751</v>
      </c>
      <c r="L596" s="194" t="s">
        <v>33</v>
      </c>
      <c r="M596" s="193" t="s">
        <v>2269</v>
      </c>
      <c r="N596" s="194"/>
      <c r="O596" s="202"/>
      <c r="P596" s="192"/>
      <c r="Q596" s="192"/>
      <c r="R596" s="194"/>
      <c r="S596" s="194"/>
      <c r="T596" s="194"/>
      <c r="U596" s="194"/>
      <c r="V596" s="194"/>
      <c r="W596" s="194"/>
    </row>
    <row r="597" spans="1:23" hidden="1">
      <c r="A597" s="292"/>
      <c r="B597" s="36"/>
      <c r="C597" s="26" t="s">
        <v>479</v>
      </c>
      <c r="D597" s="36"/>
      <c r="E597" s="315"/>
      <c r="F597" s="202"/>
      <c r="G597" s="202"/>
      <c r="H597" s="315"/>
      <c r="I597" s="202"/>
      <c r="J597" s="202"/>
      <c r="K597" s="205" t="s">
        <v>751</v>
      </c>
      <c r="L597" s="194" t="s">
        <v>33</v>
      </c>
      <c r="M597" s="193" t="s">
        <v>2269</v>
      </c>
      <c r="N597" s="194"/>
      <c r="O597" s="202"/>
      <c r="P597" s="192"/>
      <c r="Q597" s="192"/>
      <c r="R597" s="194"/>
      <c r="S597" s="194"/>
      <c r="T597" s="194"/>
      <c r="U597" s="194"/>
      <c r="V597" s="194"/>
      <c r="W597" s="194"/>
    </row>
    <row r="598" spans="1:23" hidden="1">
      <c r="A598" s="292"/>
      <c r="B598" s="36"/>
      <c r="C598" s="26" t="s">
        <v>482</v>
      </c>
      <c r="D598" s="36"/>
      <c r="E598" s="315"/>
      <c r="F598" s="202"/>
      <c r="G598" s="202"/>
      <c r="H598" s="315"/>
      <c r="I598" s="202"/>
      <c r="J598" s="202"/>
      <c r="K598" s="205" t="s">
        <v>751</v>
      </c>
      <c r="L598" s="194" t="s">
        <v>33</v>
      </c>
      <c r="M598" s="193" t="s">
        <v>2269</v>
      </c>
      <c r="N598" s="194"/>
      <c r="O598" s="202"/>
      <c r="P598" s="192"/>
      <c r="Q598" s="192"/>
      <c r="R598" s="194"/>
      <c r="S598" s="194"/>
      <c r="T598" s="194"/>
      <c r="U598" s="194"/>
      <c r="V598" s="194"/>
      <c r="W598" s="194"/>
    </row>
    <row r="599" spans="1:23" hidden="1">
      <c r="A599" s="293"/>
      <c r="B599" s="36"/>
      <c r="C599" s="26" t="s">
        <v>477</v>
      </c>
      <c r="D599" s="36"/>
      <c r="E599" s="315"/>
      <c r="F599" s="202"/>
      <c r="G599" s="202"/>
      <c r="H599" s="315"/>
      <c r="I599" s="202"/>
      <c r="J599" s="202"/>
      <c r="K599" s="205" t="s">
        <v>751</v>
      </c>
      <c r="L599" s="194" t="s">
        <v>33</v>
      </c>
      <c r="M599" s="193" t="s">
        <v>2269</v>
      </c>
      <c r="N599" s="194"/>
      <c r="O599" s="202"/>
      <c r="P599" s="192"/>
      <c r="Q599" s="192"/>
      <c r="R599" s="194"/>
      <c r="S599" s="194"/>
      <c r="T599" s="194"/>
      <c r="U599" s="194"/>
      <c r="V599" s="194"/>
      <c r="W599" s="194"/>
    </row>
    <row r="600" spans="1:23" hidden="1">
      <c r="A600" s="294"/>
      <c r="B600" s="36"/>
      <c r="C600" s="26" t="s">
        <v>483</v>
      </c>
      <c r="D600" s="36"/>
      <c r="E600" s="315"/>
      <c r="F600" s="202"/>
      <c r="G600" s="202"/>
      <c r="H600" s="315"/>
      <c r="I600" s="202"/>
      <c r="J600" s="202"/>
      <c r="K600" s="205" t="s">
        <v>751</v>
      </c>
      <c r="L600" s="194" t="s">
        <v>33</v>
      </c>
      <c r="M600" s="193" t="s">
        <v>2269</v>
      </c>
      <c r="N600" s="194"/>
      <c r="O600" s="202"/>
      <c r="P600" s="192"/>
      <c r="Q600" s="192"/>
      <c r="R600" s="194"/>
      <c r="S600" s="194"/>
      <c r="T600" s="194"/>
      <c r="U600" s="194"/>
      <c r="V600" s="194"/>
      <c r="W600" s="194"/>
    </row>
    <row r="601" spans="1:23" hidden="1">
      <c r="A601" s="294"/>
      <c r="B601" s="36"/>
      <c r="C601" s="39" t="s">
        <v>475</v>
      </c>
      <c r="D601" s="254"/>
      <c r="E601" s="315"/>
      <c r="F601" s="202"/>
      <c r="G601" s="202"/>
      <c r="H601" s="315"/>
      <c r="I601" s="202"/>
      <c r="J601" s="202"/>
      <c r="K601" s="205" t="s">
        <v>751</v>
      </c>
      <c r="L601" s="194" t="s">
        <v>33</v>
      </c>
      <c r="M601" s="193" t="s">
        <v>2269</v>
      </c>
      <c r="N601" s="194"/>
      <c r="O601" s="202"/>
      <c r="P601" s="192"/>
      <c r="Q601" s="192"/>
      <c r="R601" s="194"/>
      <c r="S601" s="194"/>
      <c r="T601" s="194"/>
      <c r="U601" s="194"/>
      <c r="V601" s="194"/>
      <c r="W601" s="194"/>
    </row>
    <row r="602" spans="1:23" hidden="1">
      <c r="A602" s="295"/>
      <c r="B602" s="36"/>
      <c r="C602" s="26" t="s">
        <v>476</v>
      </c>
      <c r="D602" s="36"/>
      <c r="E602" s="315"/>
      <c r="F602" s="202"/>
      <c r="G602" s="202"/>
      <c r="H602" s="315"/>
      <c r="I602" s="202"/>
      <c r="J602" s="202"/>
      <c r="K602" s="205" t="s">
        <v>751</v>
      </c>
      <c r="L602" s="194" t="s">
        <v>33</v>
      </c>
      <c r="M602" s="193" t="s">
        <v>2269</v>
      </c>
      <c r="N602" s="194"/>
      <c r="O602" s="202"/>
      <c r="P602" s="192"/>
      <c r="Q602" s="192"/>
      <c r="R602" s="194"/>
      <c r="S602" s="194"/>
      <c r="T602" s="194"/>
      <c r="U602" s="194"/>
      <c r="V602" s="194"/>
      <c r="W602" s="194"/>
    </row>
    <row r="603" spans="1:23" hidden="1">
      <c r="A603" s="292"/>
      <c r="B603" s="36"/>
      <c r="C603" s="26" t="s">
        <v>474</v>
      </c>
      <c r="D603" s="36"/>
      <c r="E603" s="315"/>
      <c r="F603" s="202"/>
      <c r="G603" s="202"/>
      <c r="H603" s="315"/>
      <c r="I603" s="202"/>
      <c r="J603" s="202"/>
      <c r="K603" s="205" t="s">
        <v>751</v>
      </c>
      <c r="L603" s="194" t="s">
        <v>33</v>
      </c>
      <c r="M603" s="193" t="s">
        <v>2269</v>
      </c>
      <c r="N603" s="194"/>
      <c r="O603" s="202"/>
      <c r="P603" s="192"/>
      <c r="Q603" s="192"/>
      <c r="R603" s="194"/>
      <c r="S603" s="194"/>
      <c r="T603" s="194"/>
      <c r="U603" s="194"/>
      <c r="V603" s="194"/>
      <c r="W603" s="194"/>
    </row>
    <row r="604" spans="1:23" hidden="1">
      <c r="A604" s="292"/>
      <c r="B604" s="36"/>
      <c r="C604" s="26" t="s">
        <v>473</v>
      </c>
      <c r="D604" s="36"/>
      <c r="E604" s="315"/>
      <c r="F604" s="202"/>
      <c r="G604" s="202"/>
      <c r="H604" s="315"/>
      <c r="I604" s="202"/>
      <c r="J604" s="202"/>
      <c r="K604" s="205" t="s">
        <v>751</v>
      </c>
      <c r="L604" s="194" t="s">
        <v>33</v>
      </c>
      <c r="M604" s="193" t="s">
        <v>2269</v>
      </c>
      <c r="N604" s="194"/>
      <c r="O604" s="202"/>
      <c r="P604" s="192"/>
      <c r="Q604" s="192"/>
      <c r="R604" s="194"/>
      <c r="S604" s="194"/>
      <c r="T604" s="194"/>
      <c r="U604" s="194"/>
      <c r="V604" s="194"/>
      <c r="W604" s="194"/>
    </row>
    <row r="605" spans="1:23" hidden="1">
      <c r="A605" s="221"/>
      <c r="B605" s="36"/>
      <c r="C605" s="26" t="s">
        <v>486</v>
      </c>
      <c r="D605" s="36"/>
      <c r="E605" s="315"/>
      <c r="F605" s="202"/>
      <c r="G605" s="202"/>
      <c r="H605" s="315"/>
      <c r="I605" s="202"/>
      <c r="J605" s="202"/>
      <c r="K605" s="205" t="s">
        <v>751</v>
      </c>
      <c r="L605" s="194" t="s">
        <v>33</v>
      </c>
      <c r="M605" s="193" t="s">
        <v>2269</v>
      </c>
      <c r="N605" s="194"/>
      <c r="O605" s="202"/>
      <c r="P605" s="192"/>
      <c r="Q605" s="192"/>
      <c r="R605" s="194"/>
      <c r="S605" s="194"/>
      <c r="T605" s="194"/>
      <c r="U605" s="194"/>
      <c r="V605" s="194"/>
      <c r="W605" s="194"/>
    </row>
    <row r="606" spans="1:23" hidden="1">
      <c r="A606" s="293"/>
      <c r="B606" s="36"/>
      <c r="C606" s="26" t="s">
        <v>485</v>
      </c>
      <c r="D606" s="36"/>
      <c r="E606" s="315"/>
      <c r="F606" s="202"/>
      <c r="G606" s="202"/>
      <c r="H606" s="315"/>
      <c r="I606" s="202"/>
      <c r="J606" s="202"/>
      <c r="K606" s="205" t="s">
        <v>751</v>
      </c>
      <c r="L606" s="194" t="s">
        <v>33</v>
      </c>
      <c r="M606" s="193" t="s">
        <v>2269</v>
      </c>
      <c r="N606" s="194"/>
      <c r="O606" s="202"/>
      <c r="P606" s="192"/>
      <c r="Q606" s="192"/>
      <c r="R606" s="194"/>
      <c r="S606" s="194"/>
      <c r="T606" s="194"/>
      <c r="U606" s="194"/>
      <c r="V606" s="194"/>
      <c r="W606" s="194"/>
    </row>
    <row r="607" spans="1:23" hidden="1">
      <c r="A607" s="294"/>
      <c r="B607" s="36"/>
      <c r="C607" s="26" t="s">
        <v>487</v>
      </c>
      <c r="D607" s="36"/>
      <c r="E607" s="315"/>
      <c r="F607" s="202"/>
      <c r="G607" s="202"/>
      <c r="H607" s="315"/>
      <c r="I607" s="202"/>
      <c r="J607" s="202"/>
      <c r="K607" s="205" t="s">
        <v>751</v>
      </c>
      <c r="L607" s="194" t="s">
        <v>33</v>
      </c>
      <c r="M607" s="193" t="s">
        <v>2269</v>
      </c>
      <c r="N607" s="194"/>
      <c r="O607" s="202"/>
      <c r="P607" s="192"/>
      <c r="Q607" s="192"/>
      <c r="R607" s="194"/>
      <c r="S607" s="194"/>
      <c r="T607" s="194"/>
      <c r="U607" s="194"/>
      <c r="V607" s="194"/>
      <c r="W607" s="194"/>
    </row>
    <row r="608" spans="1:23" hidden="1">
      <c r="A608" s="235"/>
      <c r="B608" s="26" t="s">
        <v>1133</v>
      </c>
      <c r="C608" s="248" t="s">
        <v>388</v>
      </c>
      <c r="D608" s="39"/>
      <c r="E608" s="315"/>
      <c r="F608" s="202"/>
      <c r="G608" s="202"/>
      <c r="H608" s="315"/>
      <c r="I608" s="202"/>
      <c r="J608" s="202"/>
      <c r="K608" s="205" t="s">
        <v>751</v>
      </c>
      <c r="L608" s="194" t="s">
        <v>33</v>
      </c>
      <c r="M608" s="193" t="s">
        <v>2269</v>
      </c>
      <c r="N608" s="194"/>
      <c r="O608" s="202"/>
      <c r="P608" s="192"/>
      <c r="Q608" s="192"/>
      <c r="R608" s="194"/>
      <c r="S608" s="194"/>
      <c r="T608" s="194"/>
      <c r="U608" s="194"/>
      <c r="V608" s="194"/>
      <c r="W608" s="194"/>
    </row>
    <row r="609" spans="1:23" hidden="1">
      <c r="A609" s="295"/>
      <c r="B609" s="36" t="s">
        <v>385</v>
      </c>
      <c r="C609" s="26" t="s">
        <v>374</v>
      </c>
      <c r="D609" s="39"/>
      <c r="E609" s="315"/>
      <c r="F609" s="202"/>
      <c r="G609" s="202"/>
      <c r="H609" s="315"/>
      <c r="I609" s="202"/>
      <c r="J609" s="202"/>
      <c r="K609" s="205" t="s">
        <v>751</v>
      </c>
      <c r="L609" s="194" t="s">
        <v>33</v>
      </c>
      <c r="M609" s="193" t="s">
        <v>2269</v>
      </c>
      <c r="N609" s="194"/>
      <c r="O609" s="202"/>
      <c r="P609" s="192"/>
      <c r="Q609" s="192"/>
      <c r="R609" s="194"/>
      <c r="S609" s="194"/>
      <c r="T609" s="194"/>
      <c r="U609" s="194"/>
      <c r="V609" s="194"/>
      <c r="W609" s="194"/>
    </row>
    <row r="610" spans="1:23" hidden="1">
      <c r="A610" s="292"/>
      <c r="B610" s="36" t="s">
        <v>385</v>
      </c>
      <c r="C610" s="26" t="s">
        <v>428</v>
      </c>
      <c r="D610" s="39"/>
      <c r="E610" s="315"/>
      <c r="F610" s="202"/>
      <c r="G610" s="202"/>
      <c r="H610" s="315"/>
      <c r="I610" s="202"/>
      <c r="J610" s="202"/>
      <c r="K610" s="205" t="s">
        <v>751</v>
      </c>
      <c r="L610" s="194" t="s">
        <v>33</v>
      </c>
      <c r="M610" s="193" t="s">
        <v>2269</v>
      </c>
      <c r="N610" s="194"/>
      <c r="O610" s="202"/>
      <c r="P610" s="192"/>
      <c r="Q610" s="192"/>
      <c r="R610" s="194"/>
      <c r="S610" s="194"/>
      <c r="T610" s="194"/>
      <c r="U610" s="194"/>
      <c r="V610" s="194"/>
      <c r="W610" s="194"/>
    </row>
    <row r="611" spans="1:23" hidden="1">
      <c r="A611" s="292"/>
      <c r="B611" s="26" t="s">
        <v>385</v>
      </c>
      <c r="C611" s="26" t="s">
        <v>389</v>
      </c>
      <c r="D611" s="39"/>
      <c r="E611" s="315"/>
      <c r="F611" s="202"/>
      <c r="G611" s="202"/>
      <c r="H611" s="315"/>
      <c r="I611" s="202"/>
      <c r="J611" s="202"/>
      <c r="K611" s="205" t="s">
        <v>751</v>
      </c>
      <c r="L611" s="194" t="s">
        <v>33</v>
      </c>
      <c r="M611" s="193" t="s">
        <v>2269</v>
      </c>
      <c r="N611" s="194"/>
      <c r="O611" s="202"/>
      <c r="P611" s="192"/>
      <c r="Q611" s="192"/>
      <c r="R611" s="194"/>
      <c r="S611" s="194"/>
      <c r="T611" s="194"/>
      <c r="U611" s="194"/>
      <c r="V611" s="194"/>
      <c r="W611" s="194"/>
    </row>
    <row r="612" spans="1:23" hidden="1">
      <c r="A612" s="292"/>
      <c r="B612" s="26" t="s">
        <v>385</v>
      </c>
      <c r="C612" s="26" t="s">
        <v>387</v>
      </c>
      <c r="D612" s="39"/>
      <c r="E612" s="315"/>
      <c r="F612" s="202"/>
      <c r="G612" s="202"/>
      <c r="H612" s="315"/>
      <c r="I612" s="202"/>
      <c r="J612" s="202"/>
      <c r="K612" s="205" t="s">
        <v>751</v>
      </c>
      <c r="L612" s="194" t="s">
        <v>33</v>
      </c>
      <c r="M612" s="193" t="s">
        <v>2269</v>
      </c>
      <c r="N612" s="194"/>
      <c r="O612" s="202"/>
      <c r="P612" s="192"/>
      <c r="Q612" s="192"/>
      <c r="R612" s="194"/>
      <c r="S612" s="194"/>
      <c r="T612" s="194"/>
      <c r="U612" s="194"/>
      <c r="V612" s="194"/>
      <c r="W612" s="194"/>
    </row>
    <row r="613" spans="1:23" hidden="1">
      <c r="A613" s="292"/>
      <c r="B613" s="26" t="s">
        <v>385</v>
      </c>
      <c r="C613" s="26" t="s">
        <v>390</v>
      </c>
      <c r="D613" s="39"/>
      <c r="E613" s="315"/>
      <c r="F613" s="202"/>
      <c r="G613" s="202"/>
      <c r="H613" s="315"/>
      <c r="I613" s="202"/>
      <c r="J613" s="202"/>
      <c r="K613" s="205" t="s">
        <v>751</v>
      </c>
      <c r="L613" s="194" t="s">
        <v>33</v>
      </c>
      <c r="M613" s="193" t="s">
        <v>2269</v>
      </c>
      <c r="N613" s="194"/>
      <c r="O613" s="202"/>
      <c r="P613" s="192"/>
      <c r="Q613" s="192"/>
      <c r="R613" s="194"/>
      <c r="S613" s="194"/>
      <c r="T613" s="194"/>
      <c r="U613" s="194"/>
      <c r="V613" s="194"/>
      <c r="W613" s="194"/>
    </row>
    <row r="614" spans="1:23" hidden="1">
      <c r="A614" s="221"/>
      <c r="B614" s="36" t="s">
        <v>391</v>
      </c>
      <c r="C614" s="26" t="s">
        <v>393</v>
      </c>
      <c r="D614" s="42"/>
      <c r="E614" s="315"/>
      <c r="F614" s="202"/>
      <c r="G614" s="202"/>
      <c r="H614" s="315"/>
      <c r="I614" s="202"/>
      <c r="J614" s="202"/>
      <c r="K614" s="205" t="s">
        <v>751</v>
      </c>
      <c r="L614" s="194" t="s">
        <v>33</v>
      </c>
      <c r="M614" s="193" t="s">
        <v>2269</v>
      </c>
      <c r="N614" s="194"/>
      <c r="O614" s="202"/>
      <c r="P614" s="192"/>
      <c r="Q614" s="192"/>
      <c r="R614" s="194"/>
      <c r="S614" s="194"/>
      <c r="T614" s="194"/>
      <c r="U614" s="194"/>
      <c r="V614" s="194"/>
      <c r="W614" s="194"/>
    </row>
    <row r="615" spans="1:23" hidden="1">
      <c r="A615" s="292"/>
      <c r="B615" s="36" t="s">
        <v>391</v>
      </c>
      <c r="C615" s="26" t="s">
        <v>394</v>
      </c>
      <c r="D615" s="42"/>
      <c r="E615" s="315"/>
      <c r="F615" s="202"/>
      <c r="G615" s="202"/>
      <c r="H615" s="315"/>
      <c r="I615" s="202"/>
      <c r="J615" s="202"/>
      <c r="K615" s="205" t="s">
        <v>751</v>
      </c>
      <c r="L615" s="194" t="s">
        <v>33</v>
      </c>
      <c r="M615" s="193" t="s">
        <v>2269</v>
      </c>
      <c r="N615" s="194"/>
      <c r="O615" s="202"/>
      <c r="P615" s="192"/>
      <c r="Q615" s="192"/>
      <c r="R615" s="194"/>
      <c r="S615" s="194"/>
      <c r="T615" s="194"/>
      <c r="U615" s="194"/>
      <c r="V615" s="194"/>
      <c r="W615" s="194"/>
    </row>
    <row r="616" spans="1:23" hidden="1">
      <c r="A616" s="292"/>
      <c r="B616" s="36" t="s">
        <v>391</v>
      </c>
      <c r="C616" s="26" t="s">
        <v>1134</v>
      </c>
      <c r="D616" s="42"/>
      <c r="E616" s="315"/>
      <c r="F616" s="202"/>
      <c r="G616" s="202"/>
      <c r="H616" s="315"/>
      <c r="I616" s="202"/>
      <c r="J616" s="202"/>
      <c r="K616" s="205" t="s">
        <v>751</v>
      </c>
      <c r="L616" s="194" t="s">
        <v>33</v>
      </c>
      <c r="M616" s="193" t="s">
        <v>2269</v>
      </c>
      <c r="N616" s="194"/>
      <c r="O616" s="202"/>
      <c r="P616" s="192"/>
      <c r="Q616" s="192"/>
      <c r="R616" s="194"/>
      <c r="S616" s="194"/>
      <c r="T616" s="194"/>
      <c r="U616" s="194"/>
      <c r="V616" s="194"/>
      <c r="W616" s="194"/>
    </row>
    <row r="617" spans="1:23" hidden="1">
      <c r="A617" s="292"/>
      <c r="B617" s="36" t="s">
        <v>391</v>
      </c>
      <c r="C617" s="46" t="s">
        <v>469</v>
      </c>
      <c r="D617" s="36"/>
      <c r="E617" s="315"/>
      <c r="F617" s="202"/>
      <c r="G617" s="202"/>
      <c r="H617" s="315"/>
      <c r="I617" s="202"/>
      <c r="J617" s="202"/>
      <c r="K617" s="205" t="s">
        <v>751</v>
      </c>
      <c r="L617" s="194" t="s">
        <v>33</v>
      </c>
      <c r="M617" s="193" t="s">
        <v>2269</v>
      </c>
      <c r="N617" s="194"/>
      <c r="O617" s="202"/>
      <c r="P617" s="192"/>
      <c r="Q617" s="192"/>
      <c r="R617" s="194"/>
      <c r="S617" s="194"/>
      <c r="T617" s="194"/>
      <c r="U617" s="194"/>
      <c r="V617" s="194"/>
      <c r="W617" s="194"/>
    </row>
    <row r="618" spans="1:23" hidden="1">
      <c r="A618" s="222"/>
      <c r="B618" s="36" t="s">
        <v>391</v>
      </c>
      <c r="C618" s="26" t="s">
        <v>462</v>
      </c>
      <c r="D618" s="36"/>
      <c r="E618" s="315"/>
      <c r="F618" s="202"/>
      <c r="G618" s="202"/>
      <c r="H618" s="315"/>
      <c r="I618" s="202"/>
      <c r="J618" s="202"/>
      <c r="K618" s="205" t="s">
        <v>751</v>
      </c>
      <c r="L618" s="194" t="s">
        <v>33</v>
      </c>
      <c r="M618" s="193" t="s">
        <v>2269</v>
      </c>
      <c r="N618" s="194"/>
      <c r="O618" s="202"/>
      <c r="P618" s="192"/>
      <c r="Q618" s="192"/>
      <c r="R618" s="194"/>
      <c r="S618" s="194"/>
      <c r="T618" s="194"/>
      <c r="U618" s="194"/>
      <c r="V618" s="194"/>
      <c r="W618" s="194"/>
    </row>
    <row r="619" spans="1:23" hidden="1">
      <c r="A619" s="230"/>
      <c r="B619" s="36" t="s">
        <v>391</v>
      </c>
      <c r="C619" s="26" t="s">
        <v>456</v>
      </c>
      <c r="D619" s="36"/>
      <c r="E619" s="315"/>
      <c r="F619" s="202"/>
      <c r="G619" s="202"/>
      <c r="H619" s="315"/>
      <c r="I619" s="202"/>
      <c r="J619" s="202"/>
      <c r="K619" s="205" t="s">
        <v>751</v>
      </c>
      <c r="L619" s="194" t="s">
        <v>33</v>
      </c>
      <c r="M619" s="193" t="s">
        <v>2269</v>
      </c>
      <c r="N619" s="194"/>
      <c r="O619" s="202"/>
      <c r="P619" s="192"/>
      <c r="Q619" s="192"/>
      <c r="R619" s="194"/>
      <c r="S619" s="194"/>
      <c r="T619" s="194"/>
      <c r="U619" s="194"/>
      <c r="V619" s="194"/>
      <c r="W619" s="194"/>
    </row>
    <row r="620" spans="1:23" hidden="1">
      <c r="A620" s="230"/>
      <c r="B620" s="36" t="s">
        <v>391</v>
      </c>
      <c r="C620" s="39" t="s">
        <v>461</v>
      </c>
      <c r="D620" s="254"/>
      <c r="E620" s="315"/>
      <c r="F620" s="202"/>
      <c r="G620" s="202"/>
      <c r="H620" s="315"/>
      <c r="I620" s="202"/>
      <c r="J620" s="202"/>
      <c r="K620" s="205" t="s">
        <v>751</v>
      </c>
      <c r="L620" s="194" t="s">
        <v>33</v>
      </c>
      <c r="M620" s="193" t="s">
        <v>2269</v>
      </c>
      <c r="N620" s="194"/>
      <c r="O620" s="202"/>
      <c r="P620" s="192"/>
      <c r="Q620" s="192"/>
      <c r="R620" s="194"/>
      <c r="S620" s="194"/>
      <c r="T620" s="194"/>
      <c r="U620" s="194"/>
      <c r="V620" s="194"/>
      <c r="W620" s="194"/>
    </row>
    <row r="621" spans="1:23" hidden="1">
      <c r="A621" s="230"/>
      <c r="B621" s="36" t="s">
        <v>391</v>
      </c>
      <c r="C621" s="26" t="s">
        <v>467</v>
      </c>
      <c r="D621" s="36"/>
      <c r="E621" s="315"/>
      <c r="F621" s="202"/>
      <c r="G621" s="202"/>
      <c r="H621" s="315"/>
      <c r="I621" s="202"/>
      <c r="J621" s="202"/>
      <c r="K621" s="205" t="s">
        <v>751</v>
      </c>
      <c r="L621" s="194" t="s">
        <v>33</v>
      </c>
      <c r="M621" s="193" t="s">
        <v>2269</v>
      </c>
      <c r="N621" s="194"/>
      <c r="O621" s="202"/>
      <c r="P621" s="192"/>
      <c r="Q621" s="192"/>
      <c r="R621" s="194"/>
      <c r="S621" s="194"/>
      <c r="T621" s="194"/>
      <c r="U621" s="194"/>
      <c r="V621" s="194"/>
      <c r="W621" s="194"/>
    </row>
    <row r="622" spans="1:23" hidden="1">
      <c r="A622" s="230"/>
      <c r="B622" s="152" t="s">
        <v>391</v>
      </c>
      <c r="C622" s="142" t="s">
        <v>468</v>
      </c>
      <c r="D622" s="36"/>
      <c r="E622" s="315"/>
      <c r="F622" s="202"/>
      <c r="G622" s="202"/>
      <c r="H622" s="315"/>
      <c r="I622" s="202"/>
      <c r="J622" s="202"/>
      <c r="K622" s="205" t="s">
        <v>751</v>
      </c>
      <c r="L622" s="194" t="s">
        <v>33</v>
      </c>
      <c r="M622" s="193" t="s">
        <v>2269</v>
      </c>
      <c r="N622" s="194"/>
      <c r="O622" s="202"/>
      <c r="P622" s="192"/>
      <c r="Q622" s="192"/>
      <c r="R622" s="194"/>
      <c r="S622" s="194"/>
      <c r="T622" s="194"/>
      <c r="U622" s="194"/>
      <c r="V622" s="194"/>
      <c r="W622" s="194"/>
    </row>
    <row r="623" spans="1:23" hidden="1">
      <c r="A623" s="230"/>
      <c r="B623" s="152" t="s">
        <v>391</v>
      </c>
      <c r="C623" s="169" t="s">
        <v>464</v>
      </c>
      <c r="D623" s="254"/>
      <c r="E623" s="315"/>
      <c r="F623" s="202"/>
      <c r="G623" s="202"/>
      <c r="H623" s="315"/>
      <c r="I623" s="202"/>
      <c r="J623" s="202"/>
      <c r="K623" s="205" t="s">
        <v>751</v>
      </c>
      <c r="L623" s="194" t="s">
        <v>33</v>
      </c>
      <c r="M623" s="193" t="s">
        <v>2269</v>
      </c>
      <c r="N623" s="194"/>
      <c r="O623" s="202"/>
      <c r="P623" s="192"/>
      <c r="Q623" s="192"/>
      <c r="R623" s="194"/>
      <c r="S623" s="194"/>
      <c r="T623" s="194"/>
      <c r="U623" s="194"/>
      <c r="V623" s="194"/>
      <c r="W623" s="194"/>
    </row>
    <row r="624" spans="1:23" hidden="1">
      <c r="A624" s="230"/>
      <c r="B624" s="152" t="s">
        <v>391</v>
      </c>
      <c r="C624" s="142" t="s">
        <v>465</v>
      </c>
      <c r="D624" s="36"/>
      <c r="E624" s="315"/>
      <c r="F624" s="202"/>
      <c r="G624" s="202"/>
      <c r="H624" s="315"/>
      <c r="I624" s="202"/>
      <c r="J624" s="202"/>
      <c r="K624" s="205" t="s">
        <v>751</v>
      </c>
      <c r="L624" s="194" t="s">
        <v>33</v>
      </c>
      <c r="M624" s="193" t="s">
        <v>2269</v>
      </c>
      <c r="N624" s="194"/>
      <c r="O624" s="202"/>
      <c r="P624" s="192"/>
      <c r="Q624" s="192"/>
      <c r="R624" s="194"/>
      <c r="S624" s="194"/>
      <c r="T624" s="194"/>
      <c r="U624" s="194"/>
      <c r="V624" s="194"/>
      <c r="W624" s="194"/>
    </row>
    <row r="625" spans="1:23" hidden="1">
      <c r="A625" s="230"/>
      <c r="B625" s="152" t="s">
        <v>391</v>
      </c>
      <c r="C625" s="142" t="s">
        <v>460</v>
      </c>
      <c r="D625" s="36"/>
      <c r="E625" s="315"/>
      <c r="F625" s="202"/>
      <c r="G625" s="202"/>
      <c r="H625" s="315"/>
      <c r="I625" s="202"/>
      <c r="J625" s="202"/>
      <c r="K625" s="205" t="s">
        <v>751</v>
      </c>
      <c r="L625" s="194" t="s">
        <v>33</v>
      </c>
      <c r="M625" s="193" t="s">
        <v>2269</v>
      </c>
      <c r="N625" s="194"/>
      <c r="O625" s="202"/>
      <c r="P625" s="192"/>
      <c r="Q625" s="192"/>
      <c r="R625" s="194"/>
      <c r="S625" s="194"/>
      <c r="T625" s="194"/>
      <c r="U625" s="194"/>
      <c r="V625" s="194"/>
      <c r="W625" s="194"/>
    </row>
    <row r="626" spans="1:23" hidden="1">
      <c r="A626" s="230"/>
      <c r="B626" s="152" t="s">
        <v>391</v>
      </c>
      <c r="C626" s="169" t="s">
        <v>458</v>
      </c>
      <c r="D626" s="39"/>
      <c r="E626" s="315"/>
      <c r="F626" s="202"/>
      <c r="G626" s="202"/>
      <c r="H626" s="315"/>
      <c r="I626" s="202"/>
      <c r="J626" s="202"/>
      <c r="K626" s="205" t="s">
        <v>751</v>
      </c>
      <c r="L626" s="194" t="s">
        <v>33</v>
      </c>
      <c r="M626" s="193" t="s">
        <v>2269</v>
      </c>
      <c r="N626" s="194"/>
      <c r="O626" s="202"/>
      <c r="P626" s="192"/>
      <c r="Q626" s="192"/>
      <c r="R626" s="194"/>
      <c r="S626" s="194"/>
      <c r="T626" s="194"/>
      <c r="U626" s="194"/>
      <c r="V626" s="194"/>
      <c r="W626" s="194"/>
    </row>
    <row r="627" spans="1:23" hidden="1">
      <c r="A627" s="220"/>
      <c r="B627" s="152" t="s">
        <v>391</v>
      </c>
      <c r="C627" s="142" t="s">
        <v>463</v>
      </c>
      <c r="D627" s="26"/>
      <c r="E627" s="315"/>
      <c r="F627" s="202"/>
      <c r="G627" s="202"/>
      <c r="H627" s="315"/>
      <c r="I627" s="202"/>
      <c r="J627" s="202"/>
      <c r="K627" s="205" t="s">
        <v>751</v>
      </c>
      <c r="L627" s="194" t="s">
        <v>33</v>
      </c>
      <c r="M627" s="193" t="s">
        <v>2269</v>
      </c>
      <c r="N627" s="194"/>
      <c r="O627" s="202"/>
      <c r="P627" s="192"/>
      <c r="Q627" s="192"/>
      <c r="R627" s="194"/>
      <c r="S627" s="194"/>
      <c r="T627" s="194"/>
      <c r="U627" s="194"/>
      <c r="V627" s="194"/>
      <c r="W627" s="194"/>
    </row>
    <row r="628" spans="1:23" hidden="1">
      <c r="A628" s="221"/>
      <c r="B628" s="36" t="s">
        <v>391</v>
      </c>
      <c r="C628" s="26" t="s">
        <v>459</v>
      </c>
      <c r="D628" s="36"/>
      <c r="E628" s="315"/>
      <c r="F628" s="202"/>
      <c r="G628" s="202"/>
      <c r="H628" s="315"/>
      <c r="I628" s="202"/>
      <c r="J628" s="202"/>
      <c r="K628" s="205" t="s">
        <v>751</v>
      </c>
      <c r="L628" s="194" t="s">
        <v>33</v>
      </c>
      <c r="M628" s="193" t="s">
        <v>2269</v>
      </c>
      <c r="N628" s="194"/>
      <c r="O628" s="202"/>
      <c r="P628" s="192"/>
      <c r="Q628" s="192"/>
      <c r="R628" s="194"/>
      <c r="S628" s="194"/>
      <c r="T628" s="194"/>
      <c r="U628" s="194"/>
      <c r="V628" s="194"/>
      <c r="W628" s="194"/>
    </row>
    <row r="629" spans="1:23" hidden="1">
      <c r="A629" s="292"/>
      <c r="B629" s="36" t="s">
        <v>391</v>
      </c>
      <c r="C629" s="26" t="s">
        <v>466</v>
      </c>
      <c r="D629" s="36"/>
      <c r="E629" s="315"/>
      <c r="F629" s="202"/>
      <c r="G629" s="202"/>
      <c r="H629" s="315"/>
      <c r="I629" s="202"/>
      <c r="J629" s="202"/>
      <c r="K629" s="205" t="s">
        <v>751</v>
      </c>
      <c r="L629" s="194" t="s">
        <v>33</v>
      </c>
      <c r="M629" s="193" t="s">
        <v>2269</v>
      </c>
      <c r="N629" s="194"/>
      <c r="O629" s="202"/>
      <c r="P629" s="192"/>
      <c r="Q629" s="192"/>
      <c r="R629" s="194"/>
      <c r="S629" s="194"/>
      <c r="T629" s="194"/>
      <c r="U629" s="194"/>
      <c r="V629" s="194"/>
      <c r="W629" s="194"/>
    </row>
    <row r="630" spans="1:23" hidden="1">
      <c r="A630" s="292"/>
      <c r="B630" s="152" t="s">
        <v>391</v>
      </c>
      <c r="C630" s="142" t="s">
        <v>457</v>
      </c>
      <c r="D630" s="36"/>
      <c r="E630" s="315"/>
      <c r="F630" s="202"/>
      <c r="G630" s="202"/>
      <c r="H630" s="315"/>
      <c r="I630" s="202"/>
      <c r="J630" s="202"/>
      <c r="K630" s="205" t="s">
        <v>751</v>
      </c>
      <c r="L630" s="194" t="s">
        <v>33</v>
      </c>
      <c r="M630" s="193" t="s">
        <v>2269</v>
      </c>
      <c r="N630" s="194"/>
      <c r="O630" s="202"/>
      <c r="P630" s="192"/>
      <c r="Q630" s="192"/>
      <c r="R630" s="194"/>
      <c r="S630" s="194"/>
      <c r="T630" s="194"/>
      <c r="U630" s="194"/>
      <c r="V630" s="194"/>
      <c r="W630" s="194"/>
    </row>
    <row r="631" spans="1:23" hidden="1">
      <c r="A631" s="292"/>
      <c r="B631" s="36"/>
      <c r="C631" s="26" t="s">
        <v>508</v>
      </c>
      <c r="D631" s="36"/>
      <c r="E631" s="315"/>
      <c r="F631" s="202"/>
      <c r="G631" s="202"/>
      <c r="H631" s="315"/>
      <c r="I631" s="202"/>
      <c r="J631" s="202"/>
      <c r="K631" s="205" t="s">
        <v>751</v>
      </c>
      <c r="L631" s="194" t="s">
        <v>33</v>
      </c>
      <c r="M631" s="193" t="s">
        <v>2269</v>
      </c>
      <c r="N631" s="194"/>
      <c r="O631" s="202"/>
      <c r="P631" s="192"/>
      <c r="Q631" s="192"/>
      <c r="R631" s="194"/>
      <c r="S631" s="194"/>
      <c r="T631" s="194"/>
      <c r="U631" s="194"/>
      <c r="V631" s="194"/>
      <c r="W631" s="194"/>
    </row>
    <row r="632" spans="1:23" hidden="1">
      <c r="A632" s="292"/>
      <c r="B632" s="36"/>
      <c r="C632" s="26" t="s">
        <v>507</v>
      </c>
      <c r="D632" s="36"/>
      <c r="E632" s="315"/>
      <c r="F632" s="202"/>
      <c r="G632" s="202"/>
      <c r="H632" s="315"/>
      <c r="I632" s="202"/>
      <c r="J632" s="202"/>
      <c r="K632" s="205" t="s">
        <v>751</v>
      </c>
      <c r="L632" s="194" t="s">
        <v>33</v>
      </c>
      <c r="M632" s="193" t="s">
        <v>2269</v>
      </c>
      <c r="N632" s="194"/>
      <c r="O632" s="202"/>
      <c r="P632" s="192"/>
      <c r="Q632" s="192"/>
      <c r="R632" s="194"/>
      <c r="S632" s="194"/>
      <c r="T632" s="194"/>
      <c r="U632" s="194"/>
      <c r="V632" s="194"/>
      <c r="W632" s="194"/>
    </row>
    <row r="633" spans="1:23" hidden="1">
      <c r="A633" s="221"/>
      <c r="B633" s="36" t="s">
        <v>391</v>
      </c>
      <c r="C633" s="26" t="s">
        <v>1135</v>
      </c>
      <c r="D633" s="26"/>
      <c r="E633" s="315"/>
      <c r="F633" s="202"/>
      <c r="G633" s="202"/>
      <c r="H633" s="315"/>
      <c r="I633" s="202"/>
      <c r="J633" s="202"/>
      <c r="K633" s="205" t="s">
        <v>751</v>
      </c>
      <c r="L633" s="194" t="s">
        <v>33</v>
      </c>
      <c r="M633" s="193" t="s">
        <v>2269</v>
      </c>
      <c r="N633" s="194"/>
      <c r="O633" s="202"/>
      <c r="P633" s="192"/>
      <c r="Q633" s="192"/>
      <c r="R633" s="194"/>
      <c r="S633" s="194"/>
      <c r="T633" s="194"/>
      <c r="U633" s="194"/>
      <c r="V633" s="194"/>
      <c r="W633" s="194"/>
    </row>
    <row r="634" spans="1:23" hidden="1">
      <c r="A634" s="292"/>
      <c r="B634" s="36"/>
      <c r="C634" s="26"/>
      <c r="D634" s="36"/>
      <c r="E634" s="315"/>
      <c r="F634" s="202"/>
      <c r="G634" s="202"/>
      <c r="H634" s="315"/>
      <c r="I634" s="202"/>
      <c r="J634" s="202"/>
      <c r="K634" s="205" t="s">
        <v>751</v>
      </c>
      <c r="L634" s="194" t="s">
        <v>33</v>
      </c>
      <c r="M634" s="193" t="s">
        <v>2269</v>
      </c>
      <c r="N634" s="194"/>
      <c r="O634" s="202"/>
      <c r="P634" s="192"/>
      <c r="Q634" s="192"/>
      <c r="R634" s="194"/>
      <c r="S634" s="194"/>
      <c r="T634" s="194"/>
      <c r="U634" s="194"/>
      <c r="V634" s="194"/>
      <c r="W634" s="194"/>
    </row>
    <row r="635" spans="1:23" hidden="1">
      <c r="A635" s="221"/>
      <c r="B635" s="36" t="s">
        <v>422</v>
      </c>
      <c r="C635" s="26" t="s">
        <v>425</v>
      </c>
      <c r="D635" s="36"/>
      <c r="E635" s="315"/>
      <c r="F635" s="202"/>
      <c r="G635" s="202"/>
      <c r="H635" s="315"/>
      <c r="I635" s="202"/>
      <c r="J635" s="202"/>
      <c r="K635" s="205" t="s">
        <v>751</v>
      </c>
      <c r="L635" s="194" t="s">
        <v>33</v>
      </c>
      <c r="M635" s="193" t="s">
        <v>2269</v>
      </c>
      <c r="N635" s="194"/>
      <c r="O635" s="202"/>
      <c r="P635" s="192"/>
      <c r="Q635" s="192"/>
      <c r="R635" s="194"/>
      <c r="S635" s="194"/>
      <c r="T635" s="194"/>
      <c r="U635" s="194"/>
      <c r="V635" s="194"/>
      <c r="W635" s="194"/>
    </row>
    <row r="636" spans="1:23" hidden="1">
      <c r="A636" s="292"/>
      <c r="B636" s="36" t="s">
        <v>422</v>
      </c>
      <c r="C636" s="26" t="s">
        <v>427</v>
      </c>
      <c r="D636" s="36"/>
      <c r="E636" s="315"/>
      <c r="F636" s="202"/>
      <c r="G636" s="202"/>
      <c r="H636" s="315"/>
      <c r="I636" s="202"/>
      <c r="J636" s="202"/>
      <c r="K636" s="205" t="s">
        <v>751</v>
      </c>
      <c r="L636" s="194" t="s">
        <v>33</v>
      </c>
      <c r="M636" s="193" t="s">
        <v>2269</v>
      </c>
      <c r="N636" s="194"/>
      <c r="O636" s="202"/>
      <c r="P636" s="192"/>
      <c r="Q636" s="192"/>
      <c r="R636" s="194"/>
      <c r="S636" s="194"/>
      <c r="T636" s="194"/>
      <c r="U636" s="194"/>
      <c r="V636" s="194"/>
      <c r="W636" s="194"/>
    </row>
    <row r="637" spans="1:23" hidden="1">
      <c r="A637" s="292"/>
      <c r="B637" s="36" t="s">
        <v>422</v>
      </c>
      <c r="C637" s="26" t="s">
        <v>424</v>
      </c>
      <c r="D637" s="36"/>
      <c r="E637" s="315"/>
      <c r="F637" s="202"/>
      <c r="G637" s="202"/>
      <c r="H637" s="315"/>
      <c r="I637" s="202"/>
      <c r="J637" s="202"/>
      <c r="K637" s="205" t="s">
        <v>751</v>
      </c>
      <c r="L637" s="194" t="s">
        <v>33</v>
      </c>
      <c r="M637" s="193" t="s">
        <v>2269</v>
      </c>
      <c r="N637" s="194"/>
      <c r="O637" s="202"/>
      <c r="P637" s="192"/>
      <c r="Q637" s="192"/>
      <c r="R637" s="194"/>
      <c r="S637" s="194"/>
      <c r="T637" s="194"/>
      <c r="U637" s="194"/>
      <c r="V637" s="194"/>
      <c r="W637" s="194"/>
    </row>
    <row r="638" spans="1:23" hidden="1">
      <c r="A638" s="292"/>
      <c r="B638" s="36" t="s">
        <v>422</v>
      </c>
      <c r="C638" s="26" t="s">
        <v>430</v>
      </c>
      <c r="D638" s="36"/>
      <c r="E638" s="315"/>
      <c r="F638" s="202"/>
      <c r="G638" s="202"/>
      <c r="H638" s="315"/>
      <c r="I638" s="202"/>
      <c r="J638" s="202"/>
      <c r="K638" s="205" t="s">
        <v>751</v>
      </c>
      <c r="L638" s="194" t="s">
        <v>33</v>
      </c>
      <c r="M638" s="193" t="s">
        <v>2269</v>
      </c>
      <c r="N638" s="194"/>
      <c r="O638" s="202"/>
      <c r="P638" s="192"/>
      <c r="Q638" s="192"/>
      <c r="R638" s="194"/>
      <c r="S638" s="194"/>
      <c r="T638" s="194"/>
      <c r="U638" s="194"/>
      <c r="V638" s="194"/>
      <c r="W638" s="194"/>
    </row>
    <row r="639" spans="1:23" hidden="1">
      <c r="A639" s="292"/>
      <c r="B639" s="36" t="s">
        <v>422</v>
      </c>
      <c r="C639" s="26" t="s">
        <v>2212</v>
      </c>
      <c r="D639" s="36"/>
      <c r="E639" s="315"/>
      <c r="F639" s="202"/>
      <c r="G639" s="202"/>
      <c r="H639" s="315"/>
      <c r="I639" s="202"/>
      <c r="J639" s="202"/>
      <c r="K639" s="205" t="s">
        <v>751</v>
      </c>
      <c r="L639" s="194" t="s">
        <v>33</v>
      </c>
      <c r="M639" s="193" t="s">
        <v>2269</v>
      </c>
      <c r="N639" s="194"/>
      <c r="O639" s="202"/>
      <c r="P639" s="192"/>
      <c r="Q639" s="192"/>
      <c r="R639" s="194"/>
      <c r="S639" s="194"/>
      <c r="T639" s="194"/>
      <c r="U639" s="194"/>
      <c r="V639" s="194"/>
      <c r="W639" s="194"/>
    </row>
    <row r="640" spans="1:23" hidden="1">
      <c r="A640" s="292"/>
      <c r="B640" s="26" t="s">
        <v>422</v>
      </c>
      <c r="C640" s="26" t="s">
        <v>431</v>
      </c>
      <c r="D640" s="26"/>
      <c r="E640" s="315"/>
      <c r="F640" s="202"/>
      <c r="G640" s="202"/>
      <c r="H640" s="315"/>
      <c r="I640" s="202"/>
      <c r="J640" s="202"/>
      <c r="K640" s="205" t="s">
        <v>751</v>
      </c>
      <c r="L640" s="194" t="s">
        <v>33</v>
      </c>
      <c r="M640" s="193" t="s">
        <v>2269</v>
      </c>
      <c r="N640" s="194"/>
      <c r="O640" s="202"/>
      <c r="P640" s="192"/>
      <c r="Q640" s="192"/>
      <c r="R640" s="194"/>
      <c r="S640" s="194"/>
      <c r="T640" s="194"/>
      <c r="U640" s="194"/>
      <c r="V640" s="194"/>
      <c r="W640" s="194"/>
    </row>
    <row r="641" spans="1:23" hidden="1">
      <c r="A641" s="221"/>
      <c r="B641" s="36"/>
      <c r="C641" s="26" t="s">
        <v>491</v>
      </c>
      <c r="D641" s="36"/>
      <c r="E641" s="315"/>
      <c r="F641" s="202"/>
      <c r="G641" s="202"/>
      <c r="H641" s="315"/>
      <c r="I641" s="202"/>
      <c r="J641" s="202"/>
      <c r="K641" s="205" t="s">
        <v>751</v>
      </c>
      <c r="L641" s="194" t="s">
        <v>33</v>
      </c>
      <c r="M641" s="193" t="s">
        <v>2269</v>
      </c>
      <c r="N641" s="194"/>
      <c r="O641" s="202"/>
      <c r="P641" s="192"/>
      <c r="Q641" s="192"/>
      <c r="R641" s="194"/>
      <c r="S641" s="194"/>
      <c r="T641" s="194"/>
      <c r="U641" s="194"/>
      <c r="V641" s="194"/>
      <c r="W641" s="194"/>
    </row>
    <row r="642" spans="1:23" hidden="1">
      <c r="A642" s="292"/>
      <c r="B642" s="36"/>
      <c r="C642" s="26" t="s">
        <v>489</v>
      </c>
      <c r="D642" s="36"/>
      <c r="E642" s="315"/>
      <c r="F642" s="202"/>
      <c r="G642" s="202"/>
      <c r="H642" s="315"/>
      <c r="I642" s="202"/>
      <c r="J642" s="202"/>
      <c r="K642" s="205" t="s">
        <v>751</v>
      </c>
      <c r="L642" s="194" t="s">
        <v>33</v>
      </c>
      <c r="M642" s="193" t="s">
        <v>2269</v>
      </c>
      <c r="N642" s="194"/>
      <c r="O642" s="202"/>
      <c r="P642" s="192"/>
      <c r="Q642" s="192"/>
      <c r="R642" s="194"/>
      <c r="S642" s="194"/>
      <c r="T642" s="194"/>
      <c r="U642" s="194"/>
      <c r="V642" s="194"/>
      <c r="W642" s="194"/>
    </row>
    <row r="643" spans="1:23" hidden="1">
      <c r="A643" s="292"/>
      <c r="B643" s="36"/>
      <c r="C643" s="26" t="s">
        <v>490</v>
      </c>
      <c r="D643" s="36"/>
      <c r="E643" s="315"/>
      <c r="F643" s="202"/>
      <c r="G643" s="202"/>
      <c r="H643" s="315"/>
      <c r="I643" s="202"/>
      <c r="J643" s="202"/>
      <c r="K643" s="205" t="s">
        <v>751</v>
      </c>
      <c r="L643" s="194" t="s">
        <v>33</v>
      </c>
      <c r="M643" s="193" t="s">
        <v>2269</v>
      </c>
      <c r="N643" s="194"/>
      <c r="O643" s="202"/>
      <c r="P643" s="192"/>
      <c r="Q643" s="192"/>
      <c r="R643" s="194"/>
      <c r="S643" s="194"/>
      <c r="T643" s="194"/>
      <c r="U643" s="194"/>
      <c r="V643" s="194"/>
      <c r="W643" s="194"/>
    </row>
    <row r="644" spans="1:23" hidden="1">
      <c r="A644" s="292"/>
      <c r="B644" s="36" t="s">
        <v>422</v>
      </c>
      <c r="C644" s="244" t="s">
        <v>429</v>
      </c>
      <c r="D644" s="39"/>
      <c r="E644" s="315"/>
      <c r="F644" s="202"/>
      <c r="G644" s="202"/>
      <c r="H644" s="315"/>
      <c r="I644" s="202"/>
      <c r="J644" s="202"/>
      <c r="K644" s="205" t="s">
        <v>751</v>
      </c>
      <c r="L644" s="194" t="s">
        <v>33</v>
      </c>
      <c r="M644" s="193" t="s">
        <v>2269</v>
      </c>
      <c r="N644" s="194"/>
      <c r="O644" s="202"/>
      <c r="P644" s="192"/>
      <c r="Q644" s="192"/>
      <c r="R644" s="194"/>
      <c r="S644" s="194"/>
      <c r="T644" s="194"/>
      <c r="U644" s="194"/>
      <c r="V644" s="194"/>
      <c r="W644" s="194"/>
    </row>
    <row r="645" spans="1:23" hidden="1">
      <c r="A645" s="221"/>
      <c r="B645" s="36" t="s">
        <v>395</v>
      </c>
      <c r="C645" s="244" t="s">
        <v>398</v>
      </c>
      <c r="D645" s="42"/>
      <c r="E645" s="315"/>
      <c r="F645" s="202"/>
      <c r="G645" s="202"/>
      <c r="H645" s="315"/>
      <c r="I645" s="202"/>
      <c r="J645" s="202"/>
      <c r="K645" s="205" t="s">
        <v>751</v>
      </c>
      <c r="L645" s="194" t="s">
        <v>33</v>
      </c>
      <c r="M645" s="193" t="s">
        <v>2269</v>
      </c>
      <c r="N645" s="194"/>
      <c r="O645" s="202"/>
      <c r="P645" s="192"/>
      <c r="Q645" s="192"/>
      <c r="R645" s="194"/>
      <c r="S645" s="194"/>
      <c r="T645" s="194"/>
      <c r="U645" s="194"/>
      <c r="V645" s="194"/>
      <c r="W645" s="194"/>
    </row>
    <row r="646" spans="1:23" hidden="1">
      <c r="A646" s="292"/>
      <c r="B646" s="36" t="s">
        <v>395</v>
      </c>
      <c r="C646" s="26" t="s">
        <v>1137</v>
      </c>
      <c r="D646" s="36"/>
      <c r="E646" s="315"/>
      <c r="F646" s="202"/>
      <c r="G646" s="202"/>
      <c r="H646" s="315"/>
      <c r="I646" s="202"/>
      <c r="J646" s="202"/>
      <c r="K646" s="205" t="s">
        <v>751</v>
      </c>
      <c r="L646" s="194" t="s">
        <v>33</v>
      </c>
      <c r="M646" s="193" t="s">
        <v>2269</v>
      </c>
      <c r="N646" s="194"/>
      <c r="O646" s="202"/>
      <c r="P646" s="192"/>
      <c r="Q646" s="192"/>
      <c r="R646" s="194"/>
      <c r="S646" s="194"/>
      <c r="T646" s="194"/>
      <c r="U646" s="194"/>
      <c r="V646" s="194"/>
      <c r="W646" s="194"/>
    </row>
    <row r="647" spans="1:23" hidden="1">
      <c r="A647" s="292"/>
      <c r="B647" s="36" t="s">
        <v>395</v>
      </c>
      <c r="C647" s="26" t="s">
        <v>1138</v>
      </c>
      <c r="D647" s="36"/>
      <c r="E647" s="315"/>
      <c r="F647" s="202"/>
      <c r="G647" s="202"/>
      <c r="H647" s="315"/>
      <c r="I647" s="202"/>
      <c r="J647" s="202"/>
      <c r="K647" s="205" t="s">
        <v>751</v>
      </c>
      <c r="L647" s="194" t="s">
        <v>33</v>
      </c>
      <c r="M647" s="193" t="s">
        <v>2269</v>
      </c>
      <c r="N647" s="194"/>
      <c r="O647" s="202"/>
      <c r="P647" s="192"/>
      <c r="Q647" s="192"/>
      <c r="R647" s="194"/>
      <c r="S647" s="194"/>
      <c r="T647" s="194"/>
      <c r="U647" s="194"/>
      <c r="V647" s="194"/>
      <c r="W647" s="194"/>
    </row>
    <row r="648" spans="1:23" hidden="1">
      <c r="A648" s="293"/>
      <c r="B648" s="36" t="s">
        <v>395</v>
      </c>
      <c r="C648" s="26" t="s">
        <v>1139</v>
      </c>
      <c r="D648" s="36"/>
      <c r="E648" s="315"/>
      <c r="F648" s="202"/>
      <c r="G648" s="202"/>
      <c r="H648" s="315"/>
      <c r="I648" s="202"/>
      <c r="J648" s="202"/>
      <c r="K648" s="205" t="s">
        <v>751</v>
      </c>
      <c r="L648" s="194" t="s">
        <v>33</v>
      </c>
      <c r="M648" s="193" t="s">
        <v>2269</v>
      </c>
      <c r="N648" s="194"/>
      <c r="O648" s="202"/>
      <c r="P648" s="192"/>
      <c r="Q648" s="192"/>
      <c r="R648" s="194"/>
      <c r="S648" s="194"/>
      <c r="T648" s="194"/>
      <c r="U648" s="194"/>
      <c r="V648" s="194"/>
      <c r="W648" s="194"/>
    </row>
    <row r="649" spans="1:23" hidden="1">
      <c r="A649" s="294"/>
      <c r="B649" s="36" t="s">
        <v>395</v>
      </c>
      <c r="C649" s="26" t="s">
        <v>397</v>
      </c>
      <c r="D649" s="36"/>
      <c r="E649" s="315"/>
      <c r="F649" s="202"/>
      <c r="G649" s="202"/>
      <c r="H649" s="315"/>
      <c r="I649" s="202"/>
      <c r="J649" s="202"/>
      <c r="K649" s="205" t="s">
        <v>751</v>
      </c>
      <c r="L649" s="194" t="s">
        <v>33</v>
      </c>
      <c r="M649" s="193" t="s">
        <v>2269</v>
      </c>
      <c r="N649" s="194"/>
      <c r="O649" s="202"/>
      <c r="P649" s="192"/>
      <c r="Q649" s="192"/>
      <c r="R649" s="194"/>
      <c r="S649" s="194"/>
      <c r="T649" s="194"/>
      <c r="U649" s="194"/>
      <c r="V649" s="194"/>
      <c r="W649" s="194"/>
    </row>
    <row r="650" spans="1:23" hidden="1">
      <c r="A650" s="294"/>
      <c r="B650" s="36" t="s">
        <v>395</v>
      </c>
      <c r="C650" s="39" t="s">
        <v>399</v>
      </c>
      <c r="D650" s="254"/>
      <c r="E650" s="315"/>
      <c r="F650" s="202"/>
      <c r="G650" s="202"/>
      <c r="H650" s="315"/>
      <c r="I650" s="202"/>
      <c r="J650" s="202"/>
      <c r="K650" s="205" t="s">
        <v>751</v>
      </c>
      <c r="L650" s="194" t="s">
        <v>33</v>
      </c>
      <c r="M650" s="193" t="s">
        <v>2269</v>
      </c>
      <c r="N650" s="194"/>
      <c r="O650" s="202"/>
      <c r="P650" s="192"/>
      <c r="Q650" s="192"/>
      <c r="R650" s="194"/>
      <c r="S650" s="194"/>
      <c r="T650" s="194"/>
      <c r="U650" s="194"/>
      <c r="V650" s="194"/>
      <c r="W650" s="194"/>
    </row>
    <row r="651" spans="1:23" hidden="1">
      <c r="A651" s="298"/>
      <c r="B651" s="36"/>
      <c r="C651" s="26"/>
      <c r="D651" s="36"/>
      <c r="E651" s="315"/>
      <c r="F651" s="202"/>
      <c r="G651" s="202"/>
      <c r="H651" s="315"/>
      <c r="I651" s="202"/>
      <c r="J651" s="202"/>
      <c r="K651" s="205" t="s">
        <v>751</v>
      </c>
      <c r="L651" s="194" t="s">
        <v>33</v>
      </c>
      <c r="M651" s="193" t="s">
        <v>2269</v>
      </c>
      <c r="N651" s="194"/>
      <c r="O651" s="202"/>
      <c r="P651" s="192"/>
      <c r="Q651" s="192"/>
      <c r="R651" s="194"/>
      <c r="S651" s="194"/>
      <c r="T651" s="194"/>
      <c r="U651" s="194"/>
      <c r="V651" s="194"/>
      <c r="W651" s="194"/>
    </row>
    <row r="652" spans="1:23" hidden="1">
      <c r="A652" s="292"/>
      <c r="B652" s="36" t="s">
        <v>400</v>
      </c>
      <c r="C652" s="26" t="s">
        <v>426</v>
      </c>
      <c r="D652" s="36"/>
      <c r="E652" s="315"/>
      <c r="F652" s="202"/>
      <c r="G652" s="202"/>
      <c r="H652" s="315"/>
      <c r="I652" s="202"/>
      <c r="J652" s="202"/>
      <c r="K652" s="205" t="s">
        <v>751</v>
      </c>
      <c r="L652" s="194" t="s">
        <v>33</v>
      </c>
      <c r="M652" s="193" t="s">
        <v>2269</v>
      </c>
      <c r="N652" s="194"/>
      <c r="O652" s="202"/>
      <c r="P652" s="192"/>
      <c r="Q652" s="192"/>
      <c r="R652" s="194"/>
      <c r="S652" s="194"/>
      <c r="T652" s="194"/>
      <c r="U652" s="194"/>
      <c r="V652" s="194"/>
      <c r="W652" s="194"/>
    </row>
    <row r="653" spans="1:23" hidden="1">
      <c r="A653" s="292"/>
      <c r="B653" s="36" t="s">
        <v>400</v>
      </c>
      <c r="C653" s="26" t="s">
        <v>415</v>
      </c>
      <c r="D653" s="36"/>
      <c r="E653" s="315"/>
      <c r="F653" s="202"/>
      <c r="G653" s="202"/>
      <c r="H653" s="315"/>
      <c r="I653" s="202"/>
      <c r="J653" s="202"/>
      <c r="K653" s="205" t="s">
        <v>751</v>
      </c>
      <c r="L653" s="194" t="s">
        <v>33</v>
      </c>
      <c r="M653" s="193" t="s">
        <v>2269</v>
      </c>
      <c r="N653" s="194"/>
      <c r="O653" s="202"/>
      <c r="P653" s="192"/>
      <c r="Q653" s="192"/>
      <c r="R653" s="194"/>
      <c r="S653" s="194"/>
      <c r="T653" s="194"/>
      <c r="U653" s="194"/>
      <c r="V653" s="194"/>
      <c r="W653" s="194"/>
    </row>
    <row r="654" spans="1:23" hidden="1">
      <c r="A654" s="292"/>
      <c r="B654" s="36" t="s">
        <v>400</v>
      </c>
      <c r="C654" s="26" t="s">
        <v>407</v>
      </c>
      <c r="D654" s="36"/>
      <c r="E654" s="315"/>
      <c r="F654" s="202"/>
      <c r="G654" s="202"/>
      <c r="H654" s="315"/>
      <c r="I654" s="202"/>
      <c r="J654" s="202"/>
      <c r="K654" s="205" t="s">
        <v>751</v>
      </c>
      <c r="L654" s="194" t="s">
        <v>33</v>
      </c>
      <c r="M654" s="193" t="s">
        <v>2269</v>
      </c>
      <c r="N654" s="194"/>
      <c r="O654" s="202"/>
      <c r="P654" s="192"/>
      <c r="Q654" s="192"/>
      <c r="R654" s="194"/>
      <c r="S654" s="194"/>
      <c r="T654" s="194"/>
      <c r="U654" s="194"/>
      <c r="V654" s="194"/>
      <c r="W654" s="194"/>
    </row>
    <row r="655" spans="1:23" hidden="1">
      <c r="A655" s="292"/>
      <c r="B655" s="36" t="s">
        <v>400</v>
      </c>
      <c r="C655" s="26" t="s">
        <v>1143</v>
      </c>
      <c r="D655" s="36"/>
      <c r="E655" s="315"/>
      <c r="F655" s="202"/>
      <c r="G655" s="202"/>
      <c r="H655" s="315"/>
      <c r="I655" s="202"/>
      <c r="J655" s="202"/>
      <c r="K655" s="205" t="s">
        <v>751</v>
      </c>
      <c r="L655" s="194" t="s">
        <v>33</v>
      </c>
      <c r="M655" s="193" t="s">
        <v>2269</v>
      </c>
      <c r="N655" s="194"/>
      <c r="O655" s="202"/>
      <c r="P655" s="192"/>
      <c r="Q655" s="192"/>
      <c r="R655" s="194"/>
      <c r="S655" s="194"/>
      <c r="T655" s="194"/>
      <c r="U655" s="194"/>
      <c r="V655" s="194"/>
      <c r="W655" s="194"/>
    </row>
    <row r="656" spans="1:23" ht="15" hidden="1">
      <c r="A656" s="262"/>
      <c r="B656" s="20"/>
      <c r="C656" s="20"/>
      <c r="D656" s="20"/>
      <c r="E656" s="315"/>
      <c r="F656" s="202"/>
      <c r="G656" s="202"/>
      <c r="H656" s="315"/>
      <c r="I656" s="202"/>
      <c r="J656" s="202"/>
      <c r="K656" s="205" t="s">
        <v>751</v>
      </c>
      <c r="L656" s="194" t="s">
        <v>33</v>
      </c>
      <c r="M656" s="193" t="s">
        <v>2269</v>
      </c>
      <c r="N656" s="194"/>
      <c r="O656" s="202"/>
      <c r="P656" s="192"/>
      <c r="Q656" s="192"/>
      <c r="R656" s="194"/>
      <c r="S656" s="194"/>
      <c r="T656" s="194"/>
      <c r="U656" s="194"/>
      <c r="V656" s="194"/>
      <c r="W656" s="194"/>
    </row>
    <row r="657" spans="1:23" hidden="1">
      <c r="A657" s="222"/>
      <c r="B657" s="49" t="s">
        <v>444</v>
      </c>
      <c r="C657" s="48" t="s">
        <v>1177</v>
      </c>
      <c r="D657" s="49"/>
      <c r="E657" s="315"/>
      <c r="F657" s="202"/>
      <c r="G657" s="202"/>
      <c r="H657" s="315"/>
      <c r="I657" s="202"/>
      <c r="J657" s="202"/>
      <c r="K657" s="205" t="s">
        <v>751</v>
      </c>
      <c r="L657" s="194" t="s">
        <v>33</v>
      </c>
      <c r="M657" s="193" t="s">
        <v>2269</v>
      </c>
      <c r="N657" s="194"/>
      <c r="O657" s="202"/>
      <c r="P657" s="192"/>
      <c r="Q657" s="192"/>
      <c r="R657" s="194"/>
      <c r="S657" s="194"/>
      <c r="T657" s="194"/>
      <c r="U657" s="194"/>
      <c r="V657" s="194"/>
      <c r="W657" s="194"/>
    </row>
    <row r="658" spans="1:23" hidden="1">
      <c r="A658" s="294"/>
      <c r="B658" s="49" t="s">
        <v>444</v>
      </c>
      <c r="C658" s="48" t="s">
        <v>1178</v>
      </c>
      <c r="D658" s="49"/>
      <c r="E658" s="315"/>
      <c r="F658" s="202"/>
      <c r="G658" s="202"/>
      <c r="H658" s="315"/>
      <c r="I658" s="202"/>
      <c r="J658" s="202"/>
      <c r="K658" s="205" t="s">
        <v>751</v>
      </c>
      <c r="L658" s="194" t="s">
        <v>33</v>
      </c>
      <c r="M658" s="193" t="s">
        <v>2269</v>
      </c>
      <c r="N658" s="194"/>
      <c r="O658" s="202"/>
      <c r="P658" s="192"/>
      <c r="Q658" s="192"/>
      <c r="R658" s="194"/>
      <c r="S658" s="194"/>
      <c r="T658" s="194"/>
      <c r="U658" s="194"/>
      <c r="V658" s="194"/>
      <c r="W658" s="194"/>
    </row>
    <row r="659" spans="1:23" hidden="1">
      <c r="A659" s="294"/>
      <c r="B659" s="36" t="s">
        <v>444</v>
      </c>
      <c r="C659" s="52" t="s">
        <v>1179</v>
      </c>
      <c r="D659" s="254"/>
      <c r="E659" s="315"/>
      <c r="F659" s="202"/>
      <c r="G659" s="202"/>
      <c r="H659" s="315"/>
      <c r="I659" s="202"/>
      <c r="J659" s="202"/>
      <c r="K659" s="205" t="s">
        <v>751</v>
      </c>
      <c r="L659" s="194" t="s">
        <v>33</v>
      </c>
      <c r="M659" s="193" t="s">
        <v>2269</v>
      </c>
      <c r="N659" s="194"/>
      <c r="O659" s="202"/>
      <c r="P659" s="192"/>
      <c r="Q659" s="192"/>
      <c r="R659" s="194"/>
      <c r="S659" s="194"/>
      <c r="T659" s="194"/>
      <c r="U659" s="194"/>
      <c r="V659" s="194"/>
      <c r="W659" s="194"/>
    </row>
    <row r="660" spans="1:23" hidden="1">
      <c r="A660" s="295"/>
      <c r="B660" s="36" t="s">
        <v>444</v>
      </c>
      <c r="C660" s="40" t="s">
        <v>1180</v>
      </c>
      <c r="D660" s="42"/>
      <c r="E660" s="315"/>
      <c r="F660" s="202"/>
      <c r="G660" s="202"/>
      <c r="H660" s="315"/>
      <c r="I660" s="202"/>
      <c r="J660" s="202"/>
      <c r="K660" s="205" t="s">
        <v>751</v>
      </c>
      <c r="L660" s="194" t="s">
        <v>33</v>
      </c>
      <c r="M660" s="193" t="s">
        <v>2269</v>
      </c>
      <c r="N660" s="194"/>
      <c r="O660" s="202"/>
      <c r="P660" s="192"/>
      <c r="Q660" s="192"/>
      <c r="R660" s="194"/>
      <c r="S660" s="194"/>
      <c r="T660" s="194"/>
      <c r="U660" s="194"/>
      <c r="V660" s="194"/>
      <c r="W660" s="194"/>
    </row>
    <row r="661" spans="1:23" hidden="1">
      <c r="A661" s="292"/>
      <c r="B661" s="36" t="s">
        <v>444</v>
      </c>
      <c r="C661" s="40" t="s">
        <v>1181</v>
      </c>
      <c r="D661" s="42"/>
      <c r="E661" s="315"/>
      <c r="F661" s="202"/>
      <c r="G661" s="202"/>
      <c r="H661" s="315"/>
      <c r="I661" s="202"/>
      <c r="J661" s="202"/>
      <c r="K661" s="205" t="s">
        <v>751</v>
      </c>
      <c r="L661" s="194" t="s">
        <v>33</v>
      </c>
      <c r="M661" s="193" t="s">
        <v>2269</v>
      </c>
      <c r="N661" s="194"/>
      <c r="O661" s="202"/>
      <c r="P661" s="192"/>
      <c r="Q661" s="192"/>
      <c r="R661" s="194"/>
      <c r="S661" s="194"/>
      <c r="T661" s="194"/>
      <c r="U661" s="194"/>
      <c r="V661" s="194"/>
      <c r="W661" s="194"/>
    </row>
    <row r="662" spans="1:23" hidden="1">
      <c r="A662" s="292"/>
      <c r="B662" s="36" t="s">
        <v>444</v>
      </c>
      <c r="C662" s="40" t="s">
        <v>1182</v>
      </c>
      <c r="D662" s="42"/>
      <c r="E662" s="315"/>
      <c r="F662" s="202"/>
      <c r="G662" s="202"/>
      <c r="H662" s="315"/>
      <c r="I662" s="202"/>
      <c r="J662" s="202"/>
      <c r="K662" s="205" t="s">
        <v>751</v>
      </c>
      <c r="L662" s="194" t="s">
        <v>33</v>
      </c>
      <c r="M662" s="193" t="s">
        <v>2269</v>
      </c>
      <c r="N662" s="194"/>
      <c r="O662" s="202"/>
      <c r="P662" s="192"/>
      <c r="Q662" s="192"/>
      <c r="R662" s="194"/>
      <c r="S662" s="194"/>
      <c r="T662" s="194"/>
      <c r="U662" s="194"/>
      <c r="V662" s="194"/>
      <c r="W662" s="194"/>
    </row>
    <row r="663" spans="1:23" hidden="1">
      <c r="A663" s="293"/>
      <c r="B663" s="36" t="s">
        <v>444</v>
      </c>
      <c r="C663" s="40" t="s">
        <v>1183</v>
      </c>
      <c r="D663" s="42"/>
      <c r="E663" s="315"/>
      <c r="F663" s="202"/>
      <c r="G663" s="202"/>
      <c r="H663" s="315"/>
      <c r="I663" s="202"/>
      <c r="J663" s="202"/>
      <c r="K663" s="205" t="s">
        <v>751</v>
      </c>
      <c r="L663" s="194" t="s">
        <v>33</v>
      </c>
      <c r="M663" s="193" t="s">
        <v>2269</v>
      </c>
      <c r="N663" s="194"/>
      <c r="O663" s="202"/>
      <c r="P663" s="192"/>
      <c r="Q663" s="192"/>
      <c r="R663" s="194"/>
      <c r="S663" s="194"/>
      <c r="T663" s="194"/>
      <c r="U663" s="194"/>
      <c r="V663" s="194"/>
      <c r="W663" s="194"/>
    </row>
    <row r="664" spans="1:23" hidden="1">
      <c r="A664" s="294"/>
      <c r="B664" s="36" t="s">
        <v>444</v>
      </c>
      <c r="C664" s="40" t="s">
        <v>1184</v>
      </c>
      <c r="D664" s="36"/>
      <c r="E664" s="315"/>
      <c r="F664" s="202"/>
      <c r="G664" s="202"/>
      <c r="H664" s="315"/>
      <c r="I664" s="202"/>
      <c r="J664" s="202"/>
      <c r="K664" s="205" t="s">
        <v>751</v>
      </c>
      <c r="L664" s="194" t="s">
        <v>33</v>
      </c>
      <c r="M664" s="193" t="s">
        <v>2269</v>
      </c>
      <c r="N664" s="194"/>
      <c r="O664" s="202"/>
      <c r="P664" s="192"/>
      <c r="Q664" s="192"/>
      <c r="R664" s="194"/>
      <c r="S664" s="194"/>
      <c r="T664" s="194"/>
      <c r="U664" s="194"/>
      <c r="V664" s="194"/>
      <c r="W664" s="194"/>
    </row>
    <row r="665" spans="1:23" hidden="1">
      <c r="A665" s="294"/>
      <c r="B665" s="53" t="s">
        <v>444</v>
      </c>
      <c r="C665" s="52" t="s">
        <v>1185</v>
      </c>
      <c r="D665" s="254"/>
      <c r="E665" s="315"/>
      <c r="F665" s="202"/>
      <c r="G665" s="202"/>
      <c r="H665" s="315"/>
      <c r="I665" s="202"/>
      <c r="J665" s="202"/>
      <c r="K665" s="205" t="s">
        <v>751</v>
      </c>
      <c r="L665" s="194" t="s">
        <v>33</v>
      </c>
      <c r="M665" s="193" t="s">
        <v>2269</v>
      </c>
      <c r="N665" s="194"/>
      <c r="O665" s="202"/>
      <c r="P665" s="192"/>
      <c r="Q665" s="192"/>
      <c r="R665" s="194"/>
      <c r="S665" s="194"/>
      <c r="T665" s="194"/>
      <c r="U665" s="194"/>
      <c r="V665" s="194"/>
      <c r="W665" s="194"/>
    </row>
    <row r="666" spans="1:23" hidden="1">
      <c r="A666" s="295"/>
      <c r="B666" s="36" t="s">
        <v>444</v>
      </c>
      <c r="C666" s="40" t="s">
        <v>1186</v>
      </c>
      <c r="D666" s="36"/>
      <c r="E666" s="315"/>
      <c r="F666" s="202"/>
      <c r="G666" s="202"/>
      <c r="H666" s="315"/>
      <c r="I666" s="202"/>
      <c r="J666" s="202"/>
      <c r="K666" s="205" t="s">
        <v>751</v>
      </c>
      <c r="L666" s="194" t="s">
        <v>33</v>
      </c>
      <c r="M666" s="193" t="s">
        <v>2269</v>
      </c>
      <c r="N666" s="194"/>
      <c r="O666" s="202"/>
      <c r="P666" s="192"/>
      <c r="Q666" s="192"/>
      <c r="R666" s="194"/>
      <c r="S666" s="194"/>
      <c r="T666" s="194"/>
      <c r="U666" s="194"/>
      <c r="V666" s="194"/>
      <c r="W666" s="194"/>
    </row>
    <row r="667" spans="1:23" hidden="1">
      <c r="A667" s="292"/>
      <c r="B667" s="36" t="s">
        <v>444</v>
      </c>
      <c r="C667" s="40" t="s">
        <v>1187</v>
      </c>
      <c r="D667" s="36"/>
      <c r="E667" s="315"/>
      <c r="F667" s="202"/>
      <c r="G667" s="202"/>
      <c r="H667" s="315"/>
      <c r="I667" s="202"/>
      <c r="J667" s="202"/>
      <c r="K667" s="205" t="s">
        <v>751</v>
      </c>
      <c r="L667" s="194" t="s">
        <v>33</v>
      </c>
      <c r="M667" s="193" t="s">
        <v>2269</v>
      </c>
      <c r="N667" s="194"/>
      <c r="O667" s="202"/>
      <c r="P667" s="192"/>
      <c r="Q667" s="192"/>
      <c r="R667" s="194"/>
      <c r="S667" s="194"/>
      <c r="T667" s="194"/>
      <c r="U667" s="194"/>
      <c r="V667" s="194"/>
      <c r="W667" s="194"/>
    </row>
    <row r="668" spans="1:23" hidden="1">
      <c r="A668" s="293"/>
      <c r="B668" s="49" t="s">
        <v>444</v>
      </c>
      <c r="C668" s="48" t="s">
        <v>1188</v>
      </c>
      <c r="D668" s="49"/>
      <c r="E668" s="315"/>
      <c r="F668" s="202"/>
      <c r="G668" s="202"/>
      <c r="H668" s="315"/>
      <c r="I668" s="202"/>
      <c r="J668" s="202"/>
      <c r="K668" s="205" t="s">
        <v>751</v>
      </c>
      <c r="L668" s="194" t="s">
        <v>33</v>
      </c>
      <c r="M668" s="193" t="s">
        <v>2269</v>
      </c>
      <c r="N668" s="194"/>
      <c r="O668" s="202"/>
      <c r="P668" s="192"/>
      <c r="Q668" s="192"/>
      <c r="R668" s="194"/>
      <c r="S668" s="194"/>
      <c r="T668" s="194"/>
      <c r="U668" s="194"/>
      <c r="V668" s="194"/>
      <c r="W668" s="194"/>
    </row>
    <row r="669" spans="1:23" hidden="1">
      <c r="A669" s="294"/>
      <c r="B669" s="36" t="s">
        <v>444</v>
      </c>
      <c r="C669" s="26" t="s">
        <v>1204</v>
      </c>
      <c r="D669" s="36"/>
      <c r="E669" s="315"/>
      <c r="F669" s="202"/>
      <c r="G669" s="202"/>
      <c r="H669" s="315"/>
      <c r="I669" s="202"/>
      <c r="J669" s="202"/>
      <c r="K669" s="205" t="s">
        <v>751</v>
      </c>
      <c r="L669" s="194" t="s">
        <v>33</v>
      </c>
      <c r="M669" s="193" t="s">
        <v>2269</v>
      </c>
      <c r="N669" s="194"/>
      <c r="O669" s="202"/>
      <c r="P669" s="192"/>
      <c r="Q669" s="192"/>
      <c r="R669" s="194"/>
      <c r="S669" s="194"/>
      <c r="T669" s="194"/>
      <c r="U669" s="194"/>
      <c r="V669" s="194"/>
      <c r="W669" s="194"/>
    </row>
    <row r="670" spans="1:23" hidden="1">
      <c r="A670" s="294"/>
      <c r="B670" s="36" t="s">
        <v>444</v>
      </c>
      <c r="C670" s="52" t="s">
        <v>1189</v>
      </c>
      <c r="D670" s="254"/>
      <c r="E670" s="315"/>
      <c r="F670" s="202"/>
      <c r="G670" s="202"/>
      <c r="H670" s="315"/>
      <c r="I670" s="202"/>
      <c r="J670" s="202"/>
      <c r="K670" s="205" t="s">
        <v>751</v>
      </c>
      <c r="L670" s="194" t="s">
        <v>33</v>
      </c>
      <c r="M670" s="193" t="s">
        <v>2269</v>
      </c>
      <c r="N670" s="194"/>
      <c r="O670" s="202"/>
      <c r="P670" s="192"/>
      <c r="Q670" s="192"/>
      <c r="R670" s="194"/>
      <c r="S670" s="194"/>
      <c r="T670" s="194"/>
      <c r="U670" s="194"/>
      <c r="V670" s="194"/>
      <c r="W670" s="194"/>
    </row>
    <row r="671" spans="1:23" hidden="1">
      <c r="A671" s="295"/>
      <c r="B671" s="36" t="s">
        <v>444</v>
      </c>
      <c r="C671" s="40" t="s">
        <v>1190</v>
      </c>
      <c r="D671" s="36"/>
      <c r="E671" s="315"/>
      <c r="F671" s="202"/>
      <c r="G671" s="202"/>
      <c r="H671" s="315"/>
      <c r="I671" s="202"/>
      <c r="J671" s="202"/>
      <c r="K671" s="205" t="s">
        <v>751</v>
      </c>
      <c r="L671" s="194" t="s">
        <v>33</v>
      </c>
      <c r="M671" s="193" t="s">
        <v>2269</v>
      </c>
      <c r="N671" s="194"/>
      <c r="O671" s="202"/>
      <c r="P671" s="192"/>
      <c r="Q671" s="192"/>
      <c r="R671" s="194"/>
      <c r="S671" s="194"/>
      <c r="T671" s="194"/>
      <c r="U671" s="194"/>
      <c r="V671" s="194"/>
      <c r="W671" s="194"/>
    </row>
    <row r="672" spans="1:23" hidden="1">
      <c r="A672" s="293"/>
      <c r="B672" s="36" t="s">
        <v>444</v>
      </c>
      <c r="C672" s="40" t="s">
        <v>1191</v>
      </c>
      <c r="D672" s="36"/>
      <c r="E672" s="315"/>
      <c r="F672" s="202"/>
      <c r="G672" s="202"/>
      <c r="H672" s="315"/>
      <c r="I672" s="202"/>
      <c r="J672" s="202"/>
      <c r="K672" s="205" t="s">
        <v>751</v>
      </c>
      <c r="L672" s="194" t="s">
        <v>33</v>
      </c>
      <c r="M672" s="193" t="s">
        <v>2269</v>
      </c>
      <c r="N672" s="194"/>
      <c r="O672" s="202"/>
      <c r="P672" s="192"/>
      <c r="Q672" s="192"/>
      <c r="R672" s="194"/>
      <c r="S672" s="194"/>
      <c r="T672" s="194"/>
      <c r="U672" s="194"/>
      <c r="V672" s="194"/>
      <c r="W672" s="194"/>
    </row>
    <row r="673" spans="1:23" hidden="1">
      <c r="A673" s="294"/>
      <c r="B673" s="36" t="s">
        <v>444</v>
      </c>
      <c r="C673" s="40" t="s">
        <v>1192</v>
      </c>
      <c r="D673" s="36"/>
      <c r="E673" s="315"/>
      <c r="F673" s="202"/>
      <c r="G673" s="202"/>
      <c r="H673" s="315"/>
      <c r="I673" s="202"/>
      <c r="J673" s="202"/>
      <c r="K673" s="205" t="s">
        <v>751</v>
      </c>
      <c r="L673" s="194" t="s">
        <v>33</v>
      </c>
      <c r="M673" s="193" t="s">
        <v>2269</v>
      </c>
      <c r="N673" s="194"/>
      <c r="O673" s="202"/>
      <c r="P673" s="192"/>
      <c r="Q673" s="192"/>
      <c r="R673" s="194"/>
      <c r="S673" s="194"/>
      <c r="T673" s="194"/>
      <c r="U673" s="194"/>
      <c r="V673" s="194"/>
      <c r="W673" s="194"/>
    </row>
    <row r="674" spans="1:23" hidden="1">
      <c r="A674" s="294"/>
      <c r="B674" s="53" t="s">
        <v>444</v>
      </c>
      <c r="C674" s="52" t="s">
        <v>1193</v>
      </c>
      <c r="D674" s="254"/>
      <c r="E674" s="315"/>
      <c r="F674" s="202"/>
      <c r="G674" s="202"/>
      <c r="H674" s="315"/>
      <c r="I674" s="202"/>
      <c r="J674" s="202"/>
      <c r="K674" s="205" t="s">
        <v>751</v>
      </c>
      <c r="L674" s="194" t="s">
        <v>33</v>
      </c>
      <c r="M674" s="193" t="s">
        <v>2269</v>
      </c>
      <c r="N674" s="194"/>
      <c r="O674" s="202"/>
      <c r="P674" s="192"/>
      <c r="Q674" s="192"/>
      <c r="R674" s="194"/>
      <c r="S674" s="194"/>
      <c r="T674" s="194"/>
      <c r="U674" s="194"/>
      <c r="V674" s="194"/>
      <c r="W674" s="194"/>
    </row>
    <row r="675" spans="1:23" hidden="1">
      <c r="A675" s="295"/>
      <c r="B675" s="36" t="s">
        <v>444</v>
      </c>
      <c r="C675" s="40" t="s">
        <v>1194</v>
      </c>
      <c r="D675" s="36"/>
      <c r="E675" s="315"/>
      <c r="F675" s="202"/>
      <c r="G675" s="202"/>
      <c r="H675" s="315"/>
      <c r="I675" s="202"/>
      <c r="J675" s="202"/>
      <c r="K675" s="205" t="s">
        <v>751</v>
      </c>
      <c r="L675" s="194" t="s">
        <v>33</v>
      </c>
      <c r="M675" s="193" t="s">
        <v>2269</v>
      </c>
      <c r="N675" s="194"/>
      <c r="O675" s="202"/>
      <c r="P675" s="192"/>
      <c r="Q675" s="192"/>
      <c r="R675" s="194"/>
      <c r="S675" s="194"/>
      <c r="T675" s="194"/>
      <c r="U675" s="194"/>
      <c r="V675" s="194"/>
      <c r="W675" s="194"/>
    </row>
    <row r="676" spans="1:23" hidden="1">
      <c r="A676" s="292"/>
      <c r="B676" s="36" t="s">
        <v>444</v>
      </c>
      <c r="C676" s="40" t="s">
        <v>1195</v>
      </c>
      <c r="D676" s="36"/>
      <c r="E676" s="315"/>
      <c r="F676" s="202"/>
      <c r="G676" s="202"/>
      <c r="H676" s="315"/>
      <c r="I676" s="202"/>
      <c r="J676" s="202"/>
      <c r="K676" s="205" t="s">
        <v>751</v>
      </c>
      <c r="L676" s="194" t="s">
        <v>33</v>
      </c>
      <c r="M676" s="193" t="s">
        <v>2269</v>
      </c>
      <c r="N676" s="194"/>
      <c r="O676" s="202"/>
      <c r="P676" s="192"/>
      <c r="Q676" s="192"/>
      <c r="R676" s="194"/>
      <c r="S676" s="194"/>
      <c r="T676" s="194"/>
      <c r="U676" s="194"/>
      <c r="V676" s="194"/>
      <c r="W676" s="194"/>
    </row>
    <row r="677" spans="1:23" hidden="1">
      <c r="A677" s="292"/>
      <c r="B677" s="36" t="s">
        <v>444</v>
      </c>
      <c r="C677" s="40" t="s">
        <v>1196</v>
      </c>
      <c r="D677" s="36"/>
      <c r="E677" s="315"/>
      <c r="F677" s="202"/>
      <c r="G677" s="202"/>
      <c r="H677" s="315"/>
      <c r="I677" s="202"/>
      <c r="J677" s="202"/>
      <c r="K677" s="205" t="s">
        <v>751</v>
      </c>
      <c r="L677" s="194" t="s">
        <v>33</v>
      </c>
      <c r="M677" s="193" t="s">
        <v>2269</v>
      </c>
      <c r="N677" s="194"/>
      <c r="O677" s="202"/>
      <c r="P677" s="192"/>
      <c r="Q677" s="192"/>
      <c r="R677" s="194"/>
      <c r="S677" s="194"/>
      <c r="T677" s="194"/>
      <c r="U677" s="194"/>
      <c r="V677" s="194"/>
      <c r="W677" s="194"/>
    </row>
    <row r="678" spans="1:23" hidden="1">
      <c r="A678" s="292"/>
      <c r="B678" s="36" t="s">
        <v>444</v>
      </c>
      <c r="C678" s="40" t="s">
        <v>445</v>
      </c>
      <c r="D678" s="36"/>
      <c r="E678" s="315"/>
      <c r="F678" s="202"/>
      <c r="G678" s="202"/>
      <c r="H678" s="315"/>
      <c r="I678" s="202"/>
      <c r="J678" s="202"/>
      <c r="K678" s="205" t="s">
        <v>751</v>
      </c>
      <c r="L678" s="194" t="s">
        <v>33</v>
      </c>
      <c r="M678" s="193" t="s">
        <v>2269</v>
      </c>
      <c r="N678" s="194"/>
      <c r="O678" s="202"/>
      <c r="P678" s="192"/>
      <c r="Q678" s="192"/>
      <c r="R678" s="194"/>
      <c r="S678" s="194"/>
      <c r="T678" s="194"/>
      <c r="U678" s="194"/>
      <c r="V678" s="194"/>
      <c r="W678" s="194"/>
    </row>
    <row r="679" spans="1:23" hidden="1">
      <c r="A679" s="293"/>
      <c r="B679" s="36" t="s">
        <v>444</v>
      </c>
      <c r="C679" s="40" t="s">
        <v>1197</v>
      </c>
      <c r="D679" s="36"/>
      <c r="E679" s="315"/>
      <c r="F679" s="202"/>
      <c r="G679" s="202"/>
      <c r="H679" s="315"/>
      <c r="I679" s="202"/>
      <c r="J679" s="202"/>
      <c r="K679" s="205" t="s">
        <v>751</v>
      </c>
      <c r="L679" s="194" t="s">
        <v>33</v>
      </c>
      <c r="M679" s="193" t="s">
        <v>2269</v>
      </c>
      <c r="N679" s="194"/>
      <c r="O679" s="202"/>
      <c r="P679" s="192"/>
      <c r="Q679" s="192"/>
      <c r="R679" s="194"/>
      <c r="S679" s="194"/>
      <c r="T679" s="194"/>
      <c r="U679" s="194"/>
      <c r="V679" s="194"/>
      <c r="W679" s="194"/>
    </row>
    <row r="680" spans="1:23" hidden="1">
      <c r="A680" s="294"/>
      <c r="B680" s="49" t="s">
        <v>444</v>
      </c>
      <c r="C680" s="48" t="s">
        <v>1198</v>
      </c>
      <c r="D680" s="49"/>
      <c r="E680" s="315"/>
      <c r="F680" s="202"/>
      <c r="G680" s="202"/>
      <c r="H680" s="315"/>
      <c r="I680" s="202"/>
      <c r="J680" s="202"/>
      <c r="K680" s="205" t="s">
        <v>751</v>
      </c>
      <c r="L680" s="194" t="s">
        <v>33</v>
      </c>
      <c r="M680" s="193" t="s">
        <v>2269</v>
      </c>
      <c r="N680" s="194"/>
      <c r="O680" s="202"/>
      <c r="P680" s="192"/>
      <c r="Q680" s="192"/>
      <c r="R680" s="194"/>
      <c r="S680" s="194"/>
      <c r="T680" s="194"/>
      <c r="U680" s="194"/>
      <c r="V680" s="194"/>
      <c r="W680" s="194"/>
    </row>
    <row r="681" spans="1:23" hidden="1">
      <c r="A681" s="294"/>
      <c r="B681" s="36" t="s">
        <v>444</v>
      </c>
      <c r="C681" s="52" t="s">
        <v>1199</v>
      </c>
      <c r="D681" s="254"/>
      <c r="E681" s="315"/>
      <c r="F681" s="202"/>
      <c r="G681" s="202"/>
      <c r="H681" s="315"/>
      <c r="I681" s="202"/>
      <c r="J681" s="202"/>
      <c r="K681" s="205" t="s">
        <v>751</v>
      </c>
      <c r="L681" s="194" t="s">
        <v>33</v>
      </c>
      <c r="M681" s="193" t="s">
        <v>2269</v>
      </c>
      <c r="N681" s="194"/>
      <c r="O681" s="202"/>
      <c r="P681" s="192"/>
      <c r="Q681" s="192"/>
      <c r="R681" s="194"/>
      <c r="S681" s="194"/>
      <c r="T681" s="194"/>
      <c r="U681" s="194"/>
      <c r="V681" s="194"/>
      <c r="W681" s="194"/>
    </row>
    <row r="682" spans="1:23" hidden="1">
      <c r="A682" s="295"/>
      <c r="B682" s="36" t="s">
        <v>444</v>
      </c>
      <c r="C682" s="40" t="s">
        <v>1200</v>
      </c>
      <c r="D682" s="36"/>
      <c r="E682" s="315"/>
      <c r="F682" s="202"/>
      <c r="G682" s="202"/>
      <c r="H682" s="315"/>
      <c r="I682" s="202"/>
      <c r="J682" s="202"/>
      <c r="K682" s="205" t="s">
        <v>751</v>
      </c>
      <c r="L682" s="194" t="s">
        <v>33</v>
      </c>
      <c r="M682" s="193" t="s">
        <v>2269</v>
      </c>
      <c r="N682" s="194"/>
      <c r="O682" s="202"/>
      <c r="P682" s="192"/>
      <c r="Q682" s="192"/>
      <c r="R682" s="194"/>
      <c r="S682" s="194"/>
      <c r="T682" s="194"/>
      <c r="U682" s="194"/>
      <c r="V682" s="194"/>
      <c r="W682" s="194"/>
    </row>
    <row r="683" spans="1:23" hidden="1">
      <c r="A683" s="292"/>
      <c r="B683" s="36" t="s">
        <v>444</v>
      </c>
      <c r="C683" s="40" t="s">
        <v>1201</v>
      </c>
      <c r="D683" s="36"/>
      <c r="E683" s="315"/>
      <c r="F683" s="202"/>
      <c r="G683" s="202"/>
      <c r="H683" s="315"/>
      <c r="I683" s="202"/>
      <c r="J683" s="202"/>
      <c r="K683" s="205" t="s">
        <v>751</v>
      </c>
      <c r="L683" s="194" t="s">
        <v>33</v>
      </c>
      <c r="M683" s="193" t="s">
        <v>2269</v>
      </c>
      <c r="N683" s="194"/>
      <c r="O683" s="202"/>
      <c r="P683" s="192"/>
      <c r="Q683" s="192"/>
      <c r="R683" s="194"/>
      <c r="S683" s="194"/>
      <c r="T683" s="194"/>
      <c r="U683" s="194"/>
      <c r="V683" s="194"/>
      <c r="W683" s="194"/>
    </row>
    <row r="684" spans="1:23" hidden="1">
      <c r="A684" s="292"/>
      <c r="B684" s="53" t="s">
        <v>444</v>
      </c>
      <c r="C684" s="62" t="s">
        <v>1202</v>
      </c>
      <c r="D684" s="53"/>
      <c r="E684" s="315"/>
      <c r="F684" s="202"/>
      <c r="G684" s="202"/>
      <c r="H684" s="315"/>
      <c r="I684" s="202"/>
      <c r="J684" s="202"/>
      <c r="K684" s="205" t="s">
        <v>751</v>
      </c>
      <c r="L684" s="194" t="s">
        <v>33</v>
      </c>
      <c r="M684" s="193" t="s">
        <v>2269</v>
      </c>
      <c r="N684" s="194"/>
      <c r="O684" s="202"/>
      <c r="P684" s="192"/>
      <c r="Q684" s="192"/>
      <c r="R684" s="194"/>
      <c r="S684" s="194"/>
      <c r="T684" s="194"/>
      <c r="U684" s="194"/>
      <c r="V684" s="194"/>
      <c r="W684" s="194"/>
    </row>
    <row r="685" spans="1:23" hidden="1">
      <c r="A685" s="234" t="s">
        <v>615</v>
      </c>
      <c r="B685" s="191" t="s">
        <v>707</v>
      </c>
      <c r="C685" s="216" t="s">
        <v>1225</v>
      </c>
      <c r="D685" s="191">
        <v>5</v>
      </c>
      <c r="E685" s="202" t="s">
        <v>2429</v>
      </c>
      <c r="F685" s="202" t="s">
        <v>2431</v>
      </c>
      <c r="G685" s="202" t="s">
        <v>2436</v>
      </c>
      <c r="H685" s="315"/>
      <c r="I685" s="202"/>
      <c r="J685" s="202"/>
      <c r="K685" s="205" t="s">
        <v>751</v>
      </c>
      <c r="L685" s="194" t="s">
        <v>33</v>
      </c>
      <c r="M685" s="193" t="s">
        <v>2269</v>
      </c>
      <c r="N685" s="194"/>
      <c r="O685" s="202"/>
      <c r="P685" s="192"/>
      <c r="Q685" s="192"/>
      <c r="R685" s="194"/>
      <c r="S685" s="194"/>
      <c r="T685" s="194"/>
      <c r="U685" s="194"/>
      <c r="V685" s="194"/>
      <c r="W685" s="194"/>
    </row>
    <row r="686" spans="1:23" hidden="1">
      <c r="A686" s="292"/>
      <c r="B686" s="177" t="s">
        <v>1261</v>
      </c>
      <c r="C686" s="177" t="s">
        <v>1296</v>
      </c>
      <c r="D686" s="260"/>
      <c r="E686" s="352"/>
      <c r="F686" s="202"/>
      <c r="G686" s="202"/>
      <c r="H686" s="315"/>
      <c r="I686" s="202"/>
      <c r="J686" s="202"/>
      <c r="K686" s="205" t="s">
        <v>751</v>
      </c>
      <c r="L686" s="194" t="s">
        <v>33</v>
      </c>
      <c r="M686" s="193" t="s">
        <v>2269</v>
      </c>
      <c r="N686" s="194"/>
      <c r="O686" s="202"/>
      <c r="P686" s="192"/>
      <c r="Q686" s="192"/>
      <c r="R686" s="194"/>
      <c r="S686" s="194"/>
      <c r="T686" s="194"/>
      <c r="U686" s="194"/>
      <c r="V686" s="194"/>
      <c r="W686" s="194"/>
    </row>
    <row r="687" spans="1:23" hidden="1">
      <c r="A687" s="237"/>
      <c r="B687" s="26" t="s">
        <v>522</v>
      </c>
      <c r="C687" s="26" t="s">
        <v>1291</v>
      </c>
      <c r="D687" s="26"/>
      <c r="E687" s="315"/>
      <c r="F687" s="202"/>
      <c r="G687" s="202"/>
      <c r="H687" s="315"/>
      <c r="I687" s="202"/>
      <c r="J687" s="202"/>
      <c r="K687" s="205" t="s">
        <v>751</v>
      </c>
      <c r="L687" s="194" t="s">
        <v>33</v>
      </c>
      <c r="M687" s="193" t="s">
        <v>2269</v>
      </c>
      <c r="N687" s="194"/>
      <c r="O687" s="202"/>
      <c r="P687" s="192"/>
      <c r="Q687" s="192"/>
      <c r="R687" s="194"/>
      <c r="S687" s="194"/>
      <c r="T687" s="194"/>
      <c r="U687" s="194"/>
      <c r="V687" s="194"/>
      <c r="W687" s="194"/>
    </row>
    <row r="688" spans="1:23" hidden="1">
      <c r="A688" s="230"/>
      <c r="B688" s="36" t="s">
        <v>525</v>
      </c>
      <c r="C688" s="40" t="s">
        <v>1248</v>
      </c>
      <c r="D688" s="36"/>
      <c r="E688" s="315"/>
      <c r="F688" s="202"/>
      <c r="G688" s="202"/>
      <c r="H688" s="315"/>
      <c r="I688" s="202"/>
      <c r="J688" s="202"/>
      <c r="K688" s="205" t="s">
        <v>751</v>
      </c>
      <c r="L688" s="194" t="s">
        <v>33</v>
      </c>
      <c r="M688" s="193" t="s">
        <v>2269</v>
      </c>
      <c r="N688" s="194"/>
      <c r="O688" s="202"/>
      <c r="P688" s="192"/>
      <c r="Q688" s="192"/>
      <c r="R688" s="194"/>
      <c r="S688" s="194"/>
      <c r="T688" s="194"/>
      <c r="U688" s="194"/>
      <c r="V688" s="194"/>
      <c r="W688" s="194"/>
    </row>
    <row r="689" spans="1:23" hidden="1">
      <c r="A689" s="294"/>
      <c r="B689" s="36" t="s">
        <v>525</v>
      </c>
      <c r="C689" s="52" t="s">
        <v>1249</v>
      </c>
      <c r="D689" s="253"/>
      <c r="E689" s="315"/>
      <c r="F689" s="202"/>
      <c r="G689" s="202"/>
      <c r="H689" s="315"/>
      <c r="I689" s="202"/>
      <c r="J689" s="202"/>
      <c r="K689" s="205" t="s">
        <v>751</v>
      </c>
      <c r="L689" s="194" t="s">
        <v>33</v>
      </c>
      <c r="M689" s="193" t="s">
        <v>2269</v>
      </c>
      <c r="N689" s="194"/>
      <c r="O689" s="202"/>
      <c r="P689" s="192"/>
      <c r="Q689" s="192"/>
      <c r="R689" s="194"/>
      <c r="S689" s="194"/>
      <c r="T689" s="194"/>
      <c r="U689" s="194"/>
      <c r="V689" s="194"/>
      <c r="W689" s="194"/>
    </row>
    <row r="690" spans="1:23" hidden="1">
      <c r="A690" s="294"/>
      <c r="B690" s="152" t="s">
        <v>525</v>
      </c>
      <c r="C690" s="176" t="s">
        <v>1250</v>
      </c>
      <c r="D690" s="290"/>
      <c r="E690" s="315"/>
      <c r="F690" s="202"/>
      <c r="G690" s="202"/>
      <c r="H690" s="315"/>
      <c r="I690" s="202"/>
      <c r="J690" s="202"/>
      <c r="K690" s="205" t="s">
        <v>751</v>
      </c>
      <c r="L690" s="194" t="s">
        <v>33</v>
      </c>
      <c r="M690" s="193" t="s">
        <v>2269</v>
      </c>
      <c r="N690" s="194"/>
      <c r="O690" s="202"/>
      <c r="P690" s="192"/>
      <c r="Q690" s="192"/>
      <c r="R690" s="194"/>
      <c r="S690" s="194"/>
      <c r="T690" s="194"/>
      <c r="U690" s="194"/>
      <c r="V690" s="194"/>
      <c r="W690" s="194"/>
    </row>
    <row r="691" spans="1:23" hidden="1">
      <c r="A691" s="294"/>
      <c r="B691" s="152" t="s">
        <v>525</v>
      </c>
      <c r="C691" s="176" t="s">
        <v>1251</v>
      </c>
      <c r="D691" s="26"/>
      <c r="E691" s="315"/>
      <c r="F691" s="202"/>
      <c r="G691" s="202"/>
      <c r="H691" s="315"/>
      <c r="I691" s="202"/>
      <c r="J691" s="202"/>
      <c r="K691" s="205" t="s">
        <v>751</v>
      </c>
      <c r="L691" s="194" t="s">
        <v>33</v>
      </c>
      <c r="M691" s="193" t="s">
        <v>2269</v>
      </c>
      <c r="N691" s="194"/>
      <c r="O691" s="202"/>
      <c r="P691" s="192"/>
      <c r="Q691" s="192"/>
      <c r="R691" s="194"/>
      <c r="S691" s="194"/>
      <c r="T691" s="194"/>
      <c r="U691" s="194"/>
      <c r="V691" s="194"/>
      <c r="W691" s="194"/>
    </row>
    <row r="692" spans="1:23" hidden="1">
      <c r="A692" s="294"/>
      <c r="B692" s="36" t="s">
        <v>1216</v>
      </c>
      <c r="C692" s="52" t="s">
        <v>1220</v>
      </c>
      <c r="D692" s="254"/>
      <c r="E692" s="315"/>
      <c r="F692" s="202"/>
      <c r="G692" s="202"/>
      <c r="H692" s="315"/>
      <c r="I692" s="202"/>
      <c r="J692" s="202"/>
      <c r="K692" s="205" t="s">
        <v>751</v>
      </c>
      <c r="L692" s="194" t="s">
        <v>33</v>
      </c>
      <c r="M692" s="193" t="s">
        <v>2269</v>
      </c>
      <c r="N692" s="194"/>
      <c r="O692" s="202"/>
      <c r="P692" s="192"/>
      <c r="Q692" s="192"/>
      <c r="R692" s="194"/>
      <c r="S692" s="194"/>
      <c r="T692" s="194"/>
      <c r="U692" s="194"/>
      <c r="V692" s="194"/>
      <c r="W692" s="194"/>
    </row>
    <row r="693" spans="1:23" hidden="1">
      <c r="A693" s="295"/>
      <c r="B693" s="40" t="s">
        <v>1216</v>
      </c>
      <c r="C693" s="40" t="s">
        <v>1236</v>
      </c>
      <c r="D693" s="36"/>
      <c r="E693" s="315"/>
      <c r="F693" s="202"/>
      <c r="G693" s="202"/>
      <c r="H693" s="315"/>
      <c r="I693" s="202"/>
      <c r="J693" s="202"/>
      <c r="K693" s="205" t="s">
        <v>751</v>
      </c>
      <c r="L693" s="194" t="s">
        <v>33</v>
      </c>
      <c r="M693" s="193" t="s">
        <v>2269</v>
      </c>
      <c r="N693" s="194"/>
      <c r="O693" s="202"/>
      <c r="P693" s="192"/>
      <c r="Q693" s="192"/>
      <c r="R693" s="194"/>
      <c r="S693" s="194"/>
      <c r="T693" s="194"/>
      <c r="U693" s="194"/>
      <c r="V693" s="194"/>
      <c r="W693" s="194"/>
    </row>
    <row r="694" spans="1:23" hidden="1">
      <c r="A694" s="292"/>
      <c r="B694" s="36" t="s">
        <v>1222</v>
      </c>
      <c r="C694" s="40" t="s">
        <v>1221</v>
      </c>
      <c r="D694" s="36"/>
      <c r="E694" s="315"/>
      <c r="F694" s="202"/>
      <c r="G694" s="202"/>
      <c r="H694" s="315"/>
      <c r="I694" s="202"/>
      <c r="J694" s="202"/>
      <c r="K694" s="205" t="s">
        <v>751</v>
      </c>
      <c r="L694" s="194" t="s">
        <v>33</v>
      </c>
      <c r="M694" s="193" t="s">
        <v>2269</v>
      </c>
      <c r="N694" s="194"/>
      <c r="O694" s="202"/>
      <c r="P694" s="192"/>
      <c r="Q694" s="192"/>
      <c r="R694" s="194"/>
      <c r="S694" s="194"/>
      <c r="T694" s="194"/>
      <c r="U694" s="194"/>
      <c r="V694" s="194"/>
      <c r="W694" s="194"/>
    </row>
    <row r="695" spans="1:23" hidden="1">
      <c r="A695" s="292"/>
      <c r="B695" s="40" t="s">
        <v>1222</v>
      </c>
      <c r="C695" s="40" t="s">
        <v>1237</v>
      </c>
      <c r="D695" s="36"/>
      <c r="E695" s="315"/>
      <c r="F695" s="202"/>
      <c r="G695" s="202"/>
      <c r="H695" s="315"/>
      <c r="I695" s="202"/>
      <c r="J695" s="202"/>
      <c r="K695" s="205" t="s">
        <v>751</v>
      </c>
      <c r="L695" s="194" t="s">
        <v>33</v>
      </c>
      <c r="M695" s="193" t="s">
        <v>2269</v>
      </c>
      <c r="N695" s="194"/>
      <c r="O695" s="202"/>
      <c r="P695" s="192"/>
      <c r="Q695" s="192"/>
      <c r="R695" s="194"/>
      <c r="S695" s="194"/>
      <c r="T695" s="194"/>
      <c r="U695" s="194"/>
      <c r="V695" s="194"/>
      <c r="W695" s="194"/>
    </row>
    <row r="696" spans="1:23" hidden="1">
      <c r="A696" s="292"/>
      <c r="B696" s="40" t="s">
        <v>1222</v>
      </c>
      <c r="C696" s="40" t="s">
        <v>1244</v>
      </c>
      <c r="D696" s="36"/>
      <c r="E696" s="315"/>
      <c r="F696" s="202"/>
      <c r="G696" s="202"/>
      <c r="H696" s="315"/>
      <c r="I696" s="202"/>
      <c r="J696" s="202"/>
      <c r="K696" s="205" t="s">
        <v>751</v>
      </c>
      <c r="L696" s="194" t="s">
        <v>33</v>
      </c>
      <c r="M696" s="193" t="s">
        <v>2269</v>
      </c>
      <c r="N696" s="194"/>
      <c r="O696" s="202"/>
      <c r="P696" s="192"/>
      <c r="Q696" s="192"/>
      <c r="R696" s="194"/>
      <c r="S696" s="194"/>
      <c r="T696" s="194"/>
      <c r="U696" s="194"/>
      <c r="V696" s="194"/>
      <c r="W696" s="194"/>
    </row>
    <row r="697" spans="1:23" hidden="1">
      <c r="A697" s="292"/>
      <c r="B697" s="40" t="s">
        <v>1222</v>
      </c>
      <c r="C697" s="40" t="s">
        <v>1245</v>
      </c>
      <c r="D697" s="36"/>
      <c r="E697" s="315"/>
      <c r="F697" s="202"/>
      <c r="G697" s="202"/>
      <c r="H697" s="315"/>
      <c r="I697" s="202"/>
      <c r="J697" s="202"/>
      <c r="K697" s="205" t="s">
        <v>751</v>
      </c>
      <c r="L697" s="194" t="s">
        <v>33</v>
      </c>
      <c r="M697" s="193" t="s">
        <v>2269</v>
      </c>
      <c r="N697" s="194"/>
      <c r="O697" s="202"/>
      <c r="P697" s="192"/>
      <c r="Q697" s="192"/>
      <c r="R697" s="194"/>
      <c r="S697" s="194"/>
      <c r="T697" s="194"/>
      <c r="U697" s="194"/>
      <c r="V697" s="194"/>
      <c r="W697" s="194"/>
    </row>
    <row r="698" spans="1:23" hidden="1">
      <c r="A698" s="292"/>
      <c r="B698" s="40" t="s">
        <v>1222</v>
      </c>
      <c r="C698" s="40" t="s">
        <v>1247</v>
      </c>
      <c r="D698" s="36"/>
      <c r="E698" s="315"/>
      <c r="F698" s="202"/>
      <c r="G698" s="202"/>
      <c r="H698" s="315"/>
      <c r="I698" s="202"/>
      <c r="J698" s="202"/>
      <c r="K698" s="205" t="s">
        <v>751</v>
      </c>
      <c r="L698" s="194" t="s">
        <v>33</v>
      </c>
      <c r="M698" s="193" t="s">
        <v>2269</v>
      </c>
      <c r="N698" s="194"/>
      <c r="O698" s="202"/>
      <c r="P698" s="192"/>
      <c r="Q698" s="192"/>
      <c r="R698" s="194"/>
      <c r="S698" s="194"/>
      <c r="T698" s="194"/>
      <c r="U698" s="194"/>
      <c r="V698" s="194"/>
      <c r="W698" s="194"/>
    </row>
    <row r="699" spans="1:23" hidden="1">
      <c r="A699" s="292"/>
      <c r="B699" s="36" t="s">
        <v>1224</v>
      </c>
      <c r="C699" s="40" t="s">
        <v>1223</v>
      </c>
      <c r="D699" s="36"/>
      <c r="E699" s="315"/>
      <c r="F699" s="202"/>
      <c r="G699" s="202"/>
      <c r="H699" s="315"/>
      <c r="I699" s="202"/>
      <c r="J699" s="202"/>
      <c r="K699" s="205" t="s">
        <v>751</v>
      </c>
      <c r="L699" s="194" t="s">
        <v>33</v>
      </c>
      <c r="M699" s="193" t="s">
        <v>2269</v>
      </c>
      <c r="N699" s="194"/>
      <c r="O699" s="202"/>
      <c r="P699" s="192"/>
      <c r="Q699" s="192"/>
      <c r="R699" s="194"/>
      <c r="S699" s="194"/>
      <c r="T699" s="194"/>
      <c r="U699" s="194"/>
      <c r="V699" s="194"/>
      <c r="W699" s="194"/>
    </row>
    <row r="700" spans="1:23" hidden="1">
      <c r="A700" s="292"/>
      <c r="B700" s="40" t="s">
        <v>1281</v>
      </c>
      <c r="C700" s="40" t="s">
        <v>1277</v>
      </c>
      <c r="D700" s="36"/>
      <c r="E700" s="315"/>
      <c r="F700" s="202"/>
      <c r="G700" s="202"/>
      <c r="H700" s="315"/>
      <c r="I700" s="202"/>
      <c r="J700" s="202"/>
      <c r="K700" s="205" t="s">
        <v>751</v>
      </c>
      <c r="L700" s="194" t="s">
        <v>33</v>
      </c>
      <c r="M700" s="193" t="s">
        <v>2269</v>
      </c>
      <c r="N700" s="194"/>
      <c r="O700" s="202"/>
      <c r="P700" s="192"/>
      <c r="Q700" s="192"/>
      <c r="R700" s="194"/>
      <c r="S700" s="194"/>
      <c r="T700" s="194"/>
      <c r="U700" s="194"/>
      <c r="V700" s="194"/>
      <c r="W700" s="194"/>
    </row>
    <row r="701" spans="1:23" hidden="1">
      <c r="A701" s="292"/>
      <c r="B701" s="40" t="s">
        <v>1281</v>
      </c>
      <c r="C701" s="40" t="s">
        <v>1278</v>
      </c>
      <c r="D701" s="36"/>
      <c r="E701" s="315"/>
      <c r="F701" s="202"/>
      <c r="G701" s="202"/>
      <c r="H701" s="315"/>
      <c r="I701" s="202"/>
      <c r="J701" s="202"/>
      <c r="K701" s="205" t="s">
        <v>751</v>
      </c>
      <c r="L701" s="194" t="s">
        <v>33</v>
      </c>
      <c r="M701" s="193" t="s">
        <v>2269</v>
      </c>
      <c r="N701" s="194"/>
      <c r="O701" s="202"/>
      <c r="P701" s="192"/>
      <c r="Q701" s="192"/>
      <c r="R701" s="194"/>
      <c r="S701" s="194"/>
      <c r="T701" s="194"/>
      <c r="U701" s="194"/>
      <c r="V701" s="194"/>
      <c r="W701" s="194"/>
    </row>
    <row r="702" spans="1:23" hidden="1">
      <c r="A702" s="292"/>
      <c r="B702" s="33" t="s">
        <v>1281</v>
      </c>
      <c r="C702" s="33" t="s">
        <v>1279</v>
      </c>
      <c r="D702" s="36"/>
      <c r="E702" s="315"/>
      <c r="F702" s="202"/>
      <c r="G702" s="202"/>
      <c r="H702" s="315"/>
      <c r="I702" s="202"/>
      <c r="J702" s="202"/>
      <c r="K702" s="205" t="s">
        <v>751</v>
      </c>
      <c r="L702" s="194" t="s">
        <v>33</v>
      </c>
      <c r="M702" s="193" t="s">
        <v>2269</v>
      </c>
      <c r="N702" s="194"/>
      <c r="O702" s="202"/>
      <c r="P702" s="192"/>
      <c r="Q702" s="192"/>
      <c r="R702" s="194"/>
      <c r="S702" s="194"/>
      <c r="T702" s="194"/>
      <c r="U702" s="194"/>
      <c r="V702" s="194"/>
      <c r="W702" s="194"/>
    </row>
    <row r="703" spans="1:23" hidden="1">
      <c r="A703" s="292"/>
      <c r="B703" s="40" t="s">
        <v>1281</v>
      </c>
      <c r="C703" s="40" t="s">
        <v>1280</v>
      </c>
      <c r="D703" s="36"/>
      <c r="E703" s="315"/>
      <c r="F703" s="202"/>
      <c r="G703" s="202"/>
      <c r="H703" s="315"/>
      <c r="I703" s="202"/>
      <c r="J703" s="202"/>
      <c r="K703" s="205" t="s">
        <v>751</v>
      </c>
      <c r="L703" s="194" t="s">
        <v>33</v>
      </c>
      <c r="M703" s="193" t="s">
        <v>2269</v>
      </c>
      <c r="N703" s="194"/>
      <c r="O703" s="202"/>
      <c r="P703" s="192"/>
      <c r="Q703" s="192"/>
      <c r="R703" s="194"/>
      <c r="S703" s="194"/>
      <c r="T703" s="194"/>
      <c r="U703" s="194"/>
      <c r="V703" s="194"/>
      <c r="W703" s="194"/>
    </row>
    <row r="704" spans="1:23" hidden="1">
      <c r="A704" s="292"/>
      <c r="B704" s="40" t="s">
        <v>1235</v>
      </c>
      <c r="C704" s="40" t="s">
        <v>1239</v>
      </c>
      <c r="D704" s="36"/>
      <c r="E704" s="315"/>
      <c r="F704" s="202"/>
      <c r="G704" s="202"/>
      <c r="H704" s="315"/>
      <c r="I704" s="202"/>
      <c r="J704" s="202"/>
      <c r="K704" s="205" t="s">
        <v>751</v>
      </c>
      <c r="L704" s="194" t="s">
        <v>33</v>
      </c>
      <c r="M704" s="193" t="s">
        <v>2269</v>
      </c>
      <c r="N704" s="194"/>
      <c r="O704" s="202"/>
      <c r="P704" s="192"/>
      <c r="Q704" s="192"/>
      <c r="R704" s="194"/>
      <c r="S704" s="194"/>
      <c r="T704" s="194"/>
      <c r="U704" s="194"/>
      <c r="V704" s="194"/>
      <c r="W704" s="194"/>
    </row>
    <row r="705" spans="1:23" hidden="1">
      <c r="A705" s="292"/>
      <c r="B705" s="40" t="s">
        <v>1235</v>
      </c>
      <c r="C705" s="40" t="s">
        <v>1234</v>
      </c>
      <c r="D705" s="36"/>
      <c r="E705" s="315"/>
      <c r="F705" s="202"/>
      <c r="G705" s="202"/>
      <c r="H705" s="315"/>
      <c r="I705" s="202"/>
      <c r="J705" s="202"/>
      <c r="K705" s="205" t="s">
        <v>751</v>
      </c>
      <c r="L705" s="194" t="s">
        <v>33</v>
      </c>
      <c r="M705" s="193" t="s">
        <v>2269</v>
      </c>
      <c r="N705" s="194"/>
      <c r="O705" s="202"/>
      <c r="P705" s="192"/>
      <c r="Q705" s="192"/>
      <c r="R705" s="194"/>
      <c r="S705" s="194"/>
      <c r="T705" s="194"/>
      <c r="U705" s="194"/>
      <c r="V705" s="194"/>
      <c r="W705" s="194"/>
    </row>
    <row r="706" spans="1:23" hidden="1">
      <c r="A706" s="292"/>
      <c r="B706" s="40" t="s">
        <v>1235</v>
      </c>
      <c r="C706" s="40" t="s">
        <v>1240</v>
      </c>
      <c r="D706" s="36"/>
      <c r="E706" s="315"/>
      <c r="F706" s="202"/>
      <c r="G706" s="202"/>
      <c r="H706" s="315"/>
      <c r="I706" s="202"/>
      <c r="J706" s="202"/>
      <c r="K706" s="205" t="s">
        <v>751</v>
      </c>
      <c r="L706" s="194" t="s">
        <v>33</v>
      </c>
      <c r="M706" s="193" t="s">
        <v>2269</v>
      </c>
      <c r="N706" s="194"/>
      <c r="O706" s="202"/>
      <c r="P706" s="192"/>
      <c r="Q706" s="192"/>
      <c r="R706" s="194"/>
      <c r="S706" s="194"/>
      <c r="T706" s="194"/>
      <c r="U706" s="194"/>
      <c r="V706" s="194"/>
      <c r="W706" s="194"/>
    </row>
    <row r="707" spans="1:23" hidden="1">
      <c r="A707" s="292"/>
      <c r="B707" s="152" t="s">
        <v>675</v>
      </c>
      <c r="C707" s="160" t="s">
        <v>676</v>
      </c>
      <c r="D707" s="36"/>
      <c r="E707" s="315"/>
      <c r="F707" s="202"/>
      <c r="G707" s="202"/>
      <c r="H707" s="315"/>
      <c r="I707" s="202"/>
      <c r="J707" s="202"/>
      <c r="K707" s="205" t="s">
        <v>751</v>
      </c>
      <c r="L707" s="194" t="s">
        <v>33</v>
      </c>
      <c r="M707" s="193" t="s">
        <v>2269</v>
      </c>
      <c r="N707" s="194"/>
      <c r="O707" s="202"/>
      <c r="P707" s="192"/>
      <c r="Q707" s="192"/>
      <c r="R707" s="194"/>
      <c r="S707" s="194"/>
      <c r="T707" s="194"/>
      <c r="U707" s="194"/>
      <c r="V707" s="194"/>
      <c r="W707" s="194"/>
    </row>
    <row r="708" spans="1:23" hidden="1">
      <c r="A708" s="219"/>
      <c r="B708" s="36" t="s">
        <v>536</v>
      </c>
      <c r="C708" s="26" t="s">
        <v>1275</v>
      </c>
      <c r="D708" s="26"/>
      <c r="E708" s="315"/>
      <c r="F708" s="202"/>
      <c r="G708" s="202"/>
      <c r="H708" s="315"/>
      <c r="I708" s="202"/>
      <c r="J708" s="202"/>
      <c r="K708" s="205" t="s">
        <v>751</v>
      </c>
      <c r="L708" s="194" t="s">
        <v>33</v>
      </c>
      <c r="M708" s="193" t="s">
        <v>2269</v>
      </c>
      <c r="N708" s="194"/>
      <c r="O708" s="202"/>
      <c r="P708" s="192"/>
      <c r="Q708" s="192"/>
      <c r="R708" s="194"/>
      <c r="S708" s="194"/>
      <c r="T708" s="194"/>
      <c r="U708" s="194"/>
      <c r="V708" s="194"/>
      <c r="W708" s="194"/>
    </row>
    <row r="709" spans="1:23" hidden="1">
      <c r="A709" s="292"/>
      <c r="B709" s="152" t="s">
        <v>1274</v>
      </c>
      <c r="C709" s="142" t="s">
        <v>696</v>
      </c>
      <c r="D709" s="36"/>
      <c r="E709" s="315"/>
      <c r="F709" s="202"/>
      <c r="G709" s="202"/>
      <c r="H709" s="315"/>
      <c r="I709" s="202"/>
      <c r="J709" s="202"/>
      <c r="K709" s="205" t="s">
        <v>751</v>
      </c>
      <c r="L709" s="194" t="s">
        <v>33</v>
      </c>
      <c r="M709" s="193" t="s">
        <v>2269</v>
      </c>
      <c r="N709" s="194"/>
      <c r="O709" s="202"/>
      <c r="P709" s="192"/>
      <c r="Q709" s="192"/>
      <c r="R709" s="194"/>
      <c r="S709" s="194"/>
      <c r="T709" s="194"/>
      <c r="U709" s="194"/>
      <c r="V709" s="194"/>
      <c r="W709" s="194"/>
    </row>
    <row r="710" spans="1:23" hidden="1">
      <c r="A710" s="262"/>
      <c r="B710" s="36"/>
      <c r="C710" s="26"/>
      <c r="D710" s="36"/>
      <c r="E710" s="315"/>
      <c r="F710" s="202"/>
      <c r="G710" s="202"/>
      <c r="H710" s="315"/>
      <c r="I710" s="202"/>
      <c r="J710" s="202"/>
      <c r="K710" s="205" t="s">
        <v>751</v>
      </c>
      <c r="L710" s="194" t="s">
        <v>33</v>
      </c>
      <c r="M710" s="193" t="s">
        <v>2269</v>
      </c>
      <c r="N710" s="194"/>
      <c r="O710" s="202"/>
      <c r="P710" s="192"/>
      <c r="Q710" s="192"/>
      <c r="R710" s="194"/>
      <c r="S710" s="194"/>
      <c r="T710" s="194"/>
      <c r="U710" s="194"/>
      <c r="V710" s="194"/>
      <c r="W710" s="194"/>
    </row>
    <row r="711" spans="1:23" hidden="1">
      <c r="A711" s="221"/>
      <c r="B711" s="40" t="s">
        <v>620</v>
      </c>
      <c r="C711" s="40" t="s">
        <v>621</v>
      </c>
      <c r="D711" s="36"/>
      <c r="E711" s="315"/>
      <c r="F711" s="202"/>
      <c r="G711" s="202"/>
      <c r="H711" s="315"/>
      <c r="I711" s="202"/>
      <c r="J711" s="202"/>
      <c r="K711" s="205" t="s">
        <v>751</v>
      </c>
      <c r="L711" s="194" t="s">
        <v>33</v>
      </c>
      <c r="M711" s="193" t="s">
        <v>2269</v>
      </c>
      <c r="N711" s="194"/>
      <c r="O711" s="202"/>
      <c r="P711" s="192"/>
      <c r="Q711" s="192"/>
      <c r="R711" s="194"/>
      <c r="S711" s="194"/>
      <c r="T711" s="194"/>
      <c r="U711" s="194"/>
      <c r="V711" s="194"/>
      <c r="W711" s="194"/>
    </row>
    <row r="712" spans="1:23" hidden="1">
      <c r="A712" s="292"/>
      <c r="B712" s="40" t="s">
        <v>620</v>
      </c>
      <c r="C712" s="40" t="s">
        <v>622</v>
      </c>
      <c r="D712" s="36"/>
      <c r="E712" s="315"/>
      <c r="F712" s="202"/>
      <c r="G712" s="202"/>
      <c r="H712" s="315"/>
      <c r="I712" s="202"/>
      <c r="J712" s="202"/>
      <c r="K712" s="205" t="s">
        <v>751</v>
      </c>
      <c r="L712" s="194" t="s">
        <v>33</v>
      </c>
      <c r="M712" s="193" t="s">
        <v>2269</v>
      </c>
      <c r="N712" s="194"/>
      <c r="O712" s="202"/>
      <c r="P712" s="192"/>
      <c r="Q712" s="192"/>
      <c r="R712" s="194"/>
      <c r="S712" s="194"/>
      <c r="T712" s="194"/>
      <c r="U712" s="194"/>
      <c r="V712" s="194"/>
      <c r="W712" s="194"/>
    </row>
    <row r="713" spans="1:23" hidden="1">
      <c r="A713" s="292"/>
      <c r="B713" s="40" t="s">
        <v>620</v>
      </c>
      <c r="C713" s="40" t="s">
        <v>623</v>
      </c>
      <c r="D713" s="36"/>
      <c r="E713" s="315"/>
      <c r="F713" s="202"/>
      <c r="G713" s="202"/>
      <c r="H713" s="315"/>
      <c r="I713" s="202"/>
      <c r="J713" s="202"/>
      <c r="K713" s="205" t="s">
        <v>751</v>
      </c>
      <c r="L713" s="194" t="s">
        <v>33</v>
      </c>
      <c r="M713" s="193" t="s">
        <v>2269</v>
      </c>
      <c r="N713" s="194"/>
      <c r="O713" s="202"/>
      <c r="P713" s="192"/>
      <c r="Q713" s="192"/>
      <c r="R713" s="194"/>
      <c r="S713" s="194"/>
      <c r="T713" s="194"/>
      <c r="U713" s="194"/>
      <c r="V713" s="194"/>
      <c r="W713" s="194"/>
    </row>
    <row r="714" spans="1:23" hidden="1">
      <c r="A714" s="292"/>
      <c r="B714" s="40" t="s">
        <v>620</v>
      </c>
      <c r="C714" s="40" t="s">
        <v>624</v>
      </c>
      <c r="D714" s="36"/>
      <c r="E714" s="315"/>
      <c r="F714" s="202"/>
      <c r="G714" s="202"/>
      <c r="H714" s="315"/>
      <c r="I714" s="202"/>
      <c r="J714" s="202"/>
      <c r="K714" s="205" t="s">
        <v>751</v>
      </c>
      <c r="L714" s="194" t="s">
        <v>33</v>
      </c>
      <c r="M714" s="193" t="s">
        <v>2269</v>
      </c>
      <c r="N714" s="194"/>
      <c r="O714" s="202"/>
      <c r="P714" s="192"/>
      <c r="Q714" s="192"/>
      <c r="R714" s="194"/>
      <c r="S714" s="194"/>
      <c r="T714" s="194"/>
      <c r="U714" s="194"/>
      <c r="V714" s="194"/>
      <c r="W714" s="194"/>
    </row>
    <row r="715" spans="1:23" hidden="1">
      <c r="A715" s="292"/>
      <c r="B715" s="40" t="s">
        <v>620</v>
      </c>
      <c r="C715" s="40" t="s">
        <v>625</v>
      </c>
      <c r="D715" s="36"/>
      <c r="E715" s="315"/>
      <c r="F715" s="202"/>
      <c r="G715" s="202"/>
      <c r="H715" s="315"/>
      <c r="I715" s="202"/>
      <c r="J715" s="202"/>
      <c r="K715" s="205" t="s">
        <v>751</v>
      </c>
      <c r="L715" s="194" t="s">
        <v>33</v>
      </c>
      <c r="M715" s="193" t="s">
        <v>2269</v>
      </c>
      <c r="N715" s="194"/>
      <c r="O715" s="202"/>
      <c r="P715" s="192"/>
      <c r="Q715" s="192"/>
      <c r="R715" s="194"/>
      <c r="S715" s="194"/>
      <c r="T715" s="194"/>
      <c r="U715" s="194"/>
      <c r="V715" s="194"/>
      <c r="W715" s="194"/>
    </row>
    <row r="716" spans="1:23" hidden="1">
      <c r="A716" s="292"/>
      <c r="B716" s="40" t="s">
        <v>620</v>
      </c>
      <c r="C716" s="40" t="s">
        <v>626</v>
      </c>
      <c r="D716" s="36"/>
      <c r="E716" s="315"/>
      <c r="F716" s="202"/>
      <c r="G716" s="202"/>
      <c r="H716" s="315"/>
      <c r="I716" s="202"/>
      <c r="J716" s="202"/>
      <c r="K716" s="205" t="s">
        <v>751</v>
      </c>
      <c r="L716" s="194" t="s">
        <v>33</v>
      </c>
      <c r="M716" s="193" t="s">
        <v>2269</v>
      </c>
      <c r="N716" s="194"/>
      <c r="O716" s="202"/>
      <c r="P716" s="192"/>
      <c r="Q716" s="192"/>
      <c r="R716" s="194"/>
      <c r="S716" s="194"/>
      <c r="T716" s="194"/>
      <c r="U716" s="194"/>
      <c r="V716" s="194"/>
      <c r="W716" s="194"/>
    </row>
    <row r="717" spans="1:23" hidden="1">
      <c r="A717" s="292"/>
      <c r="B717" s="40" t="s">
        <v>620</v>
      </c>
      <c r="C717" s="40" t="s">
        <v>627</v>
      </c>
      <c r="D717" s="36"/>
      <c r="E717" s="315"/>
      <c r="F717" s="202"/>
      <c r="G717" s="202"/>
      <c r="H717" s="315"/>
      <c r="I717" s="202"/>
      <c r="J717" s="202"/>
      <c r="K717" s="205" t="s">
        <v>751</v>
      </c>
      <c r="L717" s="194" t="s">
        <v>33</v>
      </c>
      <c r="M717" s="193" t="s">
        <v>2269</v>
      </c>
      <c r="N717" s="194"/>
      <c r="O717" s="202"/>
      <c r="P717" s="192"/>
      <c r="Q717" s="192"/>
      <c r="R717" s="194"/>
      <c r="S717" s="194"/>
      <c r="T717" s="194"/>
      <c r="U717" s="194"/>
      <c r="V717" s="194"/>
      <c r="W717" s="194"/>
    </row>
    <row r="718" spans="1:23" hidden="1">
      <c r="A718" s="292"/>
      <c r="B718" s="40" t="s">
        <v>620</v>
      </c>
      <c r="C718" s="40" t="s">
        <v>628</v>
      </c>
      <c r="D718" s="36"/>
      <c r="E718" s="315"/>
      <c r="F718" s="202"/>
      <c r="G718" s="202"/>
      <c r="H718" s="315"/>
      <c r="I718" s="202"/>
      <c r="J718" s="202"/>
      <c r="K718" s="205" t="s">
        <v>751</v>
      </c>
      <c r="L718" s="194" t="s">
        <v>33</v>
      </c>
      <c r="M718" s="193" t="s">
        <v>2269</v>
      </c>
      <c r="N718" s="194"/>
      <c r="O718" s="202"/>
      <c r="P718" s="192"/>
      <c r="Q718" s="192"/>
      <c r="R718" s="194"/>
      <c r="S718" s="194"/>
      <c r="T718" s="194"/>
      <c r="U718" s="194"/>
      <c r="V718" s="194"/>
      <c r="W718" s="194"/>
    </row>
    <row r="719" spans="1:23" hidden="1">
      <c r="A719" s="292"/>
      <c r="B719" s="40" t="s">
        <v>620</v>
      </c>
      <c r="C719" s="40" t="s">
        <v>629</v>
      </c>
      <c r="D719" s="36"/>
      <c r="E719" s="315"/>
      <c r="F719" s="202"/>
      <c r="G719" s="202"/>
      <c r="H719" s="315"/>
      <c r="I719" s="202"/>
      <c r="J719" s="202"/>
      <c r="K719" s="205" t="s">
        <v>751</v>
      </c>
      <c r="L719" s="194" t="s">
        <v>33</v>
      </c>
      <c r="M719" s="193" t="s">
        <v>2269</v>
      </c>
      <c r="N719" s="194"/>
      <c r="O719" s="202"/>
      <c r="P719" s="192"/>
      <c r="Q719" s="192"/>
      <c r="R719" s="194"/>
      <c r="S719" s="194"/>
      <c r="T719" s="194"/>
      <c r="U719" s="194"/>
      <c r="V719" s="194"/>
      <c r="W719" s="194"/>
    </row>
    <row r="720" spans="1:23" hidden="1">
      <c r="A720" s="292"/>
      <c r="B720" s="30" t="s">
        <v>620</v>
      </c>
      <c r="C720" s="40" t="s">
        <v>630</v>
      </c>
      <c r="D720" s="36"/>
      <c r="E720" s="315"/>
      <c r="F720" s="202"/>
      <c r="G720" s="202"/>
      <c r="H720" s="315"/>
      <c r="I720" s="202"/>
      <c r="J720" s="202"/>
      <c r="K720" s="205" t="s">
        <v>751</v>
      </c>
      <c r="L720" s="194" t="s">
        <v>33</v>
      </c>
      <c r="M720" s="193" t="s">
        <v>2269</v>
      </c>
      <c r="N720" s="194"/>
      <c r="O720" s="202"/>
      <c r="P720" s="192"/>
      <c r="Q720" s="192"/>
      <c r="R720" s="194"/>
      <c r="S720" s="194"/>
      <c r="T720" s="194"/>
      <c r="U720" s="194"/>
      <c r="V720" s="194"/>
      <c r="W720" s="194"/>
    </row>
    <row r="721" spans="1:23" hidden="1">
      <c r="A721" s="292"/>
      <c r="B721" s="30" t="s">
        <v>620</v>
      </c>
      <c r="C721" s="30" t="s">
        <v>631</v>
      </c>
      <c r="D721" s="36"/>
      <c r="E721" s="315"/>
      <c r="F721" s="202"/>
      <c r="G721" s="202"/>
      <c r="H721" s="315"/>
      <c r="I721" s="202"/>
      <c r="J721" s="202"/>
      <c r="K721" s="205" t="s">
        <v>751</v>
      </c>
      <c r="L721" s="194" t="s">
        <v>33</v>
      </c>
      <c r="M721" s="193" t="s">
        <v>2269</v>
      </c>
      <c r="N721" s="194"/>
      <c r="O721" s="202"/>
      <c r="P721" s="192"/>
      <c r="Q721" s="192"/>
      <c r="R721" s="194"/>
      <c r="S721" s="194"/>
      <c r="T721" s="194"/>
      <c r="U721" s="194"/>
      <c r="V721" s="194"/>
      <c r="W721" s="194"/>
    </row>
    <row r="722" spans="1:23" hidden="1">
      <c r="A722" s="292"/>
      <c r="B722" s="30" t="s">
        <v>632</v>
      </c>
      <c r="C722" s="30" t="s">
        <v>633</v>
      </c>
      <c r="D722" s="36"/>
      <c r="E722" s="315"/>
      <c r="F722" s="202"/>
      <c r="G722" s="202"/>
      <c r="H722" s="315"/>
      <c r="I722" s="202"/>
      <c r="J722" s="202"/>
      <c r="K722" s="205" t="s">
        <v>751</v>
      </c>
      <c r="L722" s="194" t="s">
        <v>33</v>
      </c>
      <c r="M722" s="193" t="s">
        <v>2269</v>
      </c>
      <c r="N722" s="194"/>
      <c r="O722" s="202"/>
      <c r="P722" s="192"/>
      <c r="Q722" s="192"/>
      <c r="R722" s="194"/>
      <c r="S722" s="194"/>
      <c r="T722" s="194"/>
      <c r="U722" s="194"/>
      <c r="V722" s="194"/>
      <c r="W722" s="194"/>
    </row>
    <row r="723" spans="1:23" hidden="1">
      <c r="A723" s="292"/>
      <c r="B723" s="30" t="s">
        <v>632</v>
      </c>
      <c r="C723" s="30" t="s">
        <v>634</v>
      </c>
      <c r="D723" s="36"/>
      <c r="E723" s="315"/>
      <c r="F723" s="202"/>
      <c r="G723" s="202"/>
      <c r="H723" s="315"/>
      <c r="I723" s="202"/>
      <c r="J723" s="202"/>
      <c r="K723" s="205" t="s">
        <v>751</v>
      </c>
      <c r="L723" s="194" t="s">
        <v>33</v>
      </c>
      <c r="M723" s="193" t="s">
        <v>2269</v>
      </c>
      <c r="N723" s="194"/>
      <c r="O723" s="202"/>
      <c r="P723" s="192"/>
      <c r="Q723" s="192"/>
      <c r="R723" s="194"/>
      <c r="S723" s="194"/>
      <c r="T723" s="194"/>
      <c r="U723" s="194"/>
      <c r="V723" s="194"/>
      <c r="W723" s="194"/>
    </row>
    <row r="724" spans="1:23" hidden="1">
      <c r="A724" s="292"/>
      <c r="B724" s="36" t="s">
        <v>620</v>
      </c>
      <c r="C724" s="26" t="s">
        <v>1295</v>
      </c>
      <c r="D724" s="26"/>
      <c r="E724" s="315"/>
      <c r="F724" s="202"/>
      <c r="G724" s="202"/>
      <c r="H724" s="315"/>
      <c r="I724" s="202"/>
      <c r="J724" s="202"/>
      <c r="K724" s="205" t="s">
        <v>751</v>
      </c>
      <c r="L724" s="194" t="s">
        <v>33</v>
      </c>
      <c r="M724" s="193" t="s">
        <v>2269</v>
      </c>
      <c r="N724" s="194"/>
      <c r="O724" s="202"/>
      <c r="P724" s="192"/>
      <c r="Q724" s="192"/>
      <c r="R724" s="194"/>
      <c r="S724" s="194"/>
      <c r="T724" s="194"/>
      <c r="U724" s="194"/>
      <c r="V724" s="194"/>
      <c r="W724" s="194"/>
    </row>
    <row r="725" spans="1:23" hidden="1">
      <c r="A725" s="221"/>
      <c r="B725" s="36" t="s">
        <v>677</v>
      </c>
      <c r="C725" s="30" t="s">
        <v>640</v>
      </c>
      <c r="D725" s="36"/>
      <c r="E725" s="315"/>
      <c r="F725" s="202"/>
      <c r="G725" s="202"/>
      <c r="H725" s="315"/>
      <c r="I725" s="202"/>
      <c r="J725" s="202"/>
      <c r="K725" s="205" t="s">
        <v>751</v>
      </c>
      <c r="L725" s="194" t="s">
        <v>33</v>
      </c>
      <c r="M725" s="193" t="s">
        <v>2269</v>
      </c>
      <c r="N725" s="194"/>
      <c r="O725" s="202"/>
      <c r="P725" s="192"/>
      <c r="Q725" s="192"/>
      <c r="R725" s="194"/>
      <c r="S725" s="194"/>
      <c r="T725" s="194"/>
      <c r="U725" s="194"/>
      <c r="V725" s="194"/>
      <c r="W725" s="194"/>
    </row>
    <row r="726" spans="1:23" hidden="1">
      <c r="A726" s="292"/>
      <c r="B726" s="36" t="s">
        <v>677</v>
      </c>
      <c r="C726" s="30" t="s">
        <v>641</v>
      </c>
      <c r="D726" s="36"/>
      <c r="E726" s="315"/>
      <c r="F726" s="202"/>
      <c r="G726" s="202"/>
      <c r="H726" s="315"/>
      <c r="I726" s="202"/>
      <c r="J726" s="202"/>
      <c r="K726" s="205" t="s">
        <v>751</v>
      </c>
      <c r="L726" s="194" t="s">
        <v>33</v>
      </c>
      <c r="M726" s="193" t="s">
        <v>2269</v>
      </c>
      <c r="N726" s="194"/>
      <c r="O726" s="202"/>
      <c r="P726" s="192"/>
      <c r="Q726" s="192"/>
      <c r="R726" s="194"/>
      <c r="S726" s="194"/>
      <c r="T726" s="194"/>
      <c r="U726" s="194"/>
      <c r="V726" s="194"/>
      <c r="W726" s="194"/>
    </row>
    <row r="727" spans="1:23" hidden="1">
      <c r="A727" s="292"/>
      <c r="B727" s="36" t="s">
        <v>677</v>
      </c>
      <c r="C727" s="30" t="s">
        <v>642</v>
      </c>
      <c r="D727" s="36"/>
      <c r="E727" s="315"/>
      <c r="F727" s="202"/>
      <c r="G727" s="202"/>
      <c r="H727" s="315"/>
      <c r="I727" s="202"/>
      <c r="J727" s="202"/>
      <c r="K727" s="205" t="s">
        <v>751</v>
      </c>
      <c r="L727" s="194" t="s">
        <v>33</v>
      </c>
      <c r="M727" s="193" t="s">
        <v>2269</v>
      </c>
      <c r="N727" s="194"/>
      <c r="O727" s="202"/>
      <c r="P727" s="192"/>
      <c r="Q727" s="192"/>
      <c r="R727" s="194"/>
      <c r="S727" s="194"/>
      <c r="T727" s="194"/>
      <c r="U727" s="194"/>
      <c r="V727" s="194"/>
      <c r="W727" s="194"/>
    </row>
    <row r="728" spans="1:23" hidden="1">
      <c r="A728" s="222"/>
      <c r="B728" s="40" t="s">
        <v>1282</v>
      </c>
      <c r="C728" s="40" t="s">
        <v>1283</v>
      </c>
      <c r="D728" s="36"/>
      <c r="E728" s="315"/>
      <c r="F728" s="202"/>
      <c r="G728" s="202"/>
      <c r="H728" s="315"/>
      <c r="I728" s="202"/>
      <c r="J728" s="202"/>
      <c r="K728" s="205" t="s">
        <v>751</v>
      </c>
      <c r="L728" s="194" t="s">
        <v>33</v>
      </c>
      <c r="M728" s="193" t="s">
        <v>2269</v>
      </c>
      <c r="N728" s="194"/>
      <c r="O728" s="202"/>
      <c r="P728" s="192"/>
      <c r="Q728" s="192"/>
      <c r="R728" s="194"/>
      <c r="S728" s="194"/>
      <c r="T728" s="194"/>
      <c r="U728" s="194"/>
      <c r="V728" s="194"/>
      <c r="W728" s="194"/>
    </row>
    <row r="729" spans="1:23" hidden="1">
      <c r="A729" s="294"/>
      <c r="B729" s="40" t="s">
        <v>1282</v>
      </c>
      <c r="C729" s="40" t="s">
        <v>1284</v>
      </c>
      <c r="D729" s="36"/>
      <c r="E729" s="315"/>
      <c r="F729" s="202"/>
      <c r="G729" s="202"/>
      <c r="H729" s="315"/>
      <c r="I729" s="202"/>
      <c r="J729" s="202"/>
      <c r="K729" s="205" t="s">
        <v>751</v>
      </c>
      <c r="L729" s="194" t="s">
        <v>33</v>
      </c>
      <c r="M729" s="193" t="s">
        <v>2269</v>
      </c>
      <c r="N729" s="194"/>
      <c r="O729" s="202"/>
      <c r="P729" s="192"/>
      <c r="Q729" s="192"/>
      <c r="R729" s="194"/>
      <c r="S729" s="194"/>
      <c r="T729" s="194"/>
      <c r="U729" s="194"/>
      <c r="V729" s="194"/>
      <c r="W729" s="194"/>
    </row>
    <row r="730" spans="1:23" hidden="1">
      <c r="A730" s="294"/>
      <c r="B730" s="40" t="s">
        <v>1282</v>
      </c>
      <c r="C730" s="52" t="s">
        <v>1285</v>
      </c>
      <c r="D730" s="254"/>
      <c r="E730" s="315"/>
      <c r="F730" s="202"/>
      <c r="G730" s="202"/>
      <c r="H730" s="315"/>
      <c r="I730" s="202"/>
      <c r="J730" s="202"/>
      <c r="K730" s="205" t="s">
        <v>751</v>
      </c>
      <c r="L730" s="194" t="s">
        <v>33</v>
      </c>
      <c r="M730" s="193" t="s">
        <v>2269</v>
      </c>
      <c r="N730" s="194"/>
      <c r="O730" s="202"/>
      <c r="P730" s="192"/>
      <c r="Q730" s="192"/>
      <c r="R730" s="194"/>
      <c r="S730" s="194"/>
      <c r="T730" s="194"/>
      <c r="U730" s="194"/>
      <c r="V730" s="194"/>
      <c r="W730" s="194"/>
    </row>
    <row r="731" spans="1:23" hidden="1">
      <c r="A731" s="295"/>
      <c r="B731" s="40" t="s">
        <v>1282</v>
      </c>
      <c r="C731" s="40" t="s">
        <v>1286</v>
      </c>
      <c r="D731" s="36"/>
      <c r="E731" s="315"/>
      <c r="F731" s="202"/>
      <c r="G731" s="202"/>
      <c r="H731" s="315"/>
      <c r="I731" s="202"/>
      <c r="J731" s="202"/>
      <c r="K731" s="205" t="s">
        <v>751</v>
      </c>
      <c r="L731" s="194" t="s">
        <v>33</v>
      </c>
      <c r="M731" s="193" t="s">
        <v>2269</v>
      </c>
      <c r="N731" s="194"/>
      <c r="O731" s="202"/>
      <c r="P731" s="192"/>
      <c r="Q731" s="192"/>
      <c r="R731" s="194"/>
      <c r="S731" s="194"/>
      <c r="T731" s="194"/>
      <c r="U731" s="194"/>
      <c r="V731" s="194"/>
      <c r="W731" s="194"/>
    </row>
    <row r="732" spans="1:23" hidden="1">
      <c r="A732" s="292"/>
      <c r="B732" s="40" t="s">
        <v>1282</v>
      </c>
      <c r="C732" s="40" t="s">
        <v>1287</v>
      </c>
      <c r="D732" s="36"/>
      <c r="E732" s="315"/>
      <c r="F732" s="202"/>
      <c r="G732" s="202"/>
      <c r="H732" s="315"/>
      <c r="I732" s="202"/>
      <c r="J732" s="202"/>
      <c r="K732" s="205" t="s">
        <v>751</v>
      </c>
      <c r="L732" s="194" t="s">
        <v>33</v>
      </c>
      <c r="M732" s="193" t="s">
        <v>2269</v>
      </c>
      <c r="N732" s="194"/>
      <c r="O732" s="202"/>
      <c r="P732" s="192"/>
      <c r="Q732" s="192"/>
      <c r="R732" s="194"/>
      <c r="S732" s="194"/>
      <c r="T732" s="194"/>
      <c r="U732" s="194"/>
      <c r="V732" s="194"/>
      <c r="W732" s="194"/>
    </row>
    <row r="733" spans="1:23" hidden="1">
      <c r="A733" s="292"/>
      <c r="B733" s="40" t="s">
        <v>1282</v>
      </c>
      <c r="C733" s="40" t="s">
        <v>1288</v>
      </c>
      <c r="D733" s="36"/>
      <c r="E733" s="315"/>
      <c r="F733" s="202"/>
      <c r="G733" s="202"/>
      <c r="H733" s="315"/>
      <c r="I733" s="202"/>
      <c r="J733" s="202"/>
      <c r="K733" s="205" t="s">
        <v>751</v>
      </c>
      <c r="L733" s="194" t="s">
        <v>33</v>
      </c>
      <c r="M733" s="193" t="s">
        <v>2269</v>
      </c>
      <c r="N733" s="194"/>
      <c r="O733" s="202"/>
      <c r="P733" s="192"/>
      <c r="Q733" s="192"/>
      <c r="R733" s="194"/>
      <c r="S733" s="194"/>
      <c r="T733" s="194"/>
      <c r="U733" s="194"/>
      <c r="V733" s="194"/>
      <c r="W733" s="194"/>
    </row>
    <row r="734" spans="1:23" hidden="1">
      <c r="A734" s="292"/>
      <c r="B734" s="40" t="s">
        <v>1282</v>
      </c>
      <c r="C734" s="40" t="s">
        <v>1289</v>
      </c>
      <c r="D734" s="36"/>
      <c r="E734" s="315"/>
      <c r="F734" s="202"/>
      <c r="G734" s="202"/>
      <c r="H734" s="315"/>
      <c r="I734" s="202"/>
      <c r="J734" s="202"/>
      <c r="K734" s="205" t="s">
        <v>751</v>
      </c>
      <c r="L734" s="194" t="s">
        <v>33</v>
      </c>
      <c r="M734" s="193" t="s">
        <v>2269</v>
      </c>
      <c r="N734" s="194"/>
      <c r="O734" s="202"/>
      <c r="P734" s="192"/>
      <c r="Q734" s="192"/>
      <c r="R734" s="194"/>
      <c r="S734" s="194"/>
      <c r="T734" s="194"/>
      <c r="U734" s="194"/>
      <c r="V734" s="194"/>
      <c r="W734" s="194"/>
    </row>
    <row r="735" spans="1:23" hidden="1">
      <c r="A735" s="292"/>
      <c r="B735" s="40" t="s">
        <v>1282</v>
      </c>
      <c r="C735" s="40" t="s">
        <v>1290</v>
      </c>
      <c r="D735" s="36"/>
      <c r="E735" s="315"/>
      <c r="F735" s="202"/>
      <c r="G735" s="202"/>
      <c r="H735" s="315"/>
      <c r="I735" s="202"/>
      <c r="J735" s="202"/>
      <c r="K735" s="205" t="s">
        <v>751</v>
      </c>
      <c r="L735" s="194" t="s">
        <v>33</v>
      </c>
      <c r="M735" s="193" t="s">
        <v>2269</v>
      </c>
      <c r="N735" s="194"/>
      <c r="O735" s="202"/>
      <c r="P735" s="192"/>
      <c r="Q735" s="192"/>
      <c r="R735" s="194"/>
      <c r="S735" s="194"/>
      <c r="T735" s="194"/>
      <c r="U735" s="194"/>
      <c r="V735" s="194"/>
      <c r="W735" s="194"/>
    </row>
    <row r="736" spans="1:23" hidden="1">
      <c r="A736" s="219"/>
      <c r="B736" s="40" t="s">
        <v>531</v>
      </c>
      <c r="C736" s="40" t="s">
        <v>1299</v>
      </c>
      <c r="D736" s="26"/>
      <c r="E736" s="315"/>
      <c r="F736" s="202"/>
      <c r="G736" s="202"/>
      <c r="H736" s="315"/>
      <c r="I736" s="202"/>
      <c r="J736" s="202"/>
      <c r="K736" s="205" t="s">
        <v>751</v>
      </c>
      <c r="L736" s="194" t="s">
        <v>33</v>
      </c>
      <c r="M736" s="193" t="s">
        <v>2269</v>
      </c>
      <c r="N736" s="194"/>
      <c r="O736" s="202"/>
      <c r="P736" s="192"/>
      <c r="Q736" s="192"/>
      <c r="R736" s="194"/>
      <c r="S736" s="194"/>
      <c r="T736" s="194"/>
      <c r="U736" s="194"/>
      <c r="V736" s="194"/>
      <c r="W736" s="194"/>
    </row>
    <row r="737" spans="1:23" hidden="1">
      <c r="A737" s="292"/>
      <c r="B737" s="40" t="s">
        <v>531</v>
      </c>
      <c r="C737" s="40" t="s">
        <v>1300</v>
      </c>
      <c r="D737" s="26"/>
      <c r="E737" s="315"/>
      <c r="F737" s="202"/>
      <c r="G737" s="202"/>
      <c r="H737" s="315"/>
      <c r="I737" s="202"/>
      <c r="J737" s="202"/>
      <c r="K737" s="205" t="s">
        <v>751</v>
      </c>
      <c r="L737" s="194" t="s">
        <v>33</v>
      </c>
      <c r="M737" s="193" t="s">
        <v>2269</v>
      </c>
      <c r="N737" s="194"/>
      <c r="O737" s="202"/>
      <c r="P737" s="192"/>
      <c r="Q737" s="192"/>
      <c r="R737" s="194"/>
      <c r="S737" s="194"/>
      <c r="T737" s="194"/>
      <c r="U737" s="194"/>
      <c r="V737" s="194"/>
      <c r="W737" s="194"/>
    </row>
    <row r="738" spans="1:23" hidden="1">
      <c r="A738" s="292"/>
      <c r="B738" s="40" t="s">
        <v>531</v>
      </c>
      <c r="C738" s="40" t="s">
        <v>1301</v>
      </c>
      <c r="D738" s="26"/>
      <c r="E738" s="315"/>
      <c r="F738" s="202"/>
      <c r="G738" s="202"/>
      <c r="H738" s="315"/>
      <c r="I738" s="202"/>
      <c r="J738" s="202"/>
      <c r="K738" s="205" t="s">
        <v>751</v>
      </c>
      <c r="L738" s="194" t="s">
        <v>33</v>
      </c>
      <c r="M738" s="193" t="s">
        <v>2269</v>
      </c>
      <c r="N738" s="194"/>
      <c r="O738" s="202"/>
      <c r="P738" s="192"/>
      <c r="Q738" s="192"/>
      <c r="R738" s="194"/>
      <c r="S738" s="194"/>
      <c r="T738" s="194"/>
      <c r="U738" s="194"/>
      <c r="V738" s="194"/>
      <c r="W738" s="194"/>
    </row>
    <row r="739" spans="1:23" hidden="1">
      <c r="A739" s="292"/>
      <c r="B739" s="40" t="s">
        <v>531</v>
      </c>
      <c r="C739" s="40" t="s">
        <v>1302</v>
      </c>
      <c r="D739" s="26"/>
      <c r="E739" s="315"/>
      <c r="F739" s="202"/>
      <c r="G739" s="202"/>
      <c r="H739" s="315"/>
      <c r="I739" s="202"/>
      <c r="J739" s="202"/>
      <c r="K739" s="205" t="s">
        <v>751</v>
      </c>
      <c r="L739" s="194" t="s">
        <v>33</v>
      </c>
      <c r="M739" s="193" t="s">
        <v>2269</v>
      </c>
      <c r="N739" s="194"/>
      <c r="O739" s="202"/>
      <c r="P739" s="192"/>
      <c r="Q739" s="192"/>
      <c r="R739" s="194"/>
      <c r="S739" s="194"/>
      <c r="T739" s="194"/>
      <c r="U739" s="194"/>
      <c r="V739" s="194"/>
      <c r="W739" s="194"/>
    </row>
    <row r="740" spans="1:23" hidden="1">
      <c r="A740" s="292"/>
      <c r="B740" s="40" t="s">
        <v>531</v>
      </c>
      <c r="C740" s="40" t="s">
        <v>1303</v>
      </c>
      <c r="D740" s="26"/>
      <c r="E740" s="315"/>
      <c r="F740" s="202"/>
      <c r="G740" s="202"/>
      <c r="H740" s="315"/>
      <c r="I740" s="202"/>
      <c r="J740" s="202"/>
      <c r="K740" s="205" t="s">
        <v>751</v>
      </c>
      <c r="L740" s="194" t="s">
        <v>33</v>
      </c>
      <c r="M740" s="193" t="s">
        <v>2269</v>
      </c>
      <c r="N740" s="194"/>
      <c r="O740" s="202"/>
      <c r="P740" s="192"/>
      <c r="Q740" s="192"/>
      <c r="R740" s="194"/>
      <c r="S740" s="194"/>
      <c r="T740" s="194"/>
      <c r="U740" s="194"/>
      <c r="V740" s="194"/>
      <c r="W740" s="194"/>
    </row>
    <row r="741" spans="1:23" hidden="1">
      <c r="A741" s="292"/>
      <c r="B741" s="40" t="s">
        <v>531</v>
      </c>
      <c r="C741" s="40" t="s">
        <v>1304</v>
      </c>
      <c r="D741" s="26"/>
      <c r="E741" s="315"/>
      <c r="F741" s="202"/>
      <c r="G741" s="202"/>
      <c r="H741" s="315"/>
      <c r="I741" s="202"/>
      <c r="J741" s="202"/>
      <c r="K741" s="205" t="s">
        <v>751</v>
      </c>
      <c r="L741" s="194" t="s">
        <v>33</v>
      </c>
      <c r="M741" s="193" t="s">
        <v>2269</v>
      </c>
      <c r="N741" s="194"/>
      <c r="O741" s="202"/>
      <c r="P741" s="192"/>
      <c r="Q741" s="192"/>
      <c r="R741" s="194"/>
      <c r="S741" s="194"/>
      <c r="T741" s="194"/>
      <c r="U741" s="194"/>
      <c r="V741" s="194"/>
      <c r="W741" s="194"/>
    </row>
    <row r="742" spans="1:23" hidden="1">
      <c r="A742" s="293"/>
      <c r="B742" s="40" t="s">
        <v>531</v>
      </c>
      <c r="C742" s="40" t="s">
        <v>1305</v>
      </c>
      <c r="D742" s="26"/>
      <c r="E742" s="315"/>
      <c r="F742" s="202"/>
      <c r="G742" s="202"/>
      <c r="H742" s="315"/>
      <c r="I742" s="202"/>
      <c r="J742" s="202"/>
      <c r="K742" s="205" t="s">
        <v>751</v>
      </c>
      <c r="L742" s="194" t="s">
        <v>33</v>
      </c>
      <c r="M742" s="193" t="s">
        <v>2269</v>
      </c>
      <c r="N742" s="194"/>
      <c r="O742" s="202"/>
      <c r="P742" s="192"/>
      <c r="Q742" s="192"/>
      <c r="R742" s="194"/>
      <c r="S742" s="194"/>
      <c r="T742" s="194"/>
      <c r="U742" s="194"/>
      <c r="V742" s="194"/>
      <c r="W742" s="194"/>
    </row>
    <row r="743" spans="1:23" hidden="1">
      <c r="A743" s="294"/>
      <c r="B743" s="40" t="s">
        <v>531</v>
      </c>
      <c r="C743" s="40" t="s">
        <v>1306</v>
      </c>
      <c r="D743" s="26"/>
      <c r="E743" s="315"/>
      <c r="F743" s="202"/>
      <c r="G743" s="202"/>
      <c r="H743" s="315"/>
      <c r="I743" s="202"/>
      <c r="J743" s="202"/>
      <c r="K743" s="205" t="s">
        <v>751</v>
      </c>
      <c r="L743" s="194" t="s">
        <v>33</v>
      </c>
      <c r="M743" s="193" t="s">
        <v>2269</v>
      </c>
      <c r="N743" s="194"/>
      <c r="O743" s="202"/>
      <c r="P743" s="192"/>
      <c r="Q743" s="192"/>
      <c r="R743" s="194"/>
      <c r="S743" s="194"/>
      <c r="T743" s="194"/>
      <c r="U743" s="194"/>
      <c r="V743" s="194"/>
      <c r="W743" s="194"/>
    </row>
    <row r="744" spans="1:23" hidden="1">
      <c r="A744" s="294"/>
      <c r="B744" s="40" t="s">
        <v>531</v>
      </c>
      <c r="C744" s="52" t="s">
        <v>1307</v>
      </c>
      <c r="D744" s="253"/>
      <c r="E744" s="315"/>
      <c r="F744" s="202"/>
      <c r="G744" s="202"/>
      <c r="H744" s="315"/>
      <c r="I744" s="202"/>
      <c r="J744" s="202"/>
      <c r="K744" s="205" t="s">
        <v>751</v>
      </c>
      <c r="L744" s="194" t="s">
        <v>33</v>
      </c>
      <c r="M744" s="193" t="s">
        <v>2269</v>
      </c>
      <c r="N744" s="194"/>
      <c r="O744" s="202"/>
      <c r="P744" s="192"/>
      <c r="Q744" s="192"/>
      <c r="R744" s="194"/>
      <c r="S744" s="194"/>
      <c r="T744" s="194"/>
      <c r="U744" s="194"/>
      <c r="V744" s="194"/>
      <c r="W744" s="194"/>
    </row>
    <row r="745" spans="1:23" hidden="1">
      <c r="A745" s="295"/>
      <c r="B745" s="40" t="s">
        <v>531</v>
      </c>
      <c r="C745" s="40" t="s">
        <v>1308</v>
      </c>
      <c r="D745" s="26"/>
      <c r="E745" s="315"/>
      <c r="F745" s="202"/>
      <c r="G745" s="202"/>
      <c r="H745" s="315"/>
      <c r="I745" s="202"/>
      <c r="J745" s="202"/>
      <c r="K745" s="205" t="s">
        <v>751</v>
      </c>
      <c r="L745" s="194" t="s">
        <v>33</v>
      </c>
      <c r="M745" s="193" t="s">
        <v>2269</v>
      </c>
      <c r="N745" s="194"/>
      <c r="O745" s="202"/>
      <c r="P745" s="192"/>
      <c r="Q745" s="192"/>
      <c r="R745" s="194"/>
      <c r="S745" s="194"/>
      <c r="T745" s="194"/>
      <c r="U745" s="194"/>
      <c r="V745" s="194"/>
      <c r="W745" s="194"/>
    </row>
    <row r="746" spans="1:23" hidden="1">
      <c r="A746" s="292"/>
      <c r="B746" s="40" t="s">
        <v>531</v>
      </c>
      <c r="C746" s="40" t="s">
        <v>1309</v>
      </c>
      <c r="D746" s="26"/>
      <c r="E746" s="315"/>
      <c r="F746" s="202"/>
      <c r="G746" s="202"/>
      <c r="H746" s="315"/>
      <c r="I746" s="202"/>
      <c r="J746" s="202"/>
      <c r="K746" s="205" t="s">
        <v>751</v>
      </c>
      <c r="L746" s="194" t="s">
        <v>33</v>
      </c>
      <c r="M746" s="193" t="s">
        <v>2269</v>
      </c>
      <c r="N746" s="194"/>
      <c r="O746" s="202"/>
      <c r="P746" s="192"/>
      <c r="Q746" s="192"/>
      <c r="R746" s="194"/>
      <c r="S746" s="194"/>
      <c r="T746" s="194"/>
      <c r="U746" s="194"/>
      <c r="V746" s="194"/>
      <c r="W746" s="194"/>
    </row>
    <row r="747" spans="1:23" hidden="1">
      <c r="A747" s="293"/>
      <c r="B747" s="40" t="s">
        <v>531</v>
      </c>
      <c r="C747" s="40" t="s">
        <v>1310</v>
      </c>
      <c r="D747" s="26"/>
      <c r="E747" s="315"/>
      <c r="F747" s="202"/>
      <c r="G747" s="202"/>
      <c r="H747" s="315"/>
      <c r="I747" s="202"/>
      <c r="J747" s="202"/>
      <c r="K747" s="205" t="s">
        <v>751</v>
      </c>
      <c r="L747" s="194" t="s">
        <v>33</v>
      </c>
      <c r="M747" s="193" t="s">
        <v>2269</v>
      </c>
      <c r="N747" s="194"/>
      <c r="O747" s="202"/>
      <c r="P747" s="192"/>
      <c r="Q747" s="192"/>
      <c r="R747" s="194"/>
      <c r="S747" s="194"/>
      <c r="T747" s="194"/>
      <c r="U747" s="194"/>
      <c r="V747" s="194"/>
      <c r="W747" s="194"/>
    </row>
    <row r="748" spans="1:23" hidden="1">
      <c r="A748" s="294"/>
      <c r="B748" s="40" t="s">
        <v>531</v>
      </c>
      <c r="C748" s="40" t="s">
        <v>1311</v>
      </c>
      <c r="D748" s="26"/>
      <c r="E748" s="315"/>
      <c r="F748" s="202"/>
      <c r="G748" s="202"/>
      <c r="H748" s="315"/>
      <c r="I748" s="202"/>
      <c r="J748" s="202"/>
      <c r="K748" s="205" t="s">
        <v>751</v>
      </c>
      <c r="L748" s="194" t="s">
        <v>33</v>
      </c>
      <c r="M748" s="193" t="s">
        <v>2269</v>
      </c>
      <c r="N748" s="194"/>
      <c r="O748" s="202"/>
      <c r="P748" s="192"/>
      <c r="Q748" s="192"/>
      <c r="R748" s="194"/>
      <c r="S748" s="194"/>
      <c r="T748" s="194"/>
      <c r="U748" s="194"/>
      <c r="V748" s="194"/>
      <c r="W748" s="194"/>
    </row>
    <row r="749" spans="1:23" hidden="1">
      <c r="A749" s="294"/>
      <c r="B749" s="40" t="s">
        <v>531</v>
      </c>
      <c r="C749" s="52" t="s">
        <v>1312</v>
      </c>
      <c r="D749" s="253"/>
      <c r="E749" s="315"/>
      <c r="F749" s="202"/>
      <c r="G749" s="202"/>
      <c r="H749" s="315"/>
      <c r="I749" s="202"/>
      <c r="J749" s="202"/>
      <c r="K749" s="205" t="s">
        <v>751</v>
      </c>
      <c r="L749" s="194" t="s">
        <v>33</v>
      </c>
      <c r="M749" s="193" t="s">
        <v>2269</v>
      </c>
      <c r="N749" s="194"/>
      <c r="O749" s="202"/>
      <c r="P749" s="192"/>
      <c r="Q749" s="192"/>
      <c r="R749" s="194"/>
      <c r="S749" s="194"/>
      <c r="T749" s="194"/>
      <c r="U749" s="194"/>
      <c r="V749" s="194"/>
      <c r="W749" s="194"/>
    </row>
    <row r="750" spans="1:23" hidden="1">
      <c r="A750" s="220"/>
      <c r="B750" s="175" t="s">
        <v>531</v>
      </c>
      <c r="C750" s="175" t="s">
        <v>1297</v>
      </c>
      <c r="D750" s="309"/>
      <c r="E750" s="315"/>
      <c r="F750" s="202"/>
      <c r="G750" s="202"/>
      <c r="H750" s="315"/>
      <c r="I750" s="202"/>
      <c r="J750" s="202"/>
      <c r="K750" s="205" t="s">
        <v>751</v>
      </c>
      <c r="L750" s="194" t="s">
        <v>33</v>
      </c>
      <c r="M750" s="193" t="s">
        <v>2269</v>
      </c>
      <c r="N750" s="194"/>
      <c r="O750" s="202"/>
      <c r="P750" s="192"/>
      <c r="Q750" s="192"/>
      <c r="R750" s="194"/>
      <c r="S750" s="194"/>
      <c r="T750" s="194"/>
      <c r="U750" s="194"/>
      <c r="V750" s="194"/>
      <c r="W750" s="194"/>
    </row>
    <row r="751" spans="1:23" hidden="1">
      <c r="A751" s="292"/>
      <c r="B751" s="175" t="s">
        <v>531</v>
      </c>
      <c r="C751" s="175" t="s">
        <v>1298</v>
      </c>
      <c r="D751" s="392"/>
      <c r="E751" s="315"/>
      <c r="F751" s="202"/>
      <c r="G751" s="202"/>
      <c r="H751" s="315"/>
      <c r="I751" s="202"/>
      <c r="J751" s="202"/>
      <c r="K751" s="205" t="s">
        <v>751</v>
      </c>
      <c r="L751" s="194" t="s">
        <v>33</v>
      </c>
      <c r="M751" s="193" t="s">
        <v>2269</v>
      </c>
      <c r="N751" s="194"/>
      <c r="O751" s="202"/>
      <c r="P751" s="192"/>
      <c r="Q751" s="192"/>
      <c r="R751" s="194"/>
      <c r="S751" s="194"/>
      <c r="T751" s="194"/>
      <c r="U751" s="194"/>
      <c r="V751" s="194"/>
      <c r="W751" s="194"/>
    </row>
    <row r="752" spans="1:23" hidden="1">
      <c r="A752" s="299"/>
      <c r="B752" s="26" t="s">
        <v>518</v>
      </c>
      <c r="C752" s="26" t="s">
        <v>1313</v>
      </c>
      <c r="D752" s="26"/>
      <c r="E752" s="315"/>
      <c r="F752" s="202"/>
      <c r="G752" s="202"/>
      <c r="H752" s="315"/>
      <c r="I752" s="202"/>
      <c r="J752" s="202"/>
      <c r="K752" s="205" t="s">
        <v>751</v>
      </c>
      <c r="L752" s="194" t="s">
        <v>33</v>
      </c>
      <c r="M752" s="193" t="s">
        <v>2269</v>
      </c>
      <c r="N752" s="194"/>
      <c r="O752" s="202"/>
      <c r="P752" s="192"/>
      <c r="Q752" s="192"/>
      <c r="R752" s="194"/>
      <c r="S752" s="194"/>
      <c r="T752" s="194"/>
      <c r="U752" s="194"/>
      <c r="V752" s="194"/>
      <c r="W752" s="194"/>
    </row>
    <row r="753" spans="1:23" hidden="1">
      <c r="A753" s="300"/>
      <c r="B753" s="40" t="s">
        <v>1327</v>
      </c>
      <c r="C753" s="40" t="s">
        <v>1314</v>
      </c>
      <c r="D753" s="36"/>
      <c r="E753" s="315"/>
      <c r="F753" s="202"/>
      <c r="G753" s="202"/>
      <c r="H753" s="315"/>
      <c r="I753" s="202"/>
      <c r="J753" s="202"/>
      <c r="K753" s="205" t="s">
        <v>751</v>
      </c>
      <c r="L753" s="194" t="s">
        <v>33</v>
      </c>
      <c r="M753" s="193" t="s">
        <v>2269</v>
      </c>
      <c r="N753" s="194"/>
      <c r="O753" s="202"/>
      <c r="P753" s="192"/>
      <c r="Q753" s="192"/>
      <c r="R753" s="194"/>
      <c r="S753" s="194"/>
      <c r="T753" s="194"/>
      <c r="U753" s="194"/>
      <c r="V753" s="194"/>
      <c r="W753" s="194"/>
    </row>
    <row r="754" spans="1:23" hidden="1">
      <c r="A754" s="292"/>
      <c r="B754" s="26" t="s">
        <v>1327</v>
      </c>
      <c r="C754" s="26" t="s">
        <v>520</v>
      </c>
      <c r="D754" s="26"/>
      <c r="E754" s="315"/>
      <c r="F754" s="202"/>
      <c r="G754" s="202"/>
      <c r="H754" s="315"/>
      <c r="I754" s="202"/>
      <c r="J754" s="202"/>
      <c r="K754" s="205" t="s">
        <v>751</v>
      </c>
      <c r="L754" s="194" t="s">
        <v>33</v>
      </c>
      <c r="M754" s="193" t="s">
        <v>2269</v>
      </c>
      <c r="N754" s="194"/>
      <c r="O754" s="202"/>
      <c r="P754" s="192"/>
      <c r="Q754" s="192"/>
      <c r="R754" s="194"/>
      <c r="S754" s="194"/>
      <c r="T754" s="194"/>
      <c r="U754" s="194"/>
      <c r="V754" s="194"/>
      <c r="W754" s="194"/>
    </row>
    <row r="755" spans="1:23" hidden="1">
      <c r="A755" s="293"/>
      <c r="B755" s="40" t="s">
        <v>1327</v>
      </c>
      <c r="C755" s="40" t="s">
        <v>1315</v>
      </c>
      <c r="D755" s="36"/>
      <c r="E755" s="315"/>
      <c r="F755" s="202"/>
      <c r="G755" s="202"/>
      <c r="H755" s="315"/>
      <c r="I755" s="202"/>
      <c r="J755" s="202"/>
      <c r="K755" s="205" t="s">
        <v>751</v>
      </c>
      <c r="L755" s="194" t="s">
        <v>33</v>
      </c>
      <c r="M755" s="193" t="s">
        <v>2269</v>
      </c>
      <c r="N755" s="194"/>
      <c r="O755" s="202"/>
      <c r="P755" s="192"/>
      <c r="Q755" s="192"/>
      <c r="R755" s="194"/>
      <c r="S755" s="194"/>
      <c r="T755" s="194"/>
      <c r="U755" s="194"/>
      <c r="V755" s="194"/>
      <c r="W755" s="194"/>
    </row>
    <row r="756" spans="1:23" hidden="1">
      <c r="A756" s="294"/>
      <c r="B756" s="40" t="s">
        <v>1327</v>
      </c>
      <c r="C756" s="40" t="s">
        <v>1316</v>
      </c>
      <c r="D756" s="36"/>
      <c r="E756" s="315"/>
      <c r="F756" s="202"/>
      <c r="G756" s="202"/>
      <c r="H756" s="315"/>
      <c r="I756" s="202"/>
      <c r="J756" s="202"/>
      <c r="K756" s="205" t="s">
        <v>751</v>
      </c>
      <c r="L756" s="194" t="s">
        <v>33</v>
      </c>
      <c r="M756" s="193" t="s">
        <v>2269</v>
      </c>
      <c r="N756" s="194"/>
      <c r="O756" s="202"/>
      <c r="P756" s="192"/>
      <c r="Q756" s="192"/>
      <c r="R756" s="194"/>
      <c r="S756" s="194"/>
      <c r="T756" s="194"/>
      <c r="U756" s="194"/>
      <c r="V756" s="194"/>
      <c r="W756" s="194"/>
    </row>
    <row r="757" spans="1:23" hidden="1">
      <c r="A757" s="294"/>
      <c r="B757" s="40" t="s">
        <v>1327</v>
      </c>
      <c r="C757" s="52" t="s">
        <v>1317</v>
      </c>
      <c r="D757" s="254"/>
      <c r="E757" s="315"/>
      <c r="F757" s="202"/>
      <c r="G757" s="202"/>
      <c r="H757" s="315"/>
      <c r="I757" s="202"/>
      <c r="J757" s="202"/>
      <c r="K757" s="205" t="s">
        <v>751</v>
      </c>
      <c r="L757" s="194" t="s">
        <v>33</v>
      </c>
      <c r="M757" s="193" t="s">
        <v>2269</v>
      </c>
      <c r="N757" s="194"/>
      <c r="O757" s="202"/>
      <c r="P757" s="192"/>
      <c r="Q757" s="192"/>
      <c r="R757" s="194"/>
      <c r="S757" s="194"/>
      <c r="T757" s="194"/>
      <c r="U757" s="194"/>
      <c r="V757" s="194"/>
      <c r="W757" s="194"/>
    </row>
    <row r="758" spans="1:23" hidden="1">
      <c r="A758" s="295"/>
      <c r="B758" s="40" t="s">
        <v>1327</v>
      </c>
      <c r="C758" s="40" t="s">
        <v>1318</v>
      </c>
      <c r="D758" s="36"/>
      <c r="E758" s="315"/>
      <c r="F758" s="202"/>
      <c r="G758" s="202"/>
      <c r="H758" s="315"/>
      <c r="I758" s="202"/>
      <c r="J758" s="202"/>
      <c r="K758" s="205" t="s">
        <v>751</v>
      </c>
      <c r="L758" s="194" t="s">
        <v>33</v>
      </c>
      <c r="M758" s="193" t="s">
        <v>2269</v>
      </c>
      <c r="N758" s="194"/>
      <c r="O758" s="202"/>
      <c r="P758" s="192"/>
      <c r="Q758" s="192"/>
      <c r="R758" s="194"/>
      <c r="S758" s="194"/>
      <c r="T758" s="194"/>
      <c r="U758" s="194"/>
      <c r="V758" s="194"/>
      <c r="W758" s="194"/>
    </row>
    <row r="759" spans="1:23" hidden="1">
      <c r="A759" s="292"/>
      <c r="B759" s="40" t="s">
        <v>1327</v>
      </c>
      <c r="C759" s="40" t="s">
        <v>1319</v>
      </c>
      <c r="D759" s="36"/>
      <c r="E759" s="315"/>
      <c r="F759" s="202"/>
      <c r="G759" s="202"/>
      <c r="H759" s="315"/>
      <c r="I759" s="202"/>
      <c r="J759" s="202"/>
      <c r="K759" s="205" t="s">
        <v>751</v>
      </c>
      <c r="L759" s="194" t="s">
        <v>33</v>
      </c>
      <c r="M759" s="193" t="s">
        <v>2269</v>
      </c>
      <c r="N759" s="194"/>
      <c r="O759" s="202"/>
      <c r="P759" s="192"/>
      <c r="Q759" s="192"/>
      <c r="R759" s="194"/>
      <c r="S759" s="194"/>
      <c r="T759" s="194"/>
      <c r="U759" s="194"/>
      <c r="V759" s="194"/>
      <c r="W759" s="194"/>
    </row>
    <row r="760" spans="1:23" hidden="1">
      <c r="A760" s="292"/>
      <c r="B760" s="40" t="s">
        <v>1327</v>
      </c>
      <c r="C760" s="40" t="s">
        <v>1320</v>
      </c>
      <c r="D760" s="36"/>
      <c r="E760" s="315"/>
      <c r="F760" s="202"/>
      <c r="G760" s="202"/>
      <c r="H760" s="315"/>
      <c r="I760" s="202"/>
      <c r="J760" s="202"/>
      <c r="K760" s="205" t="s">
        <v>751</v>
      </c>
      <c r="L760" s="194" t="s">
        <v>33</v>
      </c>
      <c r="M760" s="193" t="s">
        <v>2269</v>
      </c>
      <c r="N760" s="194"/>
      <c r="O760" s="202"/>
      <c r="P760" s="192"/>
      <c r="Q760" s="192"/>
      <c r="R760" s="194"/>
      <c r="S760" s="194"/>
      <c r="T760" s="194"/>
      <c r="U760" s="194"/>
      <c r="V760" s="194"/>
      <c r="W760" s="194"/>
    </row>
    <row r="761" spans="1:23" hidden="1">
      <c r="A761" s="293"/>
      <c r="B761" s="40" t="s">
        <v>1327</v>
      </c>
      <c r="C761" s="40" t="s">
        <v>1321</v>
      </c>
      <c r="D761" s="36"/>
      <c r="E761" s="315"/>
      <c r="F761" s="202"/>
      <c r="G761" s="202"/>
      <c r="H761" s="315"/>
      <c r="I761" s="202"/>
      <c r="J761" s="202"/>
      <c r="K761" s="205" t="s">
        <v>751</v>
      </c>
      <c r="L761" s="194" t="s">
        <v>33</v>
      </c>
      <c r="M761" s="193" t="s">
        <v>2269</v>
      </c>
      <c r="N761" s="194"/>
      <c r="O761" s="202"/>
      <c r="P761" s="192"/>
      <c r="Q761" s="192"/>
      <c r="R761" s="194"/>
      <c r="S761" s="194"/>
      <c r="T761" s="194"/>
      <c r="U761" s="194"/>
      <c r="V761" s="194"/>
      <c r="W761" s="194"/>
    </row>
    <row r="762" spans="1:23" hidden="1">
      <c r="A762" s="294"/>
      <c r="B762" s="40" t="s">
        <v>1327</v>
      </c>
      <c r="C762" s="40" t="s">
        <v>1322</v>
      </c>
      <c r="D762" s="36"/>
      <c r="E762" s="315"/>
      <c r="F762" s="202"/>
      <c r="G762" s="202"/>
      <c r="H762" s="315"/>
      <c r="I762" s="202"/>
      <c r="J762" s="202"/>
      <c r="K762" s="205" t="s">
        <v>751</v>
      </c>
      <c r="L762" s="194" t="s">
        <v>33</v>
      </c>
      <c r="M762" s="193" t="s">
        <v>2269</v>
      </c>
      <c r="N762" s="194"/>
      <c r="O762" s="202"/>
      <c r="P762" s="192"/>
      <c r="Q762" s="192"/>
      <c r="R762" s="194"/>
      <c r="S762" s="194"/>
      <c r="T762" s="194"/>
      <c r="U762" s="194"/>
      <c r="V762" s="194"/>
      <c r="W762" s="194"/>
    </row>
    <row r="763" spans="1:23" hidden="1">
      <c r="A763" s="294"/>
      <c r="B763" s="40" t="s">
        <v>1328</v>
      </c>
      <c r="C763" s="52" t="s">
        <v>1323</v>
      </c>
      <c r="D763" s="254"/>
      <c r="E763" s="315"/>
      <c r="F763" s="202"/>
      <c r="G763" s="202"/>
      <c r="H763" s="315"/>
      <c r="I763" s="202"/>
      <c r="J763" s="202"/>
      <c r="K763" s="205" t="s">
        <v>751</v>
      </c>
      <c r="L763" s="194" t="s">
        <v>33</v>
      </c>
      <c r="M763" s="193" t="s">
        <v>2269</v>
      </c>
      <c r="N763" s="194"/>
      <c r="O763" s="202"/>
      <c r="P763" s="192"/>
      <c r="Q763" s="192"/>
      <c r="R763" s="194"/>
      <c r="S763" s="194"/>
      <c r="T763" s="194"/>
      <c r="U763" s="194"/>
      <c r="V763" s="194"/>
      <c r="W763" s="194"/>
    </row>
    <row r="764" spans="1:23" hidden="1">
      <c r="A764" s="295"/>
      <c r="B764" s="40" t="s">
        <v>1328</v>
      </c>
      <c r="C764" s="40" t="s">
        <v>1324</v>
      </c>
      <c r="D764" s="36"/>
      <c r="E764" s="315"/>
      <c r="F764" s="202"/>
      <c r="G764" s="202"/>
      <c r="H764" s="315"/>
      <c r="I764" s="202"/>
      <c r="J764" s="202"/>
      <c r="K764" s="205" t="s">
        <v>751</v>
      </c>
      <c r="L764" s="194" t="s">
        <v>33</v>
      </c>
      <c r="M764" s="193" t="s">
        <v>2269</v>
      </c>
      <c r="N764" s="194"/>
      <c r="O764" s="202"/>
      <c r="P764" s="192"/>
      <c r="Q764" s="192"/>
      <c r="R764" s="194"/>
      <c r="S764" s="194"/>
      <c r="T764" s="194"/>
      <c r="U764" s="194"/>
      <c r="V764" s="194"/>
      <c r="W764" s="194"/>
    </row>
    <row r="765" spans="1:23" hidden="1">
      <c r="A765" s="292"/>
      <c r="B765" s="40" t="s">
        <v>1328</v>
      </c>
      <c r="C765" s="40" t="s">
        <v>1325</v>
      </c>
      <c r="D765" s="36"/>
      <c r="E765" s="315"/>
      <c r="F765" s="202"/>
      <c r="G765" s="202"/>
      <c r="H765" s="315"/>
      <c r="I765" s="202"/>
      <c r="J765" s="202"/>
      <c r="K765" s="205" t="s">
        <v>751</v>
      </c>
      <c r="L765" s="194" t="s">
        <v>33</v>
      </c>
      <c r="M765" s="193" t="s">
        <v>2269</v>
      </c>
      <c r="N765" s="194"/>
      <c r="O765" s="202"/>
      <c r="P765" s="192"/>
      <c r="Q765" s="192"/>
      <c r="R765" s="194"/>
      <c r="S765" s="194"/>
      <c r="T765" s="194"/>
      <c r="U765" s="194"/>
      <c r="V765" s="194"/>
      <c r="W765" s="194"/>
    </row>
    <row r="766" spans="1:23" hidden="1">
      <c r="A766" s="292"/>
      <c r="B766" s="40" t="s">
        <v>1328</v>
      </c>
      <c r="C766" s="40" t="s">
        <v>1326</v>
      </c>
      <c r="D766" s="24"/>
      <c r="E766" s="315"/>
      <c r="F766" s="202"/>
      <c r="G766" s="202"/>
      <c r="H766" s="315"/>
      <c r="I766" s="202"/>
      <c r="J766" s="202"/>
      <c r="K766" s="205" t="s">
        <v>751</v>
      </c>
      <c r="L766" s="194" t="s">
        <v>33</v>
      </c>
      <c r="M766" s="193" t="s">
        <v>2269</v>
      </c>
      <c r="N766" s="194"/>
      <c r="O766" s="202"/>
      <c r="P766" s="192"/>
      <c r="Q766" s="192"/>
      <c r="R766" s="194"/>
      <c r="S766" s="194"/>
      <c r="T766" s="194"/>
      <c r="U766" s="194"/>
      <c r="V766" s="194"/>
      <c r="W766" s="194"/>
    </row>
    <row r="767" spans="1:23" hidden="1">
      <c r="A767" s="292"/>
      <c r="B767" s="33" t="s">
        <v>531</v>
      </c>
      <c r="C767" s="33" t="s">
        <v>1297</v>
      </c>
      <c r="D767" s="36"/>
      <c r="E767" s="315"/>
      <c r="F767" s="202"/>
      <c r="G767" s="202"/>
      <c r="H767" s="315"/>
      <c r="I767" s="202"/>
      <c r="J767" s="202"/>
      <c r="K767" s="205" t="s">
        <v>751</v>
      </c>
      <c r="L767" s="194" t="s">
        <v>33</v>
      </c>
      <c r="M767" s="193" t="s">
        <v>2269</v>
      </c>
      <c r="N767" s="194"/>
      <c r="O767" s="202"/>
      <c r="P767" s="192"/>
      <c r="Q767" s="192"/>
      <c r="R767" s="194"/>
      <c r="S767" s="194"/>
      <c r="T767" s="194"/>
      <c r="U767" s="194"/>
      <c r="V767" s="194"/>
      <c r="W767" s="194"/>
    </row>
    <row r="768" spans="1:23" hidden="1">
      <c r="A768" s="292"/>
      <c r="B768" s="33" t="s">
        <v>531</v>
      </c>
      <c r="C768" s="33" t="s">
        <v>1298</v>
      </c>
      <c r="D768" s="26"/>
      <c r="E768" s="315"/>
      <c r="F768" s="202"/>
      <c r="G768" s="202"/>
      <c r="H768" s="315"/>
      <c r="I768" s="202"/>
      <c r="J768" s="202"/>
      <c r="K768" s="205" t="s">
        <v>751</v>
      </c>
      <c r="L768" s="194" t="s">
        <v>33</v>
      </c>
      <c r="M768" s="193" t="s">
        <v>2269</v>
      </c>
      <c r="N768" s="194"/>
      <c r="O768" s="202"/>
      <c r="P768" s="192"/>
      <c r="Q768" s="192"/>
      <c r="R768" s="194"/>
      <c r="S768" s="194"/>
      <c r="T768" s="194"/>
      <c r="U768" s="194"/>
      <c r="V768" s="194"/>
      <c r="W768" s="194"/>
    </row>
    <row r="769" spans="1:23" hidden="1">
      <c r="A769" s="292"/>
      <c r="B769" s="176" t="s">
        <v>1342</v>
      </c>
      <c r="C769" s="176" t="s">
        <v>643</v>
      </c>
      <c r="D769" s="36"/>
      <c r="E769" s="315"/>
      <c r="F769" s="202"/>
      <c r="G769" s="202"/>
      <c r="H769" s="315"/>
      <c r="I769" s="202"/>
      <c r="J769" s="202"/>
      <c r="K769" s="205" t="s">
        <v>751</v>
      </c>
      <c r="L769" s="194" t="s">
        <v>33</v>
      </c>
      <c r="M769" s="193" t="s">
        <v>2269</v>
      </c>
      <c r="N769" s="194"/>
      <c r="O769" s="202"/>
      <c r="P769" s="192"/>
      <c r="Q769" s="192"/>
      <c r="R769" s="194"/>
      <c r="S769" s="194"/>
      <c r="T769" s="194"/>
      <c r="U769" s="194"/>
      <c r="V769" s="194"/>
      <c r="W769" s="194"/>
    </row>
    <row r="770" spans="1:23" hidden="1">
      <c r="A770" s="292"/>
      <c r="B770" s="176" t="s">
        <v>1342</v>
      </c>
      <c r="C770" s="176" t="s">
        <v>644</v>
      </c>
      <c r="D770" s="36"/>
      <c r="E770" s="315"/>
      <c r="F770" s="202"/>
      <c r="G770" s="202"/>
      <c r="H770" s="315"/>
      <c r="I770" s="202"/>
      <c r="J770" s="202"/>
      <c r="K770" s="205" t="s">
        <v>751</v>
      </c>
      <c r="L770" s="194" t="s">
        <v>33</v>
      </c>
      <c r="M770" s="193" t="s">
        <v>2269</v>
      </c>
      <c r="N770" s="194"/>
      <c r="O770" s="202"/>
      <c r="P770" s="192"/>
      <c r="Q770" s="192"/>
      <c r="R770" s="194"/>
      <c r="S770" s="194"/>
      <c r="T770" s="194"/>
      <c r="U770" s="194"/>
      <c r="V770" s="194"/>
      <c r="W770" s="194"/>
    </row>
    <row r="771" spans="1:23" hidden="1">
      <c r="A771" s="292"/>
      <c r="B771" s="176" t="s">
        <v>1342</v>
      </c>
      <c r="C771" s="176" t="s">
        <v>545</v>
      </c>
      <c r="D771" s="36"/>
      <c r="E771" s="315"/>
      <c r="F771" s="202"/>
      <c r="G771" s="202"/>
      <c r="H771" s="315"/>
      <c r="I771" s="202"/>
      <c r="J771" s="202"/>
      <c r="K771" s="205" t="s">
        <v>751</v>
      </c>
      <c r="L771" s="194" t="s">
        <v>33</v>
      </c>
      <c r="M771" s="193" t="s">
        <v>2269</v>
      </c>
      <c r="N771" s="194"/>
      <c r="O771" s="202"/>
      <c r="P771" s="192"/>
      <c r="Q771" s="192"/>
      <c r="R771" s="194"/>
      <c r="S771" s="194"/>
      <c r="T771" s="194"/>
      <c r="U771" s="194"/>
      <c r="V771" s="194"/>
      <c r="W771" s="194"/>
    </row>
    <row r="772" spans="1:23" hidden="1">
      <c r="A772" s="292"/>
      <c r="B772" s="176" t="s">
        <v>1342</v>
      </c>
      <c r="C772" s="176" t="s">
        <v>645</v>
      </c>
      <c r="D772" s="36"/>
      <c r="E772" s="315"/>
      <c r="F772" s="202"/>
      <c r="G772" s="202"/>
      <c r="H772" s="315"/>
      <c r="I772" s="202"/>
      <c r="J772" s="202"/>
      <c r="K772" s="205" t="s">
        <v>751</v>
      </c>
      <c r="L772" s="194" t="s">
        <v>33</v>
      </c>
      <c r="M772" s="193" t="s">
        <v>2269</v>
      </c>
      <c r="N772" s="194"/>
      <c r="O772" s="202"/>
      <c r="P772" s="192"/>
      <c r="Q772" s="192"/>
      <c r="R772" s="194"/>
      <c r="S772" s="194"/>
      <c r="T772" s="194"/>
      <c r="U772" s="194"/>
      <c r="V772" s="194"/>
      <c r="W772" s="194"/>
    </row>
    <row r="773" spans="1:23" hidden="1">
      <c r="A773" s="292"/>
      <c r="B773" s="176" t="s">
        <v>1342</v>
      </c>
      <c r="C773" s="176" t="s">
        <v>649</v>
      </c>
      <c r="D773" s="36"/>
      <c r="E773" s="315"/>
      <c r="F773" s="202"/>
      <c r="G773" s="202"/>
      <c r="H773" s="315"/>
      <c r="I773" s="202"/>
      <c r="J773" s="202"/>
      <c r="K773" s="205" t="s">
        <v>751</v>
      </c>
      <c r="L773" s="194" t="s">
        <v>33</v>
      </c>
      <c r="M773" s="193" t="s">
        <v>2269</v>
      </c>
      <c r="N773" s="194"/>
      <c r="O773" s="202"/>
      <c r="P773" s="192"/>
      <c r="Q773" s="192"/>
      <c r="R773" s="194"/>
      <c r="S773" s="194"/>
      <c r="T773" s="194"/>
      <c r="U773" s="194"/>
      <c r="V773" s="194"/>
      <c r="W773" s="194"/>
    </row>
    <row r="774" spans="1:23" hidden="1">
      <c r="A774" s="292"/>
      <c r="B774" s="176" t="s">
        <v>1343</v>
      </c>
      <c r="C774" s="176" t="s">
        <v>1339</v>
      </c>
      <c r="D774" s="36"/>
      <c r="E774" s="315"/>
      <c r="F774" s="202"/>
      <c r="G774" s="202"/>
      <c r="H774" s="315"/>
      <c r="I774" s="202"/>
      <c r="J774" s="202"/>
      <c r="K774" s="205" t="s">
        <v>751</v>
      </c>
      <c r="L774" s="194" t="s">
        <v>33</v>
      </c>
      <c r="M774" s="193" t="s">
        <v>2269</v>
      </c>
      <c r="N774" s="194"/>
      <c r="O774" s="202"/>
      <c r="P774" s="192"/>
      <c r="Q774" s="192"/>
      <c r="R774" s="194"/>
      <c r="S774" s="194"/>
      <c r="T774" s="194"/>
      <c r="U774" s="194"/>
      <c r="V774" s="194"/>
      <c r="W774" s="194"/>
    </row>
    <row r="775" spans="1:23" hidden="1">
      <c r="A775" s="292"/>
      <c r="B775" s="176" t="s">
        <v>1343</v>
      </c>
      <c r="C775" s="176" t="s">
        <v>1340</v>
      </c>
      <c r="D775" s="36"/>
      <c r="E775" s="315"/>
      <c r="F775" s="202"/>
      <c r="G775" s="202"/>
      <c r="H775" s="315"/>
      <c r="I775" s="202"/>
      <c r="J775" s="202"/>
      <c r="K775" s="205" t="s">
        <v>751</v>
      </c>
      <c r="L775" s="194" t="s">
        <v>33</v>
      </c>
      <c r="M775" s="193" t="s">
        <v>2269</v>
      </c>
      <c r="N775" s="194"/>
      <c r="O775" s="202"/>
      <c r="P775" s="192"/>
      <c r="Q775" s="192"/>
      <c r="R775" s="194"/>
      <c r="S775" s="194"/>
      <c r="T775" s="194"/>
      <c r="U775" s="194"/>
      <c r="V775" s="194"/>
      <c r="W775" s="194"/>
    </row>
    <row r="776" spans="1:23" hidden="1">
      <c r="A776" s="293"/>
      <c r="B776" s="176" t="s">
        <v>1343</v>
      </c>
      <c r="C776" s="176" t="s">
        <v>1341</v>
      </c>
      <c r="D776" s="36"/>
      <c r="E776" s="315"/>
      <c r="F776" s="202"/>
      <c r="G776" s="202"/>
      <c r="H776" s="315"/>
      <c r="I776" s="202"/>
      <c r="J776" s="202"/>
      <c r="K776" s="205" t="s">
        <v>751</v>
      </c>
      <c r="L776" s="194" t="s">
        <v>33</v>
      </c>
      <c r="M776" s="193" t="s">
        <v>2269</v>
      </c>
      <c r="N776" s="194"/>
      <c r="O776" s="202"/>
      <c r="P776" s="192"/>
      <c r="Q776" s="192"/>
      <c r="R776" s="194"/>
      <c r="S776" s="194"/>
      <c r="T776" s="194"/>
      <c r="U776" s="194"/>
      <c r="V776" s="194"/>
      <c r="W776" s="194"/>
    </row>
    <row r="777" spans="1:23" hidden="1">
      <c r="A777" s="294"/>
      <c r="B777" s="176" t="s">
        <v>1343</v>
      </c>
      <c r="C777" s="176" t="s">
        <v>648</v>
      </c>
      <c r="D777" s="36"/>
      <c r="E777" s="315"/>
      <c r="F777" s="202"/>
      <c r="G777" s="202"/>
      <c r="H777" s="315"/>
      <c r="I777" s="202"/>
      <c r="J777" s="202"/>
      <c r="K777" s="205" t="s">
        <v>751</v>
      </c>
      <c r="L777" s="194" t="s">
        <v>33</v>
      </c>
      <c r="M777" s="193" t="s">
        <v>2269</v>
      </c>
      <c r="N777" s="194"/>
      <c r="O777" s="202"/>
      <c r="P777" s="192"/>
      <c r="Q777" s="192"/>
      <c r="R777" s="194"/>
      <c r="S777" s="194"/>
      <c r="T777" s="194"/>
      <c r="U777" s="194"/>
      <c r="V777" s="194"/>
      <c r="W777" s="194"/>
    </row>
    <row r="778" spans="1:23" hidden="1">
      <c r="A778" s="294"/>
      <c r="B778" s="176" t="s">
        <v>1343</v>
      </c>
      <c r="C778" s="249" t="s">
        <v>646</v>
      </c>
      <c r="D778" s="254"/>
      <c r="E778" s="315"/>
      <c r="F778" s="202"/>
      <c r="G778" s="202"/>
      <c r="H778" s="315"/>
      <c r="I778" s="202"/>
      <c r="J778" s="202"/>
      <c r="K778" s="205" t="s">
        <v>751</v>
      </c>
      <c r="L778" s="194" t="s">
        <v>33</v>
      </c>
      <c r="M778" s="193" t="s">
        <v>2269</v>
      </c>
      <c r="N778" s="194"/>
      <c r="O778" s="202"/>
      <c r="P778" s="192"/>
      <c r="Q778" s="192"/>
      <c r="R778" s="194"/>
      <c r="S778" s="194"/>
      <c r="T778" s="194"/>
      <c r="U778" s="194"/>
      <c r="V778" s="194"/>
      <c r="W778" s="194"/>
    </row>
    <row r="779" spans="1:23" hidden="1">
      <c r="A779" s="295"/>
      <c r="B779" s="176" t="s">
        <v>1343</v>
      </c>
      <c r="C779" s="176" t="s">
        <v>647</v>
      </c>
      <c r="D779" s="36"/>
      <c r="E779" s="315"/>
      <c r="F779" s="202"/>
      <c r="G779" s="202"/>
      <c r="H779" s="315"/>
      <c r="I779" s="202"/>
      <c r="J779" s="202"/>
      <c r="K779" s="205" t="s">
        <v>751</v>
      </c>
      <c r="L779" s="194" t="s">
        <v>33</v>
      </c>
      <c r="M779" s="193" t="s">
        <v>2269</v>
      </c>
      <c r="N779" s="194"/>
      <c r="O779" s="202"/>
      <c r="P779" s="192"/>
      <c r="Q779" s="192"/>
      <c r="R779" s="194"/>
      <c r="S779" s="194"/>
      <c r="T779" s="194"/>
      <c r="U779" s="194"/>
      <c r="V779" s="194"/>
      <c r="W779" s="194"/>
    </row>
    <row r="780" spans="1:23" hidden="1">
      <c r="A780" s="292"/>
      <c r="B780" s="142" t="s">
        <v>705</v>
      </c>
      <c r="C780" s="142" t="s">
        <v>521</v>
      </c>
      <c r="D780" s="26"/>
      <c r="E780" s="315"/>
      <c r="F780" s="202"/>
      <c r="G780" s="202"/>
      <c r="H780" s="315"/>
      <c r="I780" s="202"/>
      <c r="J780" s="202"/>
      <c r="K780" s="205" t="s">
        <v>751</v>
      </c>
      <c r="L780" s="194" t="s">
        <v>33</v>
      </c>
      <c r="M780" s="193" t="s">
        <v>2269</v>
      </c>
      <c r="N780" s="194"/>
      <c r="O780" s="202"/>
      <c r="P780" s="192"/>
      <c r="Q780" s="192"/>
      <c r="R780" s="194"/>
      <c r="S780" s="194"/>
      <c r="T780" s="194"/>
      <c r="U780" s="194"/>
      <c r="V780" s="194"/>
      <c r="W780" s="194"/>
    </row>
    <row r="781" spans="1:23" hidden="1">
      <c r="A781" s="221"/>
      <c r="B781" s="40" t="s">
        <v>635</v>
      </c>
      <c r="C781" s="40" t="s">
        <v>636</v>
      </c>
      <c r="D781" s="36"/>
      <c r="E781" s="315"/>
      <c r="F781" s="202"/>
      <c r="G781" s="202"/>
      <c r="H781" s="315"/>
      <c r="I781" s="202"/>
      <c r="J781" s="202"/>
      <c r="K781" s="205" t="s">
        <v>751</v>
      </c>
      <c r="L781" s="194" t="s">
        <v>33</v>
      </c>
      <c r="M781" s="193" t="s">
        <v>2269</v>
      </c>
      <c r="N781" s="194"/>
      <c r="O781" s="202"/>
      <c r="P781" s="192"/>
      <c r="Q781" s="192"/>
      <c r="R781" s="194"/>
      <c r="S781" s="194"/>
      <c r="T781" s="194"/>
      <c r="U781" s="194"/>
      <c r="V781" s="194"/>
      <c r="W781" s="194"/>
    </row>
    <row r="782" spans="1:23" hidden="1">
      <c r="A782" s="292"/>
      <c r="B782" s="40" t="s">
        <v>635</v>
      </c>
      <c r="C782" s="40" t="s">
        <v>515</v>
      </c>
      <c r="D782" s="36"/>
      <c r="E782" s="315"/>
      <c r="F782" s="202"/>
      <c r="G782" s="202"/>
      <c r="H782" s="315"/>
      <c r="I782" s="202"/>
      <c r="J782" s="202"/>
      <c r="K782" s="205" t="s">
        <v>751</v>
      </c>
      <c r="L782" s="194" t="s">
        <v>33</v>
      </c>
      <c r="M782" s="193" t="s">
        <v>2269</v>
      </c>
      <c r="N782" s="194"/>
      <c r="O782" s="202"/>
      <c r="P782" s="192"/>
      <c r="Q782" s="192"/>
      <c r="R782" s="194"/>
      <c r="S782" s="194"/>
      <c r="T782" s="194"/>
      <c r="U782" s="194"/>
      <c r="V782" s="194"/>
      <c r="W782" s="194"/>
    </row>
    <row r="783" spans="1:23" hidden="1">
      <c r="A783" s="293"/>
      <c r="B783" s="40" t="s">
        <v>635</v>
      </c>
      <c r="C783" s="40" t="s">
        <v>637</v>
      </c>
      <c r="D783" s="36"/>
      <c r="E783" s="315"/>
      <c r="F783" s="202"/>
      <c r="G783" s="202"/>
      <c r="H783" s="315"/>
      <c r="I783" s="202"/>
      <c r="J783" s="202"/>
      <c r="K783" s="205" t="s">
        <v>751</v>
      </c>
      <c r="L783" s="194" t="s">
        <v>33</v>
      </c>
      <c r="M783" s="193" t="s">
        <v>2269</v>
      </c>
      <c r="N783" s="194"/>
      <c r="O783" s="202"/>
      <c r="P783" s="192"/>
      <c r="Q783" s="192"/>
      <c r="R783" s="194"/>
      <c r="S783" s="194"/>
      <c r="T783" s="194"/>
      <c r="U783" s="194"/>
      <c r="V783" s="194"/>
      <c r="W783" s="194"/>
    </row>
    <row r="784" spans="1:23" hidden="1">
      <c r="A784" s="294"/>
      <c r="B784" s="40" t="s">
        <v>635</v>
      </c>
      <c r="C784" s="40" t="s">
        <v>1329</v>
      </c>
      <c r="D784" s="36"/>
      <c r="E784" s="315"/>
      <c r="F784" s="202"/>
      <c r="G784" s="202"/>
      <c r="H784" s="315"/>
      <c r="I784" s="202"/>
      <c r="J784" s="202"/>
      <c r="K784" s="205" t="s">
        <v>751</v>
      </c>
      <c r="L784" s="194" t="s">
        <v>33</v>
      </c>
      <c r="M784" s="193" t="s">
        <v>2269</v>
      </c>
      <c r="N784" s="194"/>
      <c r="O784" s="202"/>
      <c r="P784" s="192"/>
      <c r="Q784" s="192"/>
      <c r="R784" s="194"/>
      <c r="S784" s="194"/>
      <c r="T784" s="194"/>
      <c r="U784" s="194"/>
      <c r="V784" s="194"/>
      <c r="W784" s="194"/>
    </row>
    <row r="785" spans="1:23" hidden="1">
      <c r="A785" s="294"/>
      <c r="B785" s="160" t="s">
        <v>638</v>
      </c>
      <c r="C785" s="272" t="s">
        <v>1330</v>
      </c>
      <c r="D785" s="254"/>
      <c r="E785" s="315"/>
      <c r="F785" s="202"/>
      <c r="G785" s="202"/>
      <c r="H785" s="315"/>
      <c r="I785" s="202"/>
      <c r="J785" s="202"/>
      <c r="K785" s="205" t="s">
        <v>751</v>
      </c>
      <c r="L785" s="194" t="s">
        <v>33</v>
      </c>
      <c r="M785" s="193" t="s">
        <v>2269</v>
      </c>
      <c r="N785" s="194"/>
      <c r="O785" s="202"/>
      <c r="P785" s="192"/>
      <c r="Q785" s="192"/>
      <c r="R785" s="194"/>
      <c r="S785" s="194"/>
      <c r="T785" s="194"/>
      <c r="U785" s="194"/>
      <c r="V785" s="194"/>
      <c r="W785" s="194"/>
    </row>
    <row r="786" spans="1:23" hidden="1">
      <c r="A786" s="295"/>
      <c r="B786" s="160" t="s">
        <v>638</v>
      </c>
      <c r="C786" s="160" t="s">
        <v>639</v>
      </c>
      <c r="D786" s="36"/>
      <c r="E786" s="315"/>
      <c r="F786" s="202"/>
      <c r="G786" s="202"/>
      <c r="H786" s="315"/>
      <c r="I786" s="202"/>
      <c r="J786" s="202"/>
      <c r="K786" s="205" t="s">
        <v>751</v>
      </c>
      <c r="L786" s="194" t="s">
        <v>33</v>
      </c>
      <c r="M786" s="193" t="s">
        <v>2269</v>
      </c>
      <c r="N786" s="194"/>
      <c r="O786" s="202"/>
      <c r="P786" s="192"/>
      <c r="Q786" s="192"/>
      <c r="R786" s="194"/>
      <c r="S786" s="194"/>
      <c r="T786" s="194"/>
      <c r="U786" s="194"/>
      <c r="V786" s="194"/>
      <c r="W786" s="194"/>
    </row>
    <row r="787" spans="1:23" hidden="1">
      <c r="A787" s="293"/>
      <c r="B787" s="160" t="s">
        <v>638</v>
      </c>
      <c r="C787" s="160" t="s">
        <v>1331</v>
      </c>
      <c r="D787" s="26"/>
      <c r="E787" s="315"/>
      <c r="F787" s="202"/>
      <c r="G787" s="202"/>
      <c r="H787" s="315"/>
      <c r="I787" s="202"/>
      <c r="J787" s="202"/>
      <c r="K787" s="205" t="s">
        <v>751</v>
      </c>
      <c r="L787" s="194" t="s">
        <v>33</v>
      </c>
      <c r="M787" s="193" t="s">
        <v>2269</v>
      </c>
      <c r="N787" s="194"/>
      <c r="O787" s="202"/>
      <c r="P787" s="192"/>
      <c r="Q787" s="192"/>
      <c r="R787" s="194"/>
      <c r="S787" s="194"/>
      <c r="T787" s="194"/>
      <c r="U787" s="194"/>
      <c r="V787" s="194"/>
      <c r="W787" s="194"/>
    </row>
    <row r="788" spans="1:23" hidden="1">
      <c r="A788" s="294"/>
      <c r="B788" s="160" t="s">
        <v>638</v>
      </c>
      <c r="C788" s="160" t="s">
        <v>1238</v>
      </c>
      <c r="D788" s="36"/>
      <c r="E788" s="315"/>
      <c r="F788" s="202"/>
      <c r="G788" s="202"/>
      <c r="H788" s="315"/>
      <c r="I788" s="202"/>
      <c r="J788" s="202"/>
      <c r="K788" s="205" t="s">
        <v>751</v>
      </c>
      <c r="L788" s="194" t="s">
        <v>33</v>
      </c>
      <c r="M788" s="193" t="s">
        <v>2269</v>
      </c>
      <c r="N788" s="194"/>
      <c r="O788" s="202"/>
      <c r="P788" s="192"/>
      <c r="Q788" s="192"/>
      <c r="R788" s="194"/>
      <c r="S788" s="194"/>
      <c r="T788" s="194"/>
      <c r="U788" s="194"/>
      <c r="V788" s="194"/>
      <c r="W788" s="194"/>
    </row>
    <row r="789" spans="1:23" hidden="1">
      <c r="A789" s="294"/>
      <c r="B789" s="26" t="s">
        <v>1334</v>
      </c>
      <c r="C789" s="39" t="s">
        <v>1338</v>
      </c>
      <c r="D789" s="253"/>
      <c r="E789" s="315"/>
      <c r="F789" s="202"/>
      <c r="G789" s="202"/>
      <c r="H789" s="315"/>
      <c r="I789" s="202"/>
      <c r="J789" s="202"/>
      <c r="K789" s="205" t="s">
        <v>751</v>
      </c>
      <c r="L789" s="194" t="s">
        <v>33</v>
      </c>
      <c r="M789" s="193" t="s">
        <v>2269</v>
      </c>
      <c r="N789" s="194"/>
      <c r="O789" s="202"/>
      <c r="P789" s="192"/>
      <c r="Q789" s="192"/>
      <c r="R789" s="194"/>
      <c r="S789" s="194"/>
      <c r="T789" s="194"/>
      <c r="U789" s="194"/>
      <c r="V789" s="194"/>
      <c r="W789" s="194"/>
    </row>
    <row r="790" spans="1:23" hidden="1">
      <c r="A790" s="295"/>
      <c r="B790" s="26" t="s">
        <v>1335</v>
      </c>
      <c r="C790" s="26" t="s">
        <v>1336</v>
      </c>
      <c r="D790" s="26"/>
      <c r="E790" s="315"/>
      <c r="F790" s="202"/>
      <c r="G790" s="202"/>
      <c r="H790" s="315"/>
      <c r="I790" s="202"/>
      <c r="J790" s="202"/>
      <c r="K790" s="205" t="s">
        <v>751</v>
      </c>
      <c r="L790" s="194" t="s">
        <v>33</v>
      </c>
      <c r="M790" s="193" t="s">
        <v>2269</v>
      </c>
      <c r="N790" s="194"/>
      <c r="O790" s="202"/>
      <c r="P790" s="192"/>
      <c r="Q790" s="192"/>
      <c r="R790" s="194"/>
      <c r="S790" s="194"/>
      <c r="T790" s="194"/>
      <c r="U790" s="194"/>
      <c r="V790" s="194"/>
      <c r="W790" s="194"/>
    </row>
    <row r="791" spans="1:23" hidden="1">
      <c r="A791" s="292"/>
      <c r="B791" s="26" t="s">
        <v>1335</v>
      </c>
      <c r="C791" s="26" t="s">
        <v>1337</v>
      </c>
      <c r="D791" s="26"/>
      <c r="E791" s="315"/>
      <c r="F791" s="202"/>
      <c r="G791" s="202"/>
      <c r="H791" s="315"/>
      <c r="I791" s="202"/>
      <c r="J791" s="202"/>
      <c r="K791" s="205" t="s">
        <v>751</v>
      </c>
      <c r="L791" s="194" t="s">
        <v>33</v>
      </c>
      <c r="M791" s="193" t="s">
        <v>2269</v>
      </c>
      <c r="N791" s="194"/>
      <c r="O791" s="202"/>
      <c r="P791" s="192"/>
      <c r="Q791" s="192"/>
      <c r="R791" s="194"/>
      <c r="S791" s="194"/>
      <c r="T791" s="194"/>
      <c r="U791" s="194"/>
      <c r="V791" s="194"/>
      <c r="W791" s="194"/>
    </row>
    <row r="792" spans="1:23" hidden="1">
      <c r="A792" s="221"/>
      <c r="B792" s="40" t="s">
        <v>650</v>
      </c>
      <c r="C792" s="40" t="s">
        <v>651</v>
      </c>
      <c r="D792" s="36"/>
      <c r="E792" s="315"/>
      <c r="F792" s="202"/>
      <c r="G792" s="202"/>
      <c r="H792" s="315"/>
      <c r="I792" s="202"/>
      <c r="J792" s="202"/>
      <c r="K792" s="205" t="s">
        <v>751</v>
      </c>
      <c r="L792" s="194" t="s">
        <v>33</v>
      </c>
      <c r="M792" s="193" t="s">
        <v>2269</v>
      </c>
      <c r="N792" s="194"/>
      <c r="O792" s="202"/>
      <c r="P792" s="192"/>
      <c r="Q792" s="192"/>
      <c r="R792" s="194"/>
      <c r="S792" s="194"/>
      <c r="T792" s="194"/>
      <c r="U792" s="194"/>
      <c r="V792" s="194"/>
      <c r="W792" s="194"/>
    </row>
    <row r="793" spans="1:23" hidden="1">
      <c r="A793" s="292"/>
      <c r="B793" s="40" t="s">
        <v>650</v>
      </c>
      <c r="C793" s="40" t="s">
        <v>652</v>
      </c>
      <c r="D793" s="36"/>
      <c r="E793" s="315"/>
      <c r="F793" s="202"/>
      <c r="G793" s="202"/>
      <c r="H793" s="315"/>
      <c r="I793" s="202"/>
      <c r="J793" s="202"/>
      <c r="K793" s="205" t="s">
        <v>751</v>
      </c>
      <c r="L793" s="194" t="s">
        <v>33</v>
      </c>
      <c r="M793" s="193" t="s">
        <v>2269</v>
      </c>
      <c r="N793" s="194"/>
      <c r="O793" s="202"/>
      <c r="P793" s="192"/>
      <c r="Q793" s="192"/>
      <c r="R793" s="194"/>
      <c r="S793" s="194"/>
      <c r="T793" s="194"/>
      <c r="U793" s="194"/>
      <c r="V793" s="194"/>
      <c r="W793" s="194"/>
    </row>
    <row r="794" spans="1:23" hidden="1">
      <c r="A794" s="292"/>
      <c r="B794" s="40" t="s">
        <v>1345</v>
      </c>
      <c r="C794" s="40" t="s">
        <v>1344</v>
      </c>
      <c r="D794" s="36"/>
      <c r="E794" s="315"/>
      <c r="F794" s="202"/>
      <c r="G794" s="202"/>
      <c r="H794" s="315"/>
      <c r="I794" s="202"/>
      <c r="J794" s="202"/>
      <c r="K794" s="205" t="s">
        <v>751</v>
      </c>
      <c r="L794" s="194" t="s">
        <v>33</v>
      </c>
      <c r="M794" s="193" t="s">
        <v>2269</v>
      </c>
      <c r="N794" s="194"/>
      <c r="O794" s="202"/>
      <c r="P794" s="192"/>
      <c r="Q794" s="192"/>
      <c r="R794" s="194"/>
      <c r="S794" s="194"/>
      <c r="T794" s="194"/>
      <c r="U794" s="194"/>
      <c r="V794" s="194"/>
      <c r="W794" s="194"/>
    </row>
    <row r="795" spans="1:23" hidden="1">
      <c r="A795" s="293"/>
      <c r="B795" s="40" t="s">
        <v>653</v>
      </c>
      <c r="C795" s="40" t="s">
        <v>654</v>
      </c>
      <c r="D795" s="36"/>
      <c r="E795" s="315"/>
      <c r="F795" s="202"/>
      <c r="G795" s="202"/>
      <c r="H795" s="315"/>
      <c r="I795" s="202"/>
      <c r="J795" s="202"/>
      <c r="K795" s="205" t="s">
        <v>751</v>
      </c>
      <c r="L795" s="194" t="s">
        <v>33</v>
      </c>
      <c r="M795" s="193" t="s">
        <v>2269</v>
      </c>
      <c r="N795" s="194"/>
      <c r="O795" s="202"/>
      <c r="P795" s="192"/>
      <c r="Q795" s="192"/>
      <c r="R795" s="194"/>
      <c r="S795" s="194"/>
      <c r="T795" s="194"/>
      <c r="U795" s="194"/>
      <c r="V795" s="194"/>
      <c r="W795" s="194"/>
    </row>
    <row r="796" spans="1:23" hidden="1">
      <c r="A796" s="294"/>
      <c r="B796" s="40" t="s">
        <v>653</v>
      </c>
      <c r="C796" s="40" t="s">
        <v>655</v>
      </c>
      <c r="D796" s="36"/>
      <c r="E796" s="315"/>
      <c r="F796" s="202"/>
      <c r="G796" s="202"/>
      <c r="H796" s="315"/>
      <c r="I796" s="202"/>
      <c r="J796" s="202"/>
      <c r="K796" s="205" t="s">
        <v>751</v>
      </c>
      <c r="L796" s="194" t="s">
        <v>33</v>
      </c>
      <c r="M796" s="193" t="s">
        <v>2269</v>
      </c>
      <c r="N796" s="194"/>
      <c r="O796" s="202"/>
      <c r="P796" s="192"/>
      <c r="Q796" s="192"/>
      <c r="R796" s="194"/>
      <c r="S796" s="194"/>
      <c r="T796" s="194"/>
      <c r="U796" s="194"/>
      <c r="V796" s="194"/>
      <c r="W796" s="194"/>
    </row>
    <row r="797" spans="1:23" hidden="1">
      <c r="A797" s="294"/>
      <c r="B797" s="26" t="s">
        <v>533</v>
      </c>
      <c r="C797" s="39" t="s">
        <v>534</v>
      </c>
      <c r="D797" s="253"/>
      <c r="E797" s="315"/>
      <c r="F797" s="202"/>
      <c r="G797" s="202"/>
      <c r="H797" s="315"/>
      <c r="I797" s="202"/>
      <c r="J797" s="202"/>
      <c r="K797" s="205" t="s">
        <v>751</v>
      </c>
      <c r="L797" s="194" t="s">
        <v>33</v>
      </c>
      <c r="M797" s="193" t="s">
        <v>2269</v>
      </c>
      <c r="N797" s="194"/>
      <c r="O797" s="202"/>
      <c r="P797" s="192"/>
      <c r="Q797" s="192"/>
      <c r="R797" s="194"/>
      <c r="S797" s="194"/>
      <c r="T797" s="194"/>
      <c r="U797" s="194"/>
      <c r="V797" s="194"/>
      <c r="W797" s="194"/>
    </row>
    <row r="798" spans="1:23" hidden="1">
      <c r="A798" s="298" t="s">
        <v>615</v>
      </c>
      <c r="B798" s="40" t="s">
        <v>1230</v>
      </c>
      <c r="C798" s="40" t="s">
        <v>1229</v>
      </c>
      <c r="D798" s="36"/>
      <c r="E798" s="315"/>
      <c r="F798" s="202"/>
      <c r="G798" s="202"/>
      <c r="H798" s="315"/>
      <c r="I798" s="202"/>
      <c r="J798" s="202"/>
      <c r="K798" s="205" t="s">
        <v>751</v>
      </c>
      <c r="L798" s="194" t="s">
        <v>33</v>
      </c>
      <c r="M798" s="193" t="s">
        <v>2269</v>
      </c>
      <c r="N798" s="194"/>
      <c r="O798" s="202"/>
      <c r="P798" s="192"/>
      <c r="Q798" s="192"/>
      <c r="R798" s="194"/>
      <c r="S798" s="194"/>
      <c r="T798" s="194"/>
      <c r="U798" s="194"/>
      <c r="V798" s="194"/>
      <c r="W798" s="194"/>
    </row>
    <row r="799" spans="1:23" hidden="1">
      <c r="A799" s="221"/>
      <c r="B799" s="40" t="s">
        <v>1228</v>
      </c>
      <c r="C799" s="40" t="s">
        <v>1227</v>
      </c>
      <c r="D799" s="36"/>
      <c r="E799" s="315"/>
      <c r="F799" s="202"/>
      <c r="G799" s="202"/>
      <c r="H799" s="315"/>
      <c r="I799" s="202"/>
      <c r="J799" s="202"/>
      <c r="K799" s="205" t="s">
        <v>751</v>
      </c>
      <c r="L799" s="194" t="s">
        <v>33</v>
      </c>
      <c r="M799" s="193" t="s">
        <v>2269</v>
      </c>
      <c r="N799" s="194"/>
      <c r="O799" s="202"/>
      <c r="P799" s="192"/>
      <c r="Q799" s="192"/>
      <c r="R799" s="194"/>
      <c r="S799" s="194"/>
      <c r="T799" s="194"/>
      <c r="U799" s="194"/>
      <c r="V799" s="194"/>
      <c r="W799" s="194"/>
    </row>
    <row r="800" spans="1:23" hidden="1">
      <c r="A800" s="292"/>
      <c r="B800" s="40" t="s">
        <v>1228</v>
      </c>
      <c r="C800" s="40" t="s">
        <v>1243</v>
      </c>
      <c r="D800" s="36"/>
      <c r="E800" s="315"/>
      <c r="F800" s="202"/>
      <c r="G800" s="202"/>
      <c r="H800" s="315"/>
      <c r="I800" s="202"/>
      <c r="J800" s="202"/>
      <c r="K800" s="205" t="s">
        <v>751</v>
      </c>
      <c r="L800" s="194" t="s">
        <v>33</v>
      </c>
      <c r="M800" s="193" t="s">
        <v>2269</v>
      </c>
      <c r="N800" s="194"/>
      <c r="O800" s="202"/>
      <c r="P800" s="192"/>
      <c r="Q800" s="192"/>
      <c r="R800" s="194"/>
      <c r="S800" s="194"/>
      <c r="T800" s="194"/>
      <c r="U800" s="194"/>
      <c r="V800" s="194"/>
      <c r="W800" s="194"/>
    </row>
    <row r="801" spans="1:23" hidden="1">
      <c r="A801" s="293"/>
      <c r="B801" s="40" t="s">
        <v>1230</v>
      </c>
      <c r="C801" s="40" t="s">
        <v>1349</v>
      </c>
      <c r="D801" s="36"/>
      <c r="E801" s="315"/>
      <c r="F801" s="202"/>
      <c r="G801" s="202"/>
      <c r="H801" s="315"/>
      <c r="I801" s="202"/>
      <c r="J801" s="202"/>
      <c r="K801" s="205" t="s">
        <v>751</v>
      </c>
      <c r="L801" s="194" t="s">
        <v>33</v>
      </c>
      <c r="M801" s="193" t="s">
        <v>2269</v>
      </c>
      <c r="N801" s="194"/>
      <c r="O801" s="202"/>
      <c r="P801" s="192"/>
      <c r="Q801" s="192"/>
      <c r="R801" s="194"/>
      <c r="S801" s="194"/>
      <c r="T801" s="194"/>
      <c r="U801" s="194"/>
      <c r="V801" s="194"/>
      <c r="W801" s="194"/>
    </row>
    <row r="802" spans="1:23" hidden="1">
      <c r="A802" s="294"/>
      <c r="B802" s="40" t="s">
        <v>1230</v>
      </c>
      <c r="C802" s="40" t="s">
        <v>1350</v>
      </c>
      <c r="D802" s="36"/>
      <c r="E802" s="315"/>
      <c r="F802" s="202"/>
      <c r="G802" s="202"/>
      <c r="H802" s="315"/>
      <c r="I802" s="202"/>
      <c r="J802" s="202"/>
      <c r="K802" s="205" t="s">
        <v>751</v>
      </c>
      <c r="L802" s="194" t="s">
        <v>33</v>
      </c>
      <c r="M802" s="193" t="s">
        <v>2269</v>
      </c>
      <c r="N802" s="194"/>
      <c r="O802" s="202"/>
      <c r="P802" s="192"/>
      <c r="Q802" s="192"/>
      <c r="R802" s="194"/>
      <c r="S802" s="194"/>
      <c r="T802" s="194"/>
      <c r="U802" s="194"/>
      <c r="V802" s="194"/>
      <c r="W802" s="194"/>
    </row>
    <row r="803" spans="1:23" hidden="1">
      <c r="A803" s="294"/>
      <c r="B803" s="40" t="s">
        <v>1230</v>
      </c>
      <c r="C803" s="274" t="s">
        <v>1241</v>
      </c>
      <c r="D803" s="42"/>
      <c r="E803" s="315"/>
      <c r="F803" s="202"/>
      <c r="G803" s="202"/>
      <c r="H803" s="315"/>
      <c r="I803" s="202"/>
      <c r="J803" s="202"/>
      <c r="K803" s="205" t="s">
        <v>751</v>
      </c>
      <c r="L803" s="194" t="s">
        <v>33</v>
      </c>
      <c r="M803" s="193" t="s">
        <v>2269</v>
      </c>
      <c r="N803" s="194"/>
      <c r="O803" s="202"/>
      <c r="P803" s="192"/>
      <c r="Q803" s="192"/>
      <c r="R803" s="194"/>
      <c r="S803" s="194"/>
      <c r="T803" s="194"/>
      <c r="U803" s="194"/>
      <c r="V803" s="194"/>
      <c r="W803" s="194"/>
    </row>
    <row r="804" spans="1:23" hidden="1">
      <c r="A804" s="217"/>
      <c r="B804" s="26" t="s">
        <v>1354</v>
      </c>
      <c r="C804" s="26" t="s">
        <v>517</v>
      </c>
      <c r="D804" s="26"/>
      <c r="E804" s="315"/>
      <c r="F804" s="202"/>
      <c r="G804" s="202"/>
      <c r="H804" s="315"/>
      <c r="I804" s="202"/>
      <c r="J804" s="202"/>
      <c r="K804" s="205" t="s">
        <v>751</v>
      </c>
      <c r="L804" s="194" t="s">
        <v>33</v>
      </c>
      <c r="M804" s="193" t="s">
        <v>2269</v>
      </c>
      <c r="N804" s="194"/>
      <c r="O804" s="202"/>
      <c r="P804" s="192"/>
      <c r="Q804" s="192"/>
      <c r="R804" s="194"/>
      <c r="S804" s="194"/>
      <c r="T804" s="194"/>
      <c r="U804" s="194"/>
      <c r="V804" s="194"/>
      <c r="W804" s="194"/>
    </row>
    <row r="805" spans="1:23" hidden="1">
      <c r="A805" s="292"/>
      <c r="B805" s="26" t="s">
        <v>1354</v>
      </c>
      <c r="C805" s="40" t="s">
        <v>1356</v>
      </c>
      <c r="D805" s="26"/>
      <c r="E805" s="315"/>
      <c r="F805" s="202"/>
      <c r="G805" s="202"/>
      <c r="H805" s="315"/>
      <c r="I805" s="202"/>
      <c r="J805" s="202"/>
      <c r="K805" s="205" t="s">
        <v>751</v>
      </c>
      <c r="L805" s="194" t="s">
        <v>33</v>
      </c>
      <c r="M805" s="193" t="s">
        <v>2269</v>
      </c>
      <c r="N805" s="194"/>
      <c r="O805" s="202"/>
      <c r="P805" s="192"/>
      <c r="Q805" s="192"/>
      <c r="R805" s="194"/>
      <c r="S805" s="194"/>
      <c r="T805" s="194"/>
      <c r="U805" s="194"/>
      <c r="V805" s="194"/>
      <c r="W805" s="194"/>
    </row>
    <row r="806" spans="1:23" hidden="1">
      <c r="A806" s="292"/>
      <c r="B806" s="26" t="s">
        <v>1354</v>
      </c>
      <c r="C806" s="40" t="s">
        <v>1357</v>
      </c>
      <c r="D806" s="26"/>
      <c r="E806" s="315"/>
      <c r="F806" s="202"/>
      <c r="G806" s="202"/>
      <c r="H806" s="315"/>
      <c r="I806" s="202"/>
      <c r="J806" s="202"/>
      <c r="K806" s="205" t="s">
        <v>751</v>
      </c>
      <c r="L806" s="194" t="s">
        <v>33</v>
      </c>
      <c r="M806" s="193" t="s">
        <v>2269</v>
      </c>
      <c r="N806" s="194"/>
      <c r="O806" s="202"/>
      <c r="P806" s="192"/>
      <c r="Q806" s="192"/>
      <c r="R806" s="194"/>
      <c r="S806" s="194"/>
      <c r="T806" s="194"/>
      <c r="U806" s="194"/>
      <c r="V806" s="194"/>
      <c r="W806" s="194"/>
    </row>
    <row r="807" spans="1:23" hidden="1">
      <c r="A807" s="292"/>
      <c r="B807" s="26" t="s">
        <v>1354</v>
      </c>
      <c r="C807" s="40" t="s">
        <v>1358</v>
      </c>
      <c r="D807" s="26"/>
      <c r="E807" s="315"/>
      <c r="F807" s="202"/>
      <c r="G807" s="202"/>
      <c r="H807" s="315"/>
      <c r="I807" s="202"/>
      <c r="J807" s="202"/>
      <c r="K807" s="205" t="s">
        <v>751</v>
      </c>
      <c r="L807" s="194" t="s">
        <v>33</v>
      </c>
      <c r="M807" s="193" t="s">
        <v>2269</v>
      </c>
      <c r="N807" s="194"/>
      <c r="O807" s="202"/>
      <c r="P807" s="192"/>
      <c r="Q807" s="192"/>
      <c r="R807" s="194"/>
      <c r="S807" s="194"/>
      <c r="T807" s="194"/>
      <c r="U807" s="194"/>
      <c r="V807" s="194"/>
      <c r="W807" s="194"/>
    </row>
    <row r="808" spans="1:23" hidden="1">
      <c r="A808" s="292"/>
      <c r="B808" s="26" t="s">
        <v>1354</v>
      </c>
      <c r="C808" s="40" t="s">
        <v>1359</v>
      </c>
      <c r="D808" s="26"/>
      <c r="E808" s="315"/>
      <c r="F808" s="202"/>
      <c r="G808" s="202"/>
      <c r="H808" s="315"/>
      <c r="I808" s="202"/>
      <c r="J808" s="202"/>
      <c r="K808" s="205" t="s">
        <v>751</v>
      </c>
      <c r="L808" s="194" t="s">
        <v>33</v>
      </c>
      <c r="M808" s="193" t="s">
        <v>2269</v>
      </c>
      <c r="N808" s="194"/>
      <c r="O808" s="202"/>
      <c r="P808" s="192"/>
      <c r="Q808" s="192"/>
      <c r="R808" s="194"/>
      <c r="S808" s="194"/>
      <c r="T808" s="194"/>
      <c r="U808" s="194"/>
      <c r="V808" s="194"/>
      <c r="W808" s="194"/>
    </row>
    <row r="809" spans="1:23" hidden="1">
      <c r="A809" s="293"/>
      <c r="B809" s="26" t="s">
        <v>1354</v>
      </c>
      <c r="C809" s="40" t="s">
        <v>1362</v>
      </c>
      <c r="D809" s="26"/>
      <c r="E809" s="315"/>
      <c r="F809" s="202"/>
      <c r="G809" s="202"/>
      <c r="H809" s="315"/>
      <c r="I809" s="202"/>
      <c r="J809" s="202"/>
      <c r="K809" s="205" t="s">
        <v>751</v>
      </c>
      <c r="L809" s="194" t="s">
        <v>33</v>
      </c>
      <c r="M809" s="193" t="s">
        <v>2269</v>
      </c>
      <c r="N809" s="194"/>
      <c r="O809" s="202"/>
      <c r="P809" s="192"/>
      <c r="Q809" s="192"/>
      <c r="R809" s="194"/>
      <c r="S809" s="194"/>
      <c r="T809" s="194"/>
      <c r="U809" s="194"/>
      <c r="V809" s="194"/>
      <c r="W809" s="194"/>
    </row>
    <row r="810" spans="1:23" hidden="1">
      <c r="A810" s="294"/>
      <c r="B810" s="26" t="s">
        <v>1354</v>
      </c>
      <c r="C810" s="40" t="s">
        <v>1360</v>
      </c>
      <c r="D810" s="26"/>
      <c r="E810" s="315"/>
      <c r="F810" s="202"/>
      <c r="G810" s="202"/>
      <c r="H810" s="315"/>
      <c r="I810" s="202"/>
      <c r="J810" s="202"/>
      <c r="K810" s="205" t="s">
        <v>751</v>
      </c>
      <c r="L810" s="194" t="s">
        <v>33</v>
      </c>
      <c r="M810" s="193" t="s">
        <v>2269</v>
      </c>
      <c r="N810" s="194"/>
      <c r="O810" s="202"/>
      <c r="P810" s="192"/>
      <c r="Q810" s="192"/>
      <c r="R810" s="194"/>
      <c r="S810" s="194"/>
      <c r="T810" s="194"/>
      <c r="U810" s="194"/>
      <c r="V810" s="194"/>
      <c r="W810" s="194"/>
    </row>
    <row r="811" spans="1:23" hidden="1">
      <c r="A811" s="294"/>
      <c r="B811" s="26" t="s">
        <v>1354</v>
      </c>
      <c r="C811" s="52" t="s">
        <v>1361</v>
      </c>
      <c r="D811" s="253"/>
      <c r="E811" s="315"/>
      <c r="F811" s="202"/>
      <c r="G811" s="202"/>
      <c r="H811" s="315"/>
      <c r="I811" s="202"/>
      <c r="J811" s="202"/>
      <c r="K811" s="205" t="s">
        <v>751</v>
      </c>
      <c r="L811" s="194" t="s">
        <v>33</v>
      </c>
      <c r="M811" s="193" t="s">
        <v>2269</v>
      </c>
      <c r="N811" s="194"/>
      <c r="O811" s="202"/>
      <c r="P811" s="192"/>
      <c r="Q811" s="192"/>
      <c r="R811" s="194"/>
      <c r="S811" s="194"/>
      <c r="T811" s="194"/>
      <c r="U811" s="194"/>
      <c r="V811" s="194"/>
      <c r="W811" s="194"/>
    </row>
    <row r="812" spans="1:23" hidden="1">
      <c r="A812" s="230"/>
      <c r="B812" s="40" t="s">
        <v>1373</v>
      </c>
      <c r="C812" s="243" t="s">
        <v>1363</v>
      </c>
      <c r="D812" s="42"/>
      <c r="E812" s="315"/>
      <c r="F812" s="202"/>
      <c r="G812" s="202"/>
      <c r="H812" s="315"/>
      <c r="I812" s="202"/>
      <c r="J812" s="202"/>
      <c r="K812" s="205" t="s">
        <v>751</v>
      </c>
      <c r="L812" s="194" t="s">
        <v>33</v>
      </c>
      <c r="M812" s="193" t="s">
        <v>2269</v>
      </c>
      <c r="N812" s="194"/>
      <c r="O812" s="202"/>
      <c r="P812" s="192"/>
      <c r="Q812" s="192"/>
      <c r="R812" s="194"/>
      <c r="S812" s="194"/>
      <c r="T812" s="194"/>
      <c r="U812" s="194"/>
      <c r="V812" s="194"/>
      <c r="W812" s="194"/>
    </row>
    <row r="813" spans="1:23" hidden="1">
      <c r="A813" s="294"/>
      <c r="B813" s="40" t="s">
        <v>1373</v>
      </c>
      <c r="C813" s="40" t="s">
        <v>1364</v>
      </c>
      <c r="D813" s="36"/>
      <c r="E813" s="315"/>
      <c r="F813" s="202"/>
      <c r="G813" s="202"/>
      <c r="H813" s="315"/>
      <c r="I813" s="202"/>
      <c r="J813" s="202"/>
      <c r="K813" s="205" t="s">
        <v>751</v>
      </c>
      <c r="L813" s="194" t="s">
        <v>33</v>
      </c>
      <c r="M813" s="193" t="s">
        <v>2269</v>
      </c>
      <c r="N813" s="194"/>
      <c r="O813" s="202"/>
      <c r="P813" s="192"/>
      <c r="Q813" s="192"/>
      <c r="R813" s="194"/>
      <c r="S813" s="194"/>
      <c r="T813" s="194"/>
      <c r="U813" s="194"/>
      <c r="V813" s="194"/>
      <c r="W813" s="194"/>
    </row>
    <row r="814" spans="1:23" hidden="1">
      <c r="A814" s="294"/>
      <c r="B814" s="40" t="s">
        <v>1373</v>
      </c>
      <c r="C814" s="40" t="s">
        <v>1365</v>
      </c>
      <c r="D814" s="36"/>
      <c r="E814" s="315"/>
      <c r="F814" s="202"/>
      <c r="G814" s="202"/>
      <c r="H814" s="315"/>
      <c r="I814" s="202"/>
      <c r="J814" s="202"/>
      <c r="K814" s="205" t="s">
        <v>751</v>
      </c>
      <c r="L814" s="194" t="s">
        <v>33</v>
      </c>
      <c r="M814" s="193" t="s">
        <v>2269</v>
      </c>
      <c r="N814" s="194"/>
      <c r="O814" s="202"/>
      <c r="P814" s="192"/>
      <c r="Q814" s="192"/>
      <c r="R814" s="194"/>
      <c r="S814" s="194"/>
      <c r="T814" s="194"/>
      <c r="U814" s="194"/>
      <c r="V814" s="194"/>
      <c r="W814" s="194"/>
    </row>
    <row r="815" spans="1:23" hidden="1">
      <c r="A815" s="294"/>
      <c r="B815" s="40" t="s">
        <v>1373</v>
      </c>
      <c r="C815" s="52" t="s">
        <v>1366</v>
      </c>
      <c r="D815" s="254"/>
      <c r="E815" s="315"/>
      <c r="F815" s="202"/>
      <c r="G815" s="202"/>
      <c r="H815" s="315"/>
      <c r="I815" s="202"/>
      <c r="J815" s="202"/>
      <c r="K815" s="205" t="s">
        <v>751</v>
      </c>
      <c r="L815" s="194" t="s">
        <v>33</v>
      </c>
      <c r="M815" s="193" t="s">
        <v>2269</v>
      </c>
      <c r="N815" s="194"/>
      <c r="O815" s="202"/>
      <c r="P815" s="192"/>
      <c r="Q815" s="192"/>
      <c r="R815" s="194"/>
      <c r="S815" s="194"/>
      <c r="T815" s="194"/>
      <c r="U815" s="194"/>
      <c r="V815" s="194"/>
      <c r="W815" s="194"/>
    </row>
    <row r="816" spans="1:23" hidden="1">
      <c r="A816" s="295"/>
      <c r="B816" s="40" t="s">
        <v>1374</v>
      </c>
      <c r="C816" s="40" t="s">
        <v>1367</v>
      </c>
      <c r="D816" s="42"/>
      <c r="E816" s="315"/>
      <c r="F816" s="202"/>
      <c r="G816" s="202"/>
      <c r="H816" s="315"/>
      <c r="I816" s="202"/>
      <c r="J816" s="202"/>
      <c r="K816" s="205" t="s">
        <v>751</v>
      </c>
      <c r="L816" s="194" t="s">
        <v>33</v>
      </c>
      <c r="M816" s="193" t="s">
        <v>2269</v>
      </c>
      <c r="N816" s="194"/>
      <c r="O816" s="202"/>
      <c r="P816" s="192"/>
      <c r="Q816" s="192"/>
      <c r="R816" s="194"/>
      <c r="S816" s="194"/>
      <c r="T816" s="194"/>
      <c r="U816" s="194"/>
      <c r="V816" s="194"/>
      <c r="W816" s="194"/>
    </row>
    <row r="817" spans="1:23" hidden="1">
      <c r="A817" s="292"/>
      <c r="B817" s="40" t="s">
        <v>1374</v>
      </c>
      <c r="C817" s="40" t="s">
        <v>1368</v>
      </c>
      <c r="D817" s="42"/>
      <c r="E817" s="315"/>
      <c r="F817" s="202"/>
      <c r="G817" s="202"/>
      <c r="H817" s="315"/>
      <c r="I817" s="202"/>
      <c r="J817" s="202"/>
      <c r="K817" s="205" t="s">
        <v>751</v>
      </c>
      <c r="L817" s="194" t="s">
        <v>33</v>
      </c>
      <c r="M817" s="193" t="s">
        <v>2269</v>
      </c>
      <c r="N817" s="194"/>
      <c r="O817" s="202"/>
      <c r="P817" s="192"/>
      <c r="Q817" s="192"/>
      <c r="R817" s="194"/>
      <c r="S817" s="194"/>
      <c r="T817" s="194"/>
      <c r="U817" s="194"/>
      <c r="V817" s="194"/>
      <c r="W817" s="194"/>
    </row>
    <row r="818" spans="1:23" hidden="1">
      <c r="A818" s="292"/>
      <c r="B818" s="40" t="s">
        <v>1374</v>
      </c>
      <c r="C818" s="40" t="s">
        <v>1369</v>
      </c>
      <c r="D818" s="42"/>
      <c r="E818" s="315"/>
      <c r="F818" s="202"/>
      <c r="G818" s="202"/>
      <c r="H818" s="315"/>
      <c r="I818" s="202"/>
      <c r="J818" s="202"/>
      <c r="K818" s="205" t="s">
        <v>751</v>
      </c>
      <c r="L818" s="194" t="s">
        <v>33</v>
      </c>
      <c r="M818" s="193" t="s">
        <v>2269</v>
      </c>
      <c r="N818" s="194"/>
      <c r="O818" s="202"/>
      <c r="P818" s="192"/>
      <c r="Q818" s="192"/>
      <c r="R818" s="194"/>
      <c r="S818" s="194"/>
      <c r="T818" s="194"/>
      <c r="U818" s="194"/>
      <c r="V818" s="194"/>
      <c r="W818" s="194"/>
    </row>
    <row r="819" spans="1:23" hidden="1">
      <c r="A819" s="292"/>
      <c r="B819" s="40" t="s">
        <v>1374</v>
      </c>
      <c r="C819" s="40" t="s">
        <v>1370</v>
      </c>
      <c r="D819" s="42"/>
      <c r="E819" s="315"/>
      <c r="F819" s="202"/>
      <c r="G819" s="202"/>
      <c r="H819" s="315"/>
      <c r="I819" s="202"/>
      <c r="J819" s="202"/>
      <c r="K819" s="205" t="s">
        <v>751</v>
      </c>
      <c r="L819" s="194" t="s">
        <v>33</v>
      </c>
      <c r="M819" s="193" t="s">
        <v>2269</v>
      </c>
      <c r="N819" s="194"/>
      <c r="O819" s="202"/>
      <c r="P819" s="192"/>
      <c r="Q819" s="192"/>
      <c r="R819" s="194"/>
      <c r="S819" s="194"/>
      <c r="T819" s="194"/>
      <c r="U819" s="194"/>
      <c r="V819" s="194"/>
      <c r="W819" s="194"/>
    </row>
    <row r="820" spans="1:23" hidden="1">
      <c r="A820" s="292"/>
      <c r="B820" s="40" t="s">
        <v>1374</v>
      </c>
      <c r="C820" s="40" t="s">
        <v>1371</v>
      </c>
      <c r="D820" s="42"/>
      <c r="E820" s="315"/>
      <c r="F820" s="202"/>
      <c r="G820" s="202"/>
      <c r="H820" s="315"/>
      <c r="I820" s="202"/>
      <c r="J820" s="202"/>
      <c r="K820" s="205" t="s">
        <v>751</v>
      </c>
      <c r="L820" s="194" t="s">
        <v>33</v>
      </c>
      <c r="M820" s="193" t="s">
        <v>2269</v>
      </c>
      <c r="N820" s="194"/>
      <c r="O820" s="202"/>
      <c r="P820" s="192"/>
      <c r="Q820" s="192"/>
      <c r="R820" s="194"/>
      <c r="S820" s="194"/>
      <c r="T820" s="194"/>
      <c r="U820" s="194"/>
      <c r="V820" s="194"/>
      <c r="W820" s="194"/>
    </row>
    <row r="821" spans="1:23" hidden="1">
      <c r="A821" s="292"/>
      <c r="B821" s="40" t="s">
        <v>1374</v>
      </c>
      <c r="C821" s="40" t="s">
        <v>1372</v>
      </c>
      <c r="D821" s="42"/>
      <c r="E821" s="315"/>
      <c r="F821" s="202"/>
      <c r="G821" s="202"/>
      <c r="H821" s="315"/>
      <c r="I821" s="202"/>
      <c r="J821" s="202"/>
      <c r="K821" s="205" t="s">
        <v>751</v>
      </c>
      <c r="L821" s="194" t="s">
        <v>33</v>
      </c>
      <c r="M821" s="193" t="s">
        <v>2269</v>
      </c>
      <c r="N821" s="194"/>
      <c r="O821" s="202"/>
      <c r="P821" s="192"/>
      <c r="Q821" s="192"/>
      <c r="R821" s="194"/>
      <c r="S821" s="194"/>
      <c r="T821" s="194"/>
      <c r="U821" s="194"/>
      <c r="V821" s="194"/>
      <c r="W821" s="194"/>
    </row>
    <row r="822" spans="1:23" hidden="1">
      <c r="A822" s="292"/>
      <c r="B822" s="36" t="s">
        <v>1376</v>
      </c>
      <c r="C822" s="40" t="s">
        <v>1394</v>
      </c>
      <c r="D822" s="42"/>
      <c r="E822" s="315"/>
      <c r="F822" s="202"/>
      <c r="G822" s="202"/>
      <c r="H822" s="315"/>
      <c r="I822" s="202"/>
      <c r="J822" s="202"/>
      <c r="K822" s="205" t="s">
        <v>751</v>
      </c>
      <c r="L822" s="194" t="s">
        <v>33</v>
      </c>
      <c r="M822" s="193" t="s">
        <v>2269</v>
      </c>
      <c r="N822" s="194"/>
      <c r="O822" s="202"/>
      <c r="P822" s="192"/>
      <c r="Q822" s="192"/>
      <c r="R822" s="194"/>
      <c r="S822" s="194"/>
      <c r="T822" s="194"/>
      <c r="U822" s="194"/>
      <c r="V822" s="194"/>
      <c r="W822" s="194"/>
    </row>
    <row r="823" spans="1:23" hidden="1">
      <c r="A823" s="292"/>
      <c r="B823" s="36" t="s">
        <v>1376</v>
      </c>
      <c r="C823" s="40" t="s">
        <v>1395</v>
      </c>
      <c r="D823" s="42"/>
      <c r="E823" s="315"/>
      <c r="F823" s="202"/>
      <c r="G823" s="202"/>
      <c r="H823" s="315"/>
      <c r="I823" s="202"/>
      <c r="J823" s="202"/>
      <c r="K823" s="205" t="s">
        <v>751</v>
      </c>
      <c r="L823" s="194" t="s">
        <v>33</v>
      </c>
      <c r="M823" s="193" t="s">
        <v>2269</v>
      </c>
      <c r="N823" s="194"/>
      <c r="O823" s="202"/>
      <c r="P823" s="192"/>
      <c r="Q823" s="192"/>
      <c r="R823" s="194"/>
      <c r="S823" s="194"/>
      <c r="T823" s="194"/>
      <c r="U823" s="194"/>
      <c r="V823" s="194"/>
      <c r="W823" s="194"/>
    </row>
    <row r="824" spans="1:23" hidden="1">
      <c r="A824" s="293"/>
      <c r="B824" s="36" t="s">
        <v>1376</v>
      </c>
      <c r="C824" s="40" t="s">
        <v>1396</v>
      </c>
      <c r="D824" s="42"/>
      <c r="E824" s="315"/>
      <c r="F824" s="202"/>
      <c r="G824" s="202"/>
      <c r="H824" s="315"/>
      <c r="I824" s="202"/>
      <c r="J824" s="202"/>
      <c r="K824" s="205" t="s">
        <v>751</v>
      </c>
      <c r="L824" s="194" t="s">
        <v>33</v>
      </c>
      <c r="M824" s="193" t="s">
        <v>2269</v>
      </c>
      <c r="N824" s="194"/>
      <c r="O824" s="202"/>
      <c r="P824" s="192"/>
      <c r="Q824" s="192"/>
      <c r="R824" s="194"/>
      <c r="S824" s="194"/>
      <c r="T824" s="194"/>
      <c r="U824" s="194"/>
      <c r="V824" s="194"/>
      <c r="W824" s="194"/>
    </row>
    <row r="825" spans="1:23" hidden="1">
      <c r="A825" s="294"/>
      <c r="B825" s="36" t="s">
        <v>1376</v>
      </c>
      <c r="C825" s="40" t="s">
        <v>1397</v>
      </c>
      <c r="D825" s="26"/>
      <c r="E825" s="315"/>
      <c r="F825" s="202"/>
      <c r="G825" s="202"/>
      <c r="H825" s="315"/>
      <c r="I825" s="202"/>
      <c r="J825" s="202"/>
      <c r="K825" s="205" t="s">
        <v>751</v>
      </c>
      <c r="L825" s="194" t="s">
        <v>33</v>
      </c>
      <c r="M825" s="193" t="s">
        <v>2269</v>
      </c>
      <c r="N825" s="194"/>
      <c r="O825" s="202"/>
      <c r="P825" s="192"/>
      <c r="Q825" s="192"/>
      <c r="R825" s="194"/>
      <c r="S825" s="194"/>
      <c r="T825" s="194"/>
      <c r="U825" s="194"/>
      <c r="V825" s="194"/>
      <c r="W825" s="194"/>
    </row>
    <row r="826" spans="1:23" hidden="1">
      <c r="A826" s="294"/>
      <c r="B826" s="54" t="s">
        <v>1375</v>
      </c>
      <c r="C826" s="246" t="s">
        <v>1398</v>
      </c>
      <c r="D826" s="251"/>
      <c r="E826" s="315"/>
      <c r="F826" s="202"/>
      <c r="G826" s="202"/>
      <c r="H826" s="315"/>
      <c r="I826" s="202"/>
      <c r="J826" s="202"/>
      <c r="K826" s="205" t="s">
        <v>751</v>
      </c>
      <c r="L826" s="194" t="s">
        <v>33</v>
      </c>
      <c r="M826" s="193" t="s">
        <v>2269</v>
      </c>
      <c r="N826" s="194"/>
      <c r="O826" s="202"/>
      <c r="P826" s="192"/>
      <c r="Q826" s="192"/>
      <c r="R826" s="194"/>
      <c r="S826" s="194"/>
      <c r="T826" s="194"/>
      <c r="U826" s="194"/>
      <c r="V826" s="194"/>
      <c r="W826" s="194"/>
    </row>
    <row r="827" spans="1:23" hidden="1">
      <c r="A827" s="295"/>
      <c r="B827" s="36" t="s">
        <v>1375</v>
      </c>
      <c r="C827" s="247" t="s">
        <v>1399</v>
      </c>
      <c r="D827" s="42"/>
      <c r="E827" s="315"/>
      <c r="F827" s="202"/>
      <c r="G827" s="202"/>
      <c r="H827" s="315"/>
      <c r="I827" s="202"/>
      <c r="J827" s="202"/>
      <c r="K827" s="205" t="s">
        <v>751</v>
      </c>
      <c r="L827" s="194" t="s">
        <v>33</v>
      </c>
      <c r="M827" s="193" t="s">
        <v>2269</v>
      </c>
      <c r="N827" s="194"/>
      <c r="O827" s="202"/>
      <c r="P827" s="192"/>
      <c r="Q827" s="192"/>
      <c r="R827" s="194"/>
      <c r="S827" s="194"/>
      <c r="T827" s="194"/>
      <c r="U827" s="194"/>
      <c r="V827" s="194"/>
      <c r="W827" s="194"/>
    </row>
    <row r="828" spans="1:23" hidden="1">
      <c r="A828" s="292"/>
      <c r="B828" s="36" t="s">
        <v>1375</v>
      </c>
      <c r="C828" s="33" t="s">
        <v>1400</v>
      </c>
      <c r="D828" s="36"/>
      <c r="E828" s="315"/>
      <c r="F828" s="202"/>
      <c r="G828" s="202"/>
      <c r="H828" s="315"/>
      <c r="I828" s="202"/>
      <c r="J828" s="202"/>
      <c r="K828" s="205" t="s">
        <v>751</v>
      </c>
      <c r="L828" s="194" t="s">
        <v>33</v>
      </c>
      <c r="M828" s="193" t="s">
        <v>2269</v>
      </c>
      <c r="N828" s="194"/>
      <c r="O828" s="202"/>
      <c r="P828" s="192"/>
      <c r="Q828" s="192"/>
      <c r="R828" s="194"/>
      <c r="S828" s="194"/>
      <c r="T828" s="194"/>
      <c r="U828" s="194"/>
      <c r="V828" s="194"/>
      <c r="W828" s="194"/>
    </row>
    <row r="829" spans="1:23" hidden="1">
      <c r="A829" s="292"/>
      <c r="B829" s="36" t="s">
        <v>1375</v>
      </c>
      <c r="C829" s="33" t="s">
        <v>1401</v>
      </c>
      <c r="D829" s="36"/>
      <c r="E829" s="315"/>
      <c r="F829" s="202"/>
      <c r="G829" s="202"/>
      <c r="H829" s="315"/>
      <c r="I829" s="202"/>
      <c r="J829" s="202"/>
      <c r="K829" s="205" t="s">
        <v>751</v>
      </c>
      <c r="L829" s="194" t="s">
        <v>33</v>
      </c>
      <c r="M829" s="193" t="s">
        <v>2269</v>
      </c>
      <c r="N829" s="194"/>
      <c r="O829" s="202"/>
      <c r="P829" s="192"/>
      <c r="Q829" s="192"/>
      <c r="R829" s="194"/>
      <c r="S829" s="194"/>
      <c r="T829" s="194"/>
      <c r="U829" s="194"/>
      <c r="V829" s="194"/>
      <c r="W829" s="194"/>
    </row>
    <row r="830" spans="1:23" hidden="1">
      <c r="A830" s="292"/>
      <c r="B830" s="36" t="s">
        <v>1375</v>
      </c>
      <c r="C830" s="33" t="s">
        <v>1402</v>
      </c>
      <c r="D830" s="36"/>
      <c r="E830" s="315"/>
      <c r="F830" s="202"/>
      <c r="G830" s="202"/>
      <c r="H830" s="315"/>
      <c r="I830" s="202"/>
      <c r="J830" s="202"/>
      <c r="K830" s="205" t="s">
        <v>751</v>
      </c>
      <c r="L830" s="194" t="s">
        <v>33</v>
      </c>
      <c r="M830" s="193" t="s">
        <v>2269</v>
      </c>
      <c r="N830" s="194"/>
      <c r="O830" s="202"/>
      <c r="P830" s="192"/>
      <c r="Q830" s="192"/>
      <c r="R830" s="194"/>
      <c r="S830" s="194"/>
      <c r="T830" s="194"/>
      <c r="U830" s="194"/>
      <c r="V830" s="194"/>
      <c r="W830" s="194"/>
    </row>
    <row r="831" spans="1:23" hidden="1">
      <c r="A831" s="292"/>
      <c r="B831" s="153" t="s">
        <v>595</v>
      </c>
      <c r="C831" s="160" t="s">
        <v>1462</v>
      </c>
      <c r="D831" s="25"/>
      <c r="E831" s="315"/>
      <c r="F831" s="202"/>
      <c r="G831" s="202"/>
      <c r="H831" s="315"/>
      <c r="I831" s="202"/>
      <c r="J831" s="202"/>
      <c r="K831" s="205" t="s">
        <v>751</v>
      </c>
      <c r="L831" s="194" t="s">
        <v>33</v>
      </c>
      <c r="M831" s="193" t="s">
        <v>2269</v>
      </c>
      <c r="N831" s="194"/>
      <c r="O831" s="202"/>
      <c r="P831" s="192"/>
      <c r="Q831" s="192"/>
      <c r="R831" s="194"/>
      <c r="S831" s="194"/>
      <c r="T831" s="194"/>
      <c r="U831" s="194"/>
      <c r="V831" s="194"/>
      <c r="W831" s="194"/>
    </row>
    <row r="832" spans="1:23" hidden="1">
      <c r="A832" s="292"/>
      <c r="B832" s="54" t="s">
        <v>595</v>
      </c>
      <c r="C832" s="277" t="s">
        <v>573</v>
      </c>
      <c r="D832" s="228"/>
      <c r="E832" s="315"/>
      <c r="F832" s="202"/>
      <c r="G832" s="202"/>
      <c r="H832" s="315"/>
      <c r="I832" s="202"/>
      <c r="J832" s="202"/>
      <c r="K832" s="205" t="s">
        <v>751</v>
      </c>
      <c r="L832" s="194" t="s">
        <v>33</v>
      </c>
      <c r="M832" s="193" t="s">
        <v>2269</v>
      </c>
      <c r="N832" s="194"/>
      <c r="O832" s="202"/>
      <c r="P832" s="192"/>
      <c r="Q832" s="192"/>
      <c r="R832" s="194"/>
      <c r="S832" s="194"/>
      <c r="T832" s="194"/>
      <c r="U832" s="194"/>
      <c r="V832" s="194"/>
      <c r="W832" s="194"/>
    </row>
    <row r="833" spans="1:23" hidden="1">
      <c r="A833" s="292"/>
      <c r="B833" s="153" t="s">
        <v>595</v>
      </c>
      <c r="C833" s="276" t="s">
        <v>1461</v>
      </c>
      <c r="D833" s="228"/>
      <c r="E833" s="315"/>
      <c r="F833" s="202"/>
      <c r="G833" s="202"/>
      <c r="H833" s="315"/>
      <c r="I833" s="202"/>
      <c r="J833" s="202"/>
      <c r="K833" s="205" t="s">
        <v>751</v>
      </c>
      <c r="L833" s="194" t="s">
        <v>33</v>
      </c>
      <c r="M833" s="193" t="s">
        <v>2269</v>
      </c>
      <c r="N833" s="194"/>
      <c r="O833" s="202"/>
      <c r="P833" s="192"/>
      <c r="Q833" s="192"/>
      <c r="R833" s="194"/>
      <c r="S833" s="194"/>
      <c r="T833" s="194"/>
      <c r="U833" s="194"/>
      <c r="V833" s="194"/>
      <c r="W833" s="194"/>
    </row>
    <row r="834" spans="1:23" hidden="1">
      <c r="A834" s="292"/>
      <c r="B834" s="153" t="s">
        <v>595</v>
      </c>
      <c r="C834" s="276" t="s">
        <v>1463</v>
      </c>
      <c r="D834" s="228"/>
      <c r="E834" s="315"/>
      <c r="F834" s="202"/>
      <c r="G834" s="202"/>
      <c r="H834" s="315"/>
      <c r="I834" s="202"/>
      <c r="J834" s="202"/>
      <c r="K834" s="205" t="s">
        <v>751</v>
      </c>
      <c r="L834" s="194" t="s">
        <v>33</v>
      </c>
      <c r="M834" s="193" t="s">
        <v>2269</v>
      </c>
      <c r="N834" s="194"/>
      <c r="O834" s="202"/>
      <c r="P834" s="192"/>
      <c r="Q834" s="192"/>
      <c r="R834" s="194"/>
      <c r="S834" s="194"/>
      <c r="T834" s="194"/>
      <c r="U834" s="194"/>
      <c r="V834" s="194"/>
      <c r="W834" s="194"/>
    </row>
    <row r="835" spans="1:23" hidden="1">
      <c r="A835" s="292"/>
      <c r="B835" s="153" t="s">
        <v>595</v>
      </c>
      <c r="C835" s="145" t="s">
        <v>577</v>
      </c>
      <c r="D835" s="25"/>
      <c r="E835" s="315"/>
      <c r="F835" s="202"/>
      <c r="G835" s="202"/>
      <c r="H835" s="315"/>
      <c r="I835" s="202"/>
      <c r="J835" s="202"/>
      <c r="K835" s="205" t="s">
        <v>751</v>
      </c>
      <c r="L835" s="194" t="s">
        <v>33</v>
      </c>
      <c r="M835" s="193" t="s">
        <v>2269</v>
      </c>
      <c r="N835" s="194"/>
      <c r="O835" s="202"/>
      <c r="P835" s="192"/>
      <c r="Q835" s="192"/>
      <c r="R835" s="194"/>
      <c r="S835" s="194"/>
      <c r="T835" s="194"/>
      <c r="U835" s="194"/>
      <c r="V835" s="194"/>
      <c r="W835" s="194"/>
    </row>
    <row r="836" spans="1:23" hidden="1">
      <c r="A836" s="293"/>
      <c r="B836" s="40" t="s">
        <v>1219</v>
      </c>
      <c r="C836" s="40" t="s">
        <v>1403</v>
      </c>
      <c r="D836" s="26"/>
      <c r="E836" s="315"/>
      <c r="F836" s="202"/>
      <c r="G836" s="202"/>
      <c r="H836" s="315"/>
      <c r="I836" s="202"/>
      <c r="J836" s="202"/>
      <c r="K836" s="205" t="s">
        <v>751</v>
      </c>
      <c r="L836" s="194" t="s">
        <v>33</v>
      </c>
      <c r="M836" s="193" t="s">
        <v>2269</v>
      </c>
      <c r="N836" s="194"/>
      <c r="O836" s="202"/>
      <c r="P836" s="192"/>
      <c r="Q836" s="192"/>
      <c r="R836" s="194"/>
      <c r="S836" s="194"/>
      <c r="T836" s="194"/>
      <c r="U836" s="194"/>
      <c r="V836" s="194"/>
      <c r="W836" s="194"/>
    </row>
    <row r="837" spans="1:23" hidden="1">
      <c r="A837" s="294"/>
      <c r="B837" s="40" t="s">
        <v>1219</v>
      </c>
      <c r="C837" s="40" t="s">
        <v>1404</v>
      </c>
      <c r="D837" s="26"/>
      <c r="E837" s="315"/>
      <c r="F837" s="202"/>
      <c r="G837" s="202"/>
      <c r="H837" s="315"/>
      <c r="I837" s="202"/>
      <c r="J837" s="202"/>
      <c r="K837" s="205" t="s">
        <v>751</v>
      </c>
      <c r="L837" s="194" t="s">
        <v>33</v>
      </c>
      <c r="M837" s="193" t="s">
        <v>2269</v>
      </c>
      <c r="N837" s="194"/>
      <c r="O837" s="202"/>
      <c r="P837" s="192"/>
      <c r="Q837" s="192"/>
      <c r="R837" s="194"/>
      <c r="S837" s="194"/>
      <c r="T837" s="194"/>
      <c r="U837" s="194"/>
      <c r="V837" s="194"/>
      <c r="W837" s="194"/>
    </row>
    <row r="838" spans="1:23" hidden="1">
      <c r="A838" s="294"/>
      <c r="B838" s="40" t="s">
        <v>1219</v>
      </c>
      <c r="C838" s="52" t="s">
        <v>1405</v>
      </c>
      <c r="D838" s="253"/>
      <c r="E838" s="315"/>
      <c r="F838" s="202"/>
      <c r="G838" s="202"/>
      <c r="H838" s="315"/>
      <c r="I838" s="202"/>
      <c r="J838" s="202"/>
      <c r="K838" s="205" t="s">
        <v>751</v>
      </c>
      <c r="L838" s="194" t="s">
        <v>33</v>
      </c>
      <c r="M838" s="193" t="s">
        <v>2269</v>
      </c>
      <c r="N838" s="194"/>
      <c r="O838" s="202"/>
      <c r="P838" s="192"/>
      <c r="Q838" s="192"/>
      <c r="R838" s="194"/>
      <c r="S838" s="194"/>
      <c r="T838" s="194"/>
      <c r="U838" s="194"/>
      <c r="V838" s="194"/>
      <c r="W838" s="194"/>
    </row>
    <row r="839" spans="1:23" hidden="1">
      <c r="A839" s="295"/>
      <c r="B839" s="40" t="s">
        <v>1219</v>
      </c>
      <c r="C839" s="243" t="s">
        <v>1406</v>
      </c>
      <c r="D839" s="39"/>
      <c r="E839" s="315"/>
      <c r="F839" s="202"/>
      <c r="G839" s="202"/>
      <c r="H839" s="315"/>
      <c r="I839" s="202"/>
      <c r="J839" s="202"/>
      <c r="K839" s="205" t="s">
        <v>751</v>
      </c>
      <c r="L839" s="194" t="s">
        <v>33</v>
      </c>
      <c r="M839" s="193" t="s">
        <v>2269</v>
      </c>
      <c r="N839" s="194"/>
      <c r="O839" s="202"/>
      <c r="P839" s="192"/>
      <c r="Q839" s="192"/>
      <c r="R839" s="194"/>
      <c r="S839" s="194"/>
      <c r="T839" s="194"/>
      <c r="U839" s="194"/>
      <c r="V839" s="194"/>
      <c r="W839" s="194"/>
    </row>
    <row r="840" spans="1:23" hidden="1">
      <c r="A840" s="292"/>
      <c r="B840" s="40" t="s">
        <v>1219</v>
      </c>
      <c r="C840" s="40" t="s">
        <v>1407</v>
      </c>
      <c r="D840" s="26"/>
      <c r="E840" s="315"/>
      <c r="F840" s="202"/>
      <c r="G840" s="202"/>
      <c r="H840" s="315"/>
      <c r="I840" s="202"/>
      <c r="J840" s="202"/>
      <c r="K840" s="205" t="s">
        <v>751</v>
      </c>
      <c r="L840" s="194" t="s">
        <v>33</v>
      </c>
      <c r="M840" s="193" t="s">
        <v>2269</v>
      </c>
      <c r="N840" s="194"/>
      <c r="O840" s="202"/>
      <c r="P840" s="192"/>
      <c r="Q840" s="192"/>
      <c r="R840" s="194"/>
      <c r="S840" s="194"/>
      <c r="T840" s="194"/>
      <c r="U840" s="194"/>
      <c r="V840" s="194"/>
      <c r="W840" s="194"/>
    </row>
    <row r="841" spans="1:23" hidden="1">
      <c r="A841" s="293"/>
      <c r="B841" s="40" t="s">
        <v>1219</v>
      </c>
      <c r="C841" s="40" t="s">
        <v>1408</v>
      </c>
      <c r="D841" s="26"/>
      <c r="E841" s="315"/>
      <c r="F841" s="202"/>
      <c r="G841" s="202"/>
      <c r="H841" s="315"/>
      <c r="I841" s="202"/>
      <c r="J841" s="202"/>
      <c r="K841" s="205" t="s">
        <v>751</v>
      </c>
      <c r="L841" s="194" t="s">
        <v>33</v>
      </c>
      <c r="M841" s="193" t="s">
        <v>2269</v>
      </c>
      <c r="N841" s="194"/>
      <c r="O841" s="202"/>
      <c r="P841" s="192"/>
      <c r="Q841" s="192"/>
      <c r="R841" s="194"/>
      <c r="S841" s="194"/>
      <c r="T841" s="194"/>
      <c r="U841" s="194"/>
      <c r="V841" s="194"/>
      <c r="W841" s="194"/>
    </row>
    <row r="842" spans="1:23" hidden="1">
      <c r="A842" s="293"/>
      <c r="B842" s="36" t="s">
        <v>567</v>
      </c>
      <c r="C842" s="26" t="s">
        <v>575</v>
      </c>
      <c r="D842" s="26"/>
      <c r="E842" s="315"/>
      <c r="F842" s="202"/>
      <c r="G842" s="202"/>
      <c r="H842" s="315"/>
      <c r="I842" s="202"/>
      <c r="J842" s="202"/>
      <c r="K842" s="205" t="s">
        <v>751</v>
      </c>
      <c r="L842" s="194" t="s">
        <v>33</v>
      </c>
      <c r="M842" s="193" t="s">
        <v>2269</v>
      </c>
      <c r="N842" s="194"/>
      <c r="O842" s="202"/>
      <c r="P842" s="192"/>
      <c r="Q842" s="192"/>
      <c r="R842" s="194"/>
      <c r="S842" s="194"/>
      <c r="T842" s="194"/>
      <c r="U842" s="194"/>
      <c r="V842" s="194"/>
      <c r="W842" s="194"/>
    </row>
    <row r="843" spans="1:23" hidden="1">
      <c r="A843" s="294"/>
      <c r="B843" s="36" t="s">
        <v>1421</v>
      </c>
      <c r="C843" s="26" t="s">
        <v>1423</v>
      </c>
      <c r="D843" s="26"/>
      <c r="E843" s="315"/>
      <c r="F843" s="202"/>
      <c r="G843" s="202"/>
      <c r="H843" s="315"/>
      <c r="I843" s="202"/>
      <c r="J843" s="202"/>
      <c r="K843" s="205" t="s">
        <v>751</v>
      </c>
      <c r="L843" s="194" t="s">
        <v>33</v>
      </c>
      <c r="M843" s="193" t="s">
        <v>2269</v>
      </c>
      <c r="N843" s="194"/>
      <c r="O843" s="202"/>
      <c r="P843" s="192"/>
      <c r="Q843" s="192"/>
      <c r="R843" s="194"/>
      <c r="S843" s="194"/>
      <c r="T843" s="194"/>
      <c r="U843" s="194"/>
      <c r="V843" s="194"/>
      <c r="W843" s="194"/>
    </row>
    <row r="844" spans="1:23" hidden="1">
      <c r="A844" s="294"/>
      <c r="B844" s="36" t="s">
        <v>1421</v>
      </c>
      <c r="C844" s="39" t="s">
        <v>1424</v>
      </c>
      <c r="D844" s="253"/>
      <c r="E844" s="315"/>
      <c r="F844" s="202"/>
      <c r="G844" s="202"/>
      <c r="H844" s="315"/>
      <c r="I844" s="202"/>
      <c r="J844" s="202"/>
      <c r="K844" s="205" t="s">
        <v>751</v>
      </c>
      <c r="L844" s="194" t="s">
        <v>33</v>
      </c>
      <c r="M844" s="193" t="s">
        <v>2269</v>
      </c>
      <c r="N844" s="194"/>
      <c r="O844" s="202"/>
      <c r="P844" s="192"/>
      <c r="Q844" s="192"/>
      <c r="R844" s="194"/>
      <c r="S844" s="194"/>
      <c r="T844" s="194"/>
      <c r="U844" s="194"/>
      <c r="V844" s="194"/>
      <c r="W844" s="194"/>
    </row>
    <row r="845" spans="1:23" hidden="1">
      <c r="A845" s="294"/>
      <c r="B845" s="254" t="s">
        <v>1421</v>
      </c>
      <c r="C845" s="253" t="s">
        <v>572</v>
      </c>
      <c r="D845" s="253"/>
      <c r="E845" s="315"/>
      <c r="F845" s="202"/>
      <c r="G845" s="202"/>
      <c r="H845" s="315"/>
      <c r="I845" s="202"/>
      <c r="J845" s="202"/>
      <c r="K845" s="205" t="s">
        <v>751</v>
      </c>
      <c r="L845" s="194" t="s">
        <v>33</v>
      </c>
      <c r="M845" s="193" t="s">
        <v>2269</v>
      </c>
      <c r="N845" s="194"/>
      <c r="O845" s="202"/>
      <c r="P845" s="192"/>
      <c r="Q845" s="192"/>
      <c r="R845" s="194"/>
      <c r="S845" s="194"/>
      <c r="T845" s="194"/>
      <c r="U845" s="194"/>
      <c r="V845" s="194"/>
      <c r="W845" s="194"/>
    </row>
    <row r="846" spans="1:23" hidden="1">
      <c r="A846" s="294"/>
      <c r="B846" s="36" t="s">
        <v>1421</v>
      </c>
      <c r="C846" s="26" t="s">
        <v>1425</v>
      </c>
      <c r="D846" s="26"/>
      <c r="E846" s="315"/>
      <c r="F846" s="202"/>
      <c r="G846" s="202"/>
      <c r="H846" s="315"/>
      <c r="I846" s="202"/>
      <c r="J846" s="202"/>
      <c r="K846" s="205" t="s">
        <v>751</v>
      </c>
      <c r="L846" s="194" t="s">
        <v>33</v>
      </c>
      <c r="M846" s="193" t="s">
        <v>2269</v>
      </c>
      <c r="N846" s="194"/>
      <c r="O846" s="202"/>
      <c r="P846" s="192"/>
      <c r="Q846" s="192"/>
      <c r="R846" s="194"/>
      <c r="S846" s="194"/>
      <c r="T846" s="194"/>
      <c r="U846" s="194"/>
      <c r="V846" s="194"/>
      <c r="W846" s="194"/>
    </row>
    <row r="847" spans="1:23" hidden="1">
      <c r="A847" s="294"/>
      <c r="B847" s="36" t="s">
        <v>1421</v>
      </c>
      <c r="C847" s="39" t="s">
        <v>574</v>
      </c>
      <c r="D847" s="253"/>
      <c r="E847" s="315"/>
      <c r="F847" s="202"/>
      <c r="G847" s="202"/>
      <c r="H847" s="315"/>
      <c r="I847" s="202"/>
      <c r="J847" s="202"/>
      <c r="K847" s="205" t="s">
        <v>751</v>
      </c>
      <c r="L847" s="194" t="s">
        <v>33</v>
      </c>
      <c r="M847" s="193" t="s">
        <v>2269</v>
      </c>
      <c r="N847" s="194"/>
      <c r="O847" s="202"/>
      <c r="P847" s="192"/>
      <c r="Q847" s="192"/>
      <c r="R847" s="194"/>
      <c r="S847" s="194"/>
      <c r="T847" s="194"/>
      <c r="U847" s="194"/>
      <c r="V847" s="194"/>
      <c r="W847" s="194"/>
    </row>
    <row r="848" spans="1:23" hidden="1">
      <c r="A848" s="295"/>
      <c r="B848" s="36" t="s">
        <v>1421</v>
      </c>
      <c r="C848" s="26" t="s">
        <v>1426</v>
      </c>
      <c r="D848" s="26"/>
      <c r="E848" s="315"/>
      <c r="F848" s="202"/>
      <c r="G848" s="202"/>
      <c r="H848" s="315"/>
      <c r="I848" s="202"/>
      <c r="J848" s="202"/>
      <c r="K848" s="205" t="s">
        <v>751</v>
      </c>
      <c r="L848" s="194" t="s">
        <v>33</v>
      </c>
      <c r="M848" s="193" t="s">
        <v>2269</v>
      </c>
      <c r="N848" s="194"/>
      <c r="O848" s="202"/>
      <c r="P848" s="192"/>
      <c r="Q848" s="192"/>
      <c r="R848" s="194"/>
      <c r="S848" s="194"/>
      <c r="T848" s="194"/>
      <c r="U848" s="194"/>
      <c r="V848" s="194"/>
      <c r="W848" s="194"/>
    </row>
    <row r="849" spans="1:23" hidden="1">
      <c r="A849" s="292"/>
      <c r="B849" s="36" t="s">
        <v>1421</v>
      </c>
      <c r="C849" s="26" t="s">
        <v>1427</v>
      </c>
      <c r="D849" s="26"/>
      <c r="E849" s="315"/>
      <c r="F849" s="202"/>
      <c r="G849" s="202"/>
      <c r="H849" s="315"/>
      <c r="I849" s="202"/>
      <c r="J849" s="202"/>
      <c r="K849" s="205" t="s">
        <v>751</v>
      </c>
      <c r="L849" s="194" t="s">
        <v>33</v>
      </c>
      <c r="M849" s="193" t="s">
        <v>2269</v>
      </c>
      <c r="N849" s="194"/>
      <c r="O849" s="202"/>
      <c r="P849" s="192"/>
      <c r="Q849" s="192"/>
      <c r="R849" s="194"/>
      <c r="S849" s="194"/>
      <c r="T849" s="194"/>
      <c r="U849" s="194"/>
      <c r="V849" s="194"/>
      <c r="W849" s="194"/>
    </row>
    <row r="850" spans="1:23" hidden="1">
      <c r="A850" s="292"/>
      <c r="B850" s="36" t="s">
        <v>1421</v>
      </c>
      <c r="C850" s="26" t="s">
        <v>1428</v>
      </c>
      <c r="D850" s="26"/>
      <c r="E850" s="315"/>
      <c r="F850" s="202"/>
      <c r="G850" s="202"/>
      <c r="H850" s="315"/>
      <c r="I850" s="202"/>
      <c r="J850" s="202"/>
      <c r="K850" s="205" t="s">
        <v>751</v>
      </c>
      <c r="L850" s="194" t="s">
        <v>33</v>
      </c>
      <c r="M850" s="193" t="s">
        <v>2269</v>
      </c>
      <c r="N850" s="194"/>
      <c r="O850" s="202"/>
      <c r="P850" s="192"/>
      <c r="Q850" s="192"/>
      <c r="R850" s="194"/>
      <c r="S850" s="194"/>
      <c r="T850" s="194"/>
      <c r="U850" s="194"/>
      <c r="V850" s="194"/>
      <c r="W850" s="194"/>
    </row>
    <row r="851" spans="1:23" hidden="1">
      <c r="A851" s="292"/>
      <c r="B851" s="36" t="s">
        <v>1421</v>
      </c>
      <c r="C851" s="26" t="s">
        <v>1429</v>
      </c>
      <c r="D851" s="26"/>
      <c r="E851" s="315"/>
      <c r="F851" s="202"/>
      <c r="G851" s="202"/>
      <c r="H851" s="315"/>
      <c r="I851" s="202"/>
      <c r="J851" s="202"/>
      <c r="K851" s="205" t="s">
        <v>751</v>
      </c>
      <c r="L851" s="194" t="s">
        <v>33</v>
      </c>
      <c r="M851" s="193" t="s">
        <v>2269</v>
      </c>
      <c r="N851" s="194"/>
      <c r="O851" s="202"/>
      <c r="P851" s="192"/>
      <c r="Q851" s="192"/>
      <c r="R851" s="194"/>
      <c r="S851" s="194"/>
      <c r="T851" s="194"/>
      <c r="U851" s="194"/>
      <c r="V851" s="194"/>
      <c r="W851" s="194"/>
    </row>
    <row r="852" spans="1:23" hidden="1">
      <c r="A852" s="292"/>
      <c r="B852" s="36" t="s">
        <v>1421</v>
      </c>
      <c r="C852" s="26" t="s">
        <v>1430</v>
      </c>
      <c r="D852" s="26"/>
      <c r="E852" s="315"/>
      <c r="F852" s="202"/>
      <c r="G852" s="202"/>
      <c r="H852" s="315"/>
      <c r="I852" s="202"/>
      <c r="J852" s="202"/>
      <c r="K852" s="205" t="s">
        <v>751</v>
      </c>
      <c r="L852" s="194" t="s">
        <v>33</v>
      </c>
      <c r="M852" s="193" t="s">
        <v>2269</v>
      </c>
      <c r="N852" s="194"/>
      <c r="O852" s="202"/>
      <c r="P852" s="192"/>
      <c r="Q852" s="192"/>
      <c r="R852" s="194"/>
      <c r="S852" s="194"/>
      <c r="T852" s="194"/>
      <c r="U852" s="194"/>
      <c r="V852" s="194"/>
      <c r="W852" s="194"/>
    </row>
    <row r="853" spans="1:23" hidden="1">
      <c r="A853" s="292"/>
      <c r="B853" s="36" t="s">
        <v>1421</v>
      </c>
      <c r="C853" s="26" t="s">
        <v>576</v>
      </c>
      <c r="D853" s="26"/>
      <c r="E853" s="315"/>
      <c r="F853" s="202"/>
      <c r="G853" s="202"/>
      <c r="H853" s="315"/>
      <c r="I853" s="202"/>
      <c r="J853" s="202"/>
      <c r="K853" s="205" t="s">
        <v>751</v>
      </c>
      <c r="L853" s="194" t="s">
        <v>33</v>
      </c>
      <c r="M853" s="193" t="s">
        <v>2269</v>
      </c>
      <c r="N853" s="194"/>
      <c r="O853" s="202"/>
      <c r="P853" s="192"/>
      <c r="Q853" s="192"/>
      <c r="R853" s="194"/>
      <c r="S853" s="194"/>
      <c r="T853" s="194"/>
      <c r="U853" s="194"/>
      <c r="V853" s="194"/>
      <c r="W853" s="194"/>
    </row>
    <row r="854" spans="1:23" hidden="1">
      <c r="A854" s="292"/>
      <c r="B854" s="36" t="s">
        <v>1421</v>
      </c>
      <c r="C854" s="26" t="s">
        <v>1431</v>
      </c>
      <c r="D854" s="26"/>
      <c r="E854" s="315"/>
      <c r="F854" s="202"/>
      <c r="G854" s="202"/>
      <c r="H854" s="315"/>
      <c r="I854" s="202"/>
      <c r="J854" s="202"/>
      <c r="K854" s="205" t="s">
        <v>751</v>
      </c>
      <c r="L854" s="194" t="s">
        <v>33</v>
      </c>
      <c r="M854" s="193" t="s">
        <v>2269</v>
      </c>
      <c r="N854" s="194"/>
      <c r="O854" s="202"/>
      <c r="P854" s="192"/>
      <c r="Q854" s="192"/>
      <c r="R854" s="194"/>
      <c r="S854" s="194"/>
      <c r="T854" s="194"/>
      <c r="U854" s="194"/>
      <c r="V854" s="194"/>
      <c r="W854" s="194"/>
    </row>
    <row r="855" spans="1:23" hidden="1">
      <c r="A855" s="292"/>
      <c r="B855" s="36" t="s">
        <v>1421</v>
      </c>
      <c r="C855" s="26" t="s">
        <v>1432</v>
      </c>
      <c r="D855" s="26"/>
      <c r="E855" s="315"/>
      <c r="F855" s="202"/>
      <c r="G855" s="202"/>
      <c r="H855" s="315"/>
      <c r="I855" s="202"/>
      <c r="J855" s="202"/>
      <c r="K855" s="205" t="s">
        <v>751</v>
      </c>
      <c r="L855" s="194" t="s">
        <v>33</v>
      </c>
      <c r="M855" s="193" t="s">
        <v>2269</v>
      </c>
      <c r="N855" s="194"/>
      <c r="O855" s="202"/>
      <c r="P855" s="192"/>
      <c r="Q855" s="192"/>
      <c r="R855" s="194"/>
      <c r="S855" s="194"/>
      <c r="T855" s="194"/>
      <c r="U855" s="194"/>
      <c r="V855" s="194"/>
      <c r="W855" s="194"/>
    </row>
    <row r="856" spans="1:23" hidden="1">
      <c r="A856" s="198"/>
      <c r="B856" s="54" t="s">
        <v>595</v>
      </c>
      <c r="C856" s="34" t="s">
        <v>1459</v>
      </c>
      <c r="D856" s="25"/>
      <c r="E856" s="315"/>
      <c r="F856" s="202"/>
      <c r="G856" s="202"/>
      <c r="H856" s="315"/>
      <c r="I856" s="202"/>
      <c r="J856" s="202"/>
      <c r="K856" s="205" t="s">
        <v>751</v>
      </c>
      <c r="L856" s="194" t="s">
        <v>33</v>
      </c>
      <c r="M856" s="193" t="s">
        <v>2269</v>
      </c>
      <c r="N856" s="194"/>
      <c r="O856" s="202"/>
      <c r="P856" s="192"/>
      <c r="Q856" s="192"/>
      <c r="R856" s="194"/>
      <c r="S856" s="194"/>
      <c r="T856" s="194"/>
      <c r="U856" s="194"/>
      <c r="V856" s="194"/>
      <c r="W856" s="194"/>
    </row>
    <row r="857" spans="1:23" hidden="1">
      <c r="A857" s="223"/>
      <c r="B857" s="54" t="s">
        <v>595</v>
      </c>
      <c r="C857" s="34" t="s">
        <v>1458</v>
      </c>
      <c r="D857" s="25"/>
      <c r="E857" s="315"/>
      <c r="F857" s="202"/>
      <c r="G857" s="202"/>
      <c r="H857" s="315"/>
      <c r="I857" s="202"/>
      <c r="J857" s="202"/>
      <c r="K857" s="205" t="s">
        <v>751</v>
      </c>
      <c r="L857" s="194" t="s">
        <v>33</v>
      </c>
      <c r="M857" s="193" t="s">
        <v>2269</v>
      </c>
      <c r="N857" s="194"/>
      <c r="O857" s="202"/>
      <c r="P857" s="192"/>
      <c r="Q857" s="192"/>
      <c r="R857" s="194"/>
      <c r="S857" s="194"/>
      <c r="T857" s="194"/>
      <c r="U857" s="194"/>
      <c r="V857" s="194"/>
      <c r="W857" s="194"/>
    </row>
    <row r="858" spans="1:23" hidden="1">
      <c r="A858" s="223"/>
      <c r="B858" s="54" t="s">
        <v>595</v>
      </c>
      <c r="C858" s="228" t="s">
        <v>578</v>
      </c>
      <c r="D858" s="258"/>
      <c r="E858" s="315"/>
      <c r="F858" s="202"/>
      <c r="G858" s="202"/>
      <c r="H858" s="315"/>
      <c r="I858" s="202"/>
      <c r="J858" s="202"/>
      <c r="K858" s="205" t="s">
        <v>751</v>
      </c>
      <c r="L858" s="194" t="s">
        <v>33</v>
      </c>
      <c r="M858" s="193" t="s">
        <v>2269</v>
      </c>
      <c r="N858" s="194"/>
      <c r="O858" s="202"/>
      <c r="P858" s="192"/>
      <c r="Q858" s="192"/>
      <c r="R858" s="194"/>
      <c r="S858" s="194"/>
      <c r="T858" s="194"/>
      <c r="U858" s="194"/>
      <c r="V858" s="194"/>
      <c r="W858" s="194"/>
    </row>
    <row r="859" spans="1:23" hidden="1">
      <c r="A859" s="220"/>
      <c r="B859" s="36" t="s">
        <v>1433</v>
      </c>
      <c r="C859" s="26" t="s">
        <v>557</v>
      </c>
      <c r="D859" s="36"/>
      <c r="E859" s="315"/>
      <c r="F859" s="202"/>
      <c r="G859" s="202"/>
      <c r="H859" s="315"/>
      <c r="I859" s="202"/>
      <c r="J859" s="202"/>
      <c r="K859" s="205" t="s">
        <v>751</v>
      </c>
      <c r="L859" s="194" t="s">
        <v>33</v>
      </c>
      <c r="M859" s="193" t="s">
        <v>2269</v>
      </c>
      <c r="N859" s="194"/>
      <c r="O859" s="202"/>
      <c r="P859" s="192"/>
      <c r="Q859" s="192"/>
      <c r="R859" s="194"/>
      <c r="S859" s="194"/>
      <c r="T859" s="194"/>
      <c r="U859" s="194"/>
      <c r="V859" s="194"/>
      <c r="W859" s="194"/>
    </row>
    <row r="860" spans="1:23" hidden="1">
      <c r="A860" s="292"/>
      <c r="B860" s="36" t="s">
        <v>1433</v>
      </c>
      <c r="C860" s="26" t="s">
        <v>562</v>
      </c>
      <c r="D860" s="36"/>
      <c r="E860" s="315"/>
      <c r="F860" s="202"/>
      <c r="G860" s="202"/>
      <c r="H860" s="315"/>
      <c r="I860" s="202"/>
      <c r="J860" s="202"/>
      <c r="K860" s="205" t="s">
        <v>751</v>
      </c>
      <c r="L860" s="194" t="s">
        <v>33</v>
      </c>
      <c r="M860" s="193" t="s">
        <v>2269</v>
      </c>
      <c r="N860" s="194"/>
      <c r="O860" s="202"/>
      <c r="P860" s="192"/>
      <c r="Q860" s="192"/>
      <c r="R860" s="194"/>
      <c r="S860" s="194"/>
      <c r="T860" s="194"/>
      <c r="U860" s="194"/>
      <c r="V860" s="194"/>
      <c r="W860" s="194"/>
    </row>
    <row r="861" spans="1:23" hidden="1">
      <c r="A861" s="292"/>
      <c r="B861" s="36" t="s">
        <v>1435</v>
      </c>
      <c r="C861" s="26" t="s">
        <v>1434</v>
      </c>
      <c r="D861" s="36"/>
      <c r="E861" s="315"/>
      <c r="F861" s="202"/>
      <c r="G861" s="202"/>
      <c r="H861" s="315"/>
      <c r="I861" s="202"/>
      <c r="J861" s="202"/>
      <c r="K861" s="205" t="s">
        <v>751</v>
      </c>
      <c r="L861" s="194" t="s">
        <v>33</v>
      </c>
      <c r="M861" s="193" t="s">
        <v>2269</v>
      </c>
      <c r="N861" s="194"/>
      <c r="O861" s="202"/>
      <c r="P861" s="192"/>
      <c r="Q861" s="192"/>
      <c r="R861" s="194"/>
      <c r="S861" s="194"/>
      <c r="T861" s="194"/>
      <c r="U861" s="194"/>
      <c r="V861" s="194"/>
      <c r="W861" s="194"/>
    </row>
    <row r="862" spans="1:23" hidden="1">
      <c r="A862" s="292"/>
      <c r="B862" s="36" t="s">
        <v>1433</v>
      </c>
      <c r="C862" s="26" t="s">
        <v>1440</v>
      </c>
      <c r="D862" s="36"/>
      <c r="E862" s="315"/>
      <c r="F862" s="202"/>
      <c r="G862" s="202"/>
      <c r="H862" s="315"/>
      <c r="I862" s="202"/>
      <c r="J862" s="202"/>
      <c r="K862" s="205" t="s">
        <v>751</v>
      </c>
      <c r="L862" s="194" t="s">
        <v>33</v>
      </c>
      <c r="M862" s="193" t="s">
        <v>2269</v>
      </c>
      <c r="N862" s="194"/>
      <c r="O862" s="202"/>
      <c r="P862" s="192"/>
      <c r="Q862" s="192"/>
      <c r="R862" s="194"/>
      <c r="S862" s="194"/>
      <c r="T862" s="194"/>
      <c r="U862" s="194"/>
      <c r="V862" s="194"/>
      <c r="W862" s="194"/>
    </row>
    <row r="863" spans="1:23" hidden="1">
      <c r="A863" s="292"/>
      <c r="B863" s="36" t="s">
        <v>1433</v>
      </c>
      <c r="C863" s="26" t="s">
        <v>1441</v>
      </c>
      <c r="D863" s="36"/>
      <c r="E863" s="315"/>
      <c r="F863" s="202"/>
      <c r="G863" s="202"/>
      <c r="H863" s="315"/>
      <c r="I863" s="202"/>
      <c r="J863" s="202"/>
      <c r="K863" s="205" t="s">
        <v>751</v>
      </c>
      <c r="L863" s="194" t="s">
        <v>33</v>
      </c>
      <c r="M863" s="193" t="s">
        <v>2269</v>
      </c>
      <c r="N863" s="194"/>
      <c r="O863" s="202"/>
      <c r="P863" s="192"/>
      <c r="Q863" s="192"/>
      <c r="R863" s="194"/>
      <c r="S863" s="194"/>
      <c r="T863" s="194"/>
      <c r="U863" s="194"/>
      <c r="V863" s="194"/>
      <c r="W863" s="194"/>
    </row>
    <row r="864" spans="1:23" hidden="1">
      <c r="A864" s="292"/>
      <c r="B864" s="36" t="s">
        <v>1435</v>
      </c>
      <c r="C864" s="26" t="s">
        <v>558</v>
      </c>
      <c r="D864" s="36"/>
      <c r="E864" s="315"/>
      <c r="F864" s="202"/>
      <c r="G864" s="202"/>
      <c r="H864" s="315"/>
      <c r="I864" s="202"/>
      <c r="J864" s="202"/>
      <c r="K864" s="205" t="s">
        <v>751</v>
      </c>
      <c r="L864" s="194" t="s">
        <v>33</v>
      </c>
      <c r="M864" s="193" t="s">
        <v>2269</v>
      </c>
      <c r="N864" s="194"/>
      <c r="O864" s="202"/>
      <c r="P864" s="192"/>
      <c r="Q864" s="192"/>
      <c r="R864" s="194"/>
      <c r="S864" s="194"/>
      <c r="T864" s="194"/>
      <c r="U864" s="194"/>
      <c r="V864" s="194"/>
      <c r="W864" s="194"/>
    </row>
    <row r="865" spans="1:23" hidden="1">
      <c r="A865" s="292"/>
      <c r="B865" s="36" t="s">
        <v>1442</v>
      </c>
      <c r="C865" s="26" t="s">
        <v>1443</v>
      </c>
      <c r="D865" s="36"/>
      <c r="E865" s="315"/>
      <c r="F865" s="202"/>
      <c r="G865" s="202"/>
      <c r="H865" s="315"/>
      <c r="I865" s="202"/>
      <c r="J865" s="202"/>
      <c r="K865" s="205" t="s">
        <v>751</v>
      </c>
      <c r="L865" s="194" t="s">
        <v>33</v>
      </c>
      <c r="M865" s="193" t="s">
        <v>2269</v>
      </c>
      <c r="N865" s="194"/>
      <c r="O865" s="202"/>
      <c r="P865" s="192"/>
      <c r="Q865" s="192"/>
      <c r="R865" s="194"/>
      <c r="S865" s="194"/>
      <c r="T865" s="194"/>
      <c r="U865" s="194"/>
      <c r="V865" s="194"/>
      <c r="W865" s="194"/>
    </row>
    <row r="866" spans="1:23" hidden="1">
      <c r="A866" s="292"/>
      <c r="B866" s="36" t="s">
        <v>1442</v>
      </c>
      <c r="C866" s="26" t="s">
        <v>658</v>
      </c>
      <c r="D866" s="36"/>
      <c r="E866" s="315"/>
      <c r="F866" s="202"/>
      <c r="G866" s="202"/>
      <c r="H866" s="315"/>
      <c r="I866" s="202"/>
      <c r="J866" s="202"/>
      <c r="K866" s="205" t="s">
        <v>751</v>
      </c>
      <c r="L866" s="194" t="s">
        <v>33</v>
      </c>
      <c r="M866" s="193" t="s">
        <v>2269</v>
      </c>
      <c r="N866" s="194"/>
      <c r="O866" s="202"/>
      <c r="P866" s="192"/>
      <c r="Q866" s="192"/>
      <c r="R866" s="194"/>
      <c r="S866" s="194"/>
      <c r="T866" s="194"/>
      <c r="U866" s="194"/>
      <c r="V866" s="194"/>
      <c r="W866" s="194"/>
    </row>
    <row r="867" spans="1:23" hidden="1">
      <c r="A867" s="292"/>
      <c r="B867" s="36" t="s">
        <v>657</v>
      </c>
      <c r="C867" s="26" t="s">
        <v>560</v>
      </c>
      <c r="D867" s="36"/>
      <c r="E867" s="315"/>
      <c r="F867" s="202"/>
      <c r="G867" s="202"/>
      <c r="H867" s="315"/>
      <c r="I867" s="202"/>
      <c r="J867" s="202"/>
      <c r="K867" s="205" t="s">
        <v>751</v>
      </c>
      <c r="L867" s="194" t="s">
        <v>33</v>
      </c>
      <c r="M867" s="193" t="s">
        <v>2269</v>
      </c>
      <c r="N867" s="194"/>
      <c r="O867" s="202"/>
      <c r="P867" s="192"/>
      <c r="Q867" s="192"/>
      <c r="R867" s="194"/>
      <c r="S867" s="194"/>
      <c r="T867" s="194"/>
      <c r="U867" s="194"/>
      <c r="V867" s="194"/>
      <c r="W867" s="194"/>
    </row>
    <row r="868" spans="1:23" hidden="1">
      <c r="A868" s="292"/>
      <c r="B868" s="36" t="s">
        <v>657</v>
      </c>
      <c r="C868" s="26" t="s">
        <v>564</v>
      </c>
      <c r="D868" s="36"/>
      <c r="E868" s="315"/>
      <c r="F868" s="202"/>
      <c r="G868" s="202"/>
      <c r="H868" s="315"/>
      <c r="I868" s="202"/>
      <c r="J868" s="202"/>
      <c r="K868" s="205" t="s">
        <v>751</v>
      </c>
      <c r="L868" s="194" t="s">
        <v>33</v>
      </c>
      <c r="M868" s="193" t="s">
        <v>2269</v>
      </c>
      <c r="N868" s="194"/>
      <c r="O868" s="202"/>
      <c r="P868" s="192"/>
      <c r="Q868" s="192"/>
      <c r="R868" s="194"/>
      <c r="S868" s="194"/>
      <c r="T868" s="194"/>
      <c r="U868" s="194"/>
      <c r="V868" s="194"/>
      <c r="W868" s="194"/>
    </row>
    <row r="869" spans="1:23" hidden="1">
      <c r="A869" s="292"/>
      <c r="B869" s="36" t="s">
        <v>657</v>
      </c>
      <c r="C869" s="26" t="s">
        <v>659</v>
      </c>
      <c r="D869" s="36"/>
      <c r="E869" s="315"/>
      <c r="F869" s="202"/>
      <c r="G869" s="202"/>
      <c r="H869" s="315"/>
      <c r="I869" s="202"/>
      <c r="J869" s="202"/>
      <c r="K869" s="205" t="s">
        <v>751</v>
      </c>
      <c r="L869" s="194" t="s">
        <v>33</v>
      </c>
      <c r="M869" s="193" t="s">
        <v>2269</v>
      </c>
      <c r="N869" s="194"/>
      <c r="O869" s="202"/>
      <c r="P869" s="192"/>
      <c r="Q869" s="192"/>
      <c r="R869" s="194"/>
      <c r="S869" s="194"/>
      <c r="T869" s="194"/>
      <c r="U869" s="194"/>
      <c r="V869" s="194"/>
      <c r="W869" s="194"/>
    </row>
    <row r="870" spans="1:23" hidden="1">
      <c r="A870" s="292"/>
      <c r="B870" s="36" t="s">
        <v>657</v>
      </c>
      <c r="C870" s="26" t="s">
        <v>660</v>
      </c>
      <c r="D870" s="36"/>
      <c r="E870" s="315"/>
      <c r="F870" s="202"/>
      <c r="G870" s="202"/>
      <c r="H870" s="315"/>
      <c r="I870" s="202"/>
      <c r="J870" s="202"/>
      <c r="K870" s="205" t="s">
        <v>751</v>
      </c>
      <c r="L870" s="194" t="s">
        <v>33</v>
      </c>
      <c r="M870" s="193" t="s">
        <v>2269</v>
      </c>
      <c r="N870" s="194"/>
      <c r="O870" s="202"/>
      <c r="P870" s="192"/>
      <c r="Q870" s="192"/>
      <c r="R870" s="194"/>
      <c r="S870" s="194"/>
      <c r="T870" s="194"/>
      <c r="U870" s="194"/>
      <c r="V870" s="194"/>
      <c r="W870" s="194"/>
    </row>
    <row r="871" spans="1:23" hidden="1">
      <c r="A871" s="292"/>
      <c r="B871" s="36" t="s">
        <v>1438</v>
      </c>
      <c r="C871" s="26" t="s">
        <v>661</v>
      </c>
      <c r="D871" s="36"/>
      <c r="E871" s="315"/>
      <c r="F871" s="202"/>
      <c r="G871" s="202"/>
      <c r="H871" s="315"/>
      <c r="I871" s="202"/>
      <c r="J871" s="202"/>
      <c r="K871" s="205" t="s">
        <v>751</v>
      </c>
      <c r="L871" s="194" t="s">
        <v>33</v>
      </c>
      <c r="M871" s="193" t="s">
        <v>2269</v>
      </c>
      <c r="N871" s="194"/>
      <c r="O871" s="202"/>
      <c r="P871" s="192"/>
      <c r="Q871" s="192"/>
      <c r="R871" s="194"/>
      <c r="S871" s="194"/>
      <c r="T871" s="194"/>
      <c r="U871" s="194"/>
      <c r="V871" s="194"/>
      <c r="W871" s="194"/>
    </row>
    <row r="872" spans="1:23" hidden="1">
      <c r="A872" s="292"/>
      <c r="B872" s="36" t="s">
        <v>1438</v>
      </c>
      <c r="C872" s="26" t="s">
        <v>556</v>
      </c>
      <c r="D872" s="36"/>
      <c r="E872" s="315"/>
      <c r="F872" s="202"/>
      <c r="G872" s="202"/>
      <c r="H872" s="315"/>
      <c r="I872" s="202"/>
      <c r="J872" s="202"/>
      <c r="K872" s="205" t="s">
        <v>751</v>
      </c>
      <c r="L872" s="194" t="s">
        <v>33</v>
      </c>
      <c r="M872" s="193" t="s">
        <v>2269</v>
      </c>
      <c r="N872" s="194"/>
      <c r="O872" s="202"/>
      <c r="P872" s="192"/>
      <c r="Q872" s="192"/>
      <c r="R872" s="194"/>
      <c r="S872" s="194"/>
      <c r="T872" s="194"/>
      <c r="U872" s="194"/>
      <c r="V872" s="194"/>
      <c r="W872" s="194"/>
    </row>
    <row r="873" spans="1:23" hidden="1">
      <c r="A873" s="292"/>
      <c r="B873" s="36" t="s">
        <v>1438</v>
      </c>
      <c r="C873" s="26" t="s">
        <v>1447</v>
      </c>
      <c r="D873" s="36"/>
      <c r="E873" s="315"/>
      <c r="F873" s="202"/>
      <c r="G873" s="202"/>
      <c r="H873" s="315"/>
      <c r="I873" s="202"/>
      <c r="J873" s="202"/>
      <c r="K873" s="205" t="s">
        <v>751</v>
      </c>
      <c r="L873" s="194" t="s">
        <v>33</v>
      </c>
      <c r="M873" s="193" t="s">
        <v>2269</v>
      </c>
      <c r="N873" s="194"/>
      <c r="O873" s="202"/>
      <c r="P873" s="192"/>
      <c r="Q873" s="192"/>
      <c r="R873" s="194"/>
      <c r="S873" s="194"/>
      <c r="T873" s="194"/>
      <c r="U873" s="194"/>
      <c r="V873" s="194"/>
      <c r="W873" s="194"/>
    </row>
    <row r="874" spans="1:23" hidden="1">
      <c r="A874" s="292"/>
      <c r="B874" s="36" t="s">
        <v>1438</v>
      </c>
      <c r="C874" s="26" t="s">
        <v>1448</v>
      </c>
      <c r="D874" s="36"/>
      <c r="E874" s="315"/>
      <c r="F874" s="202"/>
      <c r="G874" s="202"/>
      <c r="H874" s="315"/>
      <c r="I874" s="202"/>
      <c r="J874" s="202"/>
      <c r="K874" s="205" t="s">
        <v>751</v>
      </c>
      <c r="L874" s="194" t="s">
        <v>33</v>
      </c>
      <c r="M874" s="193" t="s">
        <v>2269</v>
      </c>
      <c r="N874" s="194"/>
      <c r="O874" s="202"/>
      <c r="P874" s="192"/>
      <c r="Q874" s="192"/>
      <c r="R874" s="194"/>
      <c r="S874" s="194"/>
      <c r="T874" s="194"/>
      <c r="U874" s="194"/>
      <c r="V874" s="194"/>
      <c r="W874" s="194"/>
    </row>
    <row r="875" spans="1:23" hidden="1">
      <c r="A875" s="292"/>
      <c r="B875" s="36" t="s">
        <v>1438</v>
      </c>
      <c r="C875" s="26" t="s">
        <v>1449</v>
      </c>
      <c r="D875" s="36"/>
      <c r="E875" s="315"/>
      <c r="F875" s="202"/>
      <c r="G875" s="202"/>
      <c r="H875" s="315"/>
      <c r="I875" s="202"/>
      <c r="J875" s="202"/>
      <c r="K875" s="205" t="s">
        <v>751</v>
      </c>
      <c r="L875" s="194" t="s">
        <v>33</v>
      </c>
      <c r="M875" s="193" t="s">
        <v>2269</v>
      </c>
      <c r="N875" s="194"/>
      <c r="O875" s="202"/>
      <c r="P875" s="192"/>
      <c r="Q875" s="192"/>
      <c r="R875" s="194"/>
      <c r="S875" s="194"/>
      <c r="T875" s="194"/>
      <c r="U875" s="194"/>
      <c r="V875" s="194"/>
      <c r="W875" s="194"/>
    </row>
    <row r="876" spans="1:23" hidden="1">
      <c r="A876" s="292"/>
      <c r="B876" s="36" t="s">
        <v>1439</v>
      </c>
      <c r="C876" s="26" t="s">
        <v>563</v>
      </c>
      <c r="D876" s="36"/>
      <c r="E876" s="315"/>
      <c r="F876" s="202"/>
      <c r="G876" s="202"/>
      <c r="H876" s="315"/>
      <c r="I876" s="202"/>
      <c r="J876" s="202"/>
      <c r="K876" s="205" t="s">
        <v>751</v>
      </c>
      <c r="L876" s="194" t="s">
        <v>33</v>
      </c>
      <c r="M876" s="193" t="s">
        <v>2269</v>
      </c>
      <c r="N876" s="194"/>
      <c r="O876" s="202"/>
      <c r="P876" s="192"/>
      <c r="Q876" s="192"/>
      <c r="R876" s="194"/>
      <c r="S876" s="194"/>
      <c r="T876" s="194"/>
      <c r="U876" s="194"/>
      <c r="V876" s="194"/>
      <c r="W876" s="194"/>
    </row>
    <row r="877" spans="1:23" hidden="1">
      <c r="A877" s="292"/>
      <c r="B877" s="36" t="s">
        <v>1439</v>
      </c>
      <c r="C877" s="26" t="s">
        <v>662</v>
      </c>
      <c r="D877" s="36"/>
      <c r="E877" s="315"/>
      <c r="F877" s="202"/>
      <c r="G877" s="202"/>
      <c r="H877" s="315"/>
      <c r="I877" s="202"/>
      <c r="J877" s="202"/>
      <c r="K877" s="205" t="s">
        <v>751</v>
      </c>
      <c r="L877" s="194" t="s">
        <v>33</v>
      </c>
      <c r="M877" s="193" t="s">
        <v>2269</v>
      </c>
      <c r="N877" s="194"/>
      <c r="O877" s="202"/>
      <c r="P877" s="192"/>
      <c r="Q877" s="192"/>
      <c r="R877" s="194"/>
      <c r="S877" s="194"/>
      <c r="T877" s="194"/>
      <c r="U877" s="194"/>
      <c r="V877" s="194"/>
      <c r="W877" s="194"/>
    </row>
    <row r="878" spans="1:23" hidden="1">
      <c r="A878" s="292"/>
      <c r="B878" s="54" t="s">
        <v>595</v>
      </c>
      <c r="C878" s="34" t="s">
        <v>1460</v>
      </c>
      <c r="D878" s="25"/>
      <c r="E878" s="315"/>
      <c r="F878" s="202"/>
      <c r="G878" s="202"/>
      <c r="H878" s="315"/>
      <c r="I878" s="202"/>
      <c r="J878" s="202"/>
      <c r="K878" s="205" t="s">
        <v>751</v>
      </c>
      <c r="L878" s="194" t="s">
        <v>33</v>
      </c>
      <c r="M878" s="193" t="s">
        <v>2269</v>
      </c>
      <c r="N878" s="194"/>
      <c r="O878" s="202"/>
      <c r="P878" s="192"/>
      <c r="Q878" s="192"/>
      <c r="R878" s="194"/>
      <c r="S878" s="194"/>
      <c r="T878" s="194"/>
      <c r="U878" s="194"/>
      <c r="V878" s="194"/>
      <c r="W878" s="194"/>
    </row>
    <row r="879" spans="1:23" hidden="1">
      <c r="A879" s="293"/>
      <c r="B879" s="36" t="s">
        <v>663</v>
      </c>
      <c r="C879" s="26" t="s">
        <v>1437</v>
      </c>
      <c r="D879" s="36"/>
      <c r="E879" s="315"/>
      <c r="F879" s="202"/>
      <c r="G879" s="202"/>
      <c r="H879" s="315"/>
      <c r="I879" s="202"/>
      <c r="J879" s="202"/>
      <c r="K879" s="205" t="s">
        <v>751</v>
      </c>
      <c r="L879" s="194" t="s">
        <v>33</v>
      </c>
      <c r="M879" s="193" t="s">
        <v>2269</v>
      </c>
      <c r="N879" s="194"/>
      <c r="O879" s="202"/>
      <c r="P879" s="192"/>
      <c r="Q879" s="192"/>
      <c r="R879" s="194"/>
      <c r="S879" s="194"/>
      <c r="T879" s="194"/>
      <c r="U879" s="194"/>
      <c r="V879" s="194"/>
      <c r="W879" s="194"/>
    </row>
    <row r="880" spans="1:23" hidden="1">
      <c r="A880" s="294"/>
      <c r="B880" s="36" t="s">
        <v>663</v>
      </c>
      <c r="C880" s="26" t="s">
        <v>559</v>
      </c>
      <c r="D880" s="36"/>
      <c r="E880" s="315"/>
      <c r="F880" s="202"/>
      <c r="G880" s="202"/>
      <c r="H880" s="315"/>
      <c r="I880" s="202"/>
      <c r="J880" s="202"/>
      <c r="K880" s="205" t="s">
        <v>751</v>
      </c>
      <c r="L880" s="194" t="s">
        <v>33</v>
      </c>
      <c r="M880" s="193" t="s">
        <v>2269</v>
      </c>
      <c r="N880" s="194"/>
      <c r="O880" s="202"/>
      <c r="P880" s="192"/>
      <c r="Q880" s="192"/>
      <c r="R880" s="194"/>
      <c r="S880" s="194"/>
      <c r="T880" s="194"/>
      <c r="U880" s="194"/>
      <c r="V880" s="194"/>
      <c r="W880" s="194"/>
    </row>
    <row r="881" spans="1:23" hidden="1">
      <c r="A881" s="294"/>
      <c r="B881" s="53" t="s">
        <v>663</v>
      </c>
      <c r="C881" s="39" t="s">
        <v>1450</v>
      </c>
      <c r="D881" s="254"/>
      <c r="E881" s="315"/>
      <c r="F881" s="202"/>
      <c r="G881" s="202"/>
      <c r="H881" s="315"/>
      <c r="I881" s="202"/>
      <c r="J881" s="202"/>
      <c r="K881" s="205" t="s">
        <v>751</v>
      </c>
      <c r="L881" s="194" t="s">
        <v>33</v>
      </c>
      <c r="M881" s="193" t="s">
        <v>2269</v>
      </c>
      <c r="N881" s="194"/>
      <c r="O881" s="202"/>
      <c r="P881" s="192"/>
      <c r="Q881" s="192"/>
      <c r="R881" s="194"/>
      <c r="S881" s="194"/>
      <c r="T881" s="194"/>
      <c r="U881" s="194"/>
      <c r="V881" s="194"/>
      <c r="W881" s="194"/>
    </row>
    <row r="882" spans="1:23" hidden="1">
      <c r="A882" s="295"/>
      <c r="B882" s="36" t="s">
        <v>663</v>
      </c>
      <c r="C882" s="26" t="s">
        <v>1451</v>
      </c>
      <c r="D882" s="36"/>
      <c r="E882" s="315"/>
      <c r="F882" s="202"/>
      <c r="G882" s="202"/>
      <c r="H882" s="315"/>
      <c r="I882" s="202"/>
      <c r="J882" s="202"/>
      <c r="K882" s="205" t="s">
        <v>751</v>
      </c>
      <c r="L882" s="194" t="s">
        <v>33</v>
      </c>
      <c r="M882" s="193" t="s">
        <v>2269</v>
      </c>
      <c r="N882" s="194"/>
      <c r="O882" s="202"/>
      <c r="P882" s="192"/>
      <c r="Q882" s="192"/>
      <c r="R882" s="194"/>
      <c r="S882" s="194"/>
      <c r="T882" s="194"/>
      <c r="U882" s="194"/>
      <c r="V882" s="194"/>
      <c r="W882" s="194"/>
    </row>
    <row r="883" spans="1:23" hidden="1">
      <c r="A883" s="292"/>
      <c r="B883" s="36" t="s">
        <v>663</v>
      </c>
      <c r="C883" s="26" t="s">
        <v>561</v>
      </c>
      <c r="D883" s="36"/>
      <c r="E883" s="315"/>
      <c r="F883" s="202"/>
      <c r="G883" s="202"/>
      <c r="H883" s="315"/>
      <c r="I883" s="202"/>
      <c r="J883" s="202"/>
      <c r="K883" s="205" t="s">
        <v>751</v>
      </c>
      <c r="L883" s="194" t="s">
        <v>33</v>
      </c>
      <c r="M883" s="193" t="s">
        <v>2269</v>
      </c>
      <c r="N883" s="194"/>
      <c r="O883" s="202"/>
      <c r="P883" s="192"/>
      <c r="Q883" s="192"/>
      <c r="R883" s="194"/>
      <c r="S883" s="194"/>
      <c r="T883" s="194"/>
      <c r="U883" s="194"/>
      <c r="V883" s="194"/>
      <c r="W883" s="194"/>
    </row>
    <row r="884" spans="1:23" hidden="1">
      <c r="A884" s="221"/>
      <c r="B884" s="36" t="s">
        <v>1442</v>
      </c>
      <c r="C884" s="26" t="s">
        <v>1444</v>
      </c>
      <c r="D884" s="36"/>
      <c r="E884" s="315"/>
      <c r="F884" s="202"/>
      <c r="G884" s="202"/>
      <c r="H884" s="315"/>
      <c r="I884" s="202"/>
      <c r="J884" s="202"/>
      <c r="K884" s="205" t="s">
        <v>751</v>
      </c>
      <c r="L884" s="194" t="s">
        <v>33</v>
      </c>
      <c r="M884" s="193" t="s">
        <v>2269</v>
      </c>
      <c r="N884" s="194"/>
      <c r="O884" s="202"/>
      <c r="P884" s="192"/>
      <c r="Q884" s="192"/>
      <c r="R884" s="194"/>
      <c r="S884" s="194"/>
      <c r="T884" s="194"/>
      <c r="U884" s="194"/>
      <c r="V884" s="194"/>
      <c r="W884" s="194"/>
    </row>
    <row r="885" spans="1:23" hidden="1">
      <c r="A885" s="292"/>
      <c r="B885" s="36" t="s">
        <v>657</v>
      </c>
      <c r="C885" s="26" t="s">
        <v>1445</v>
      </c>
      <c r="D885" s="36"/>
      <c r="E885" s="315"/>
      <c r="F885" s="202"/>
      <c r="G885" s="202"/>
      <c r="H885" s="315"/>
      <c r="I885" s="202"/>
      <c r="J885" s="202"/>
      <c r="K885" s="205" t="s">
        <v>751</v>
      </c>
      <c r="L885" s="194" t="s">
        <v>33</v>
      </c>
      <c r="M885" s="193" t="s">
        <v>2269</v>
      </c>
      <c r="N885" s="194"/>
      <c r="O885" s="202"/>
      <c r="P885" s="192"/>
      <c r="Q885" s="192"/>
      <c r="R885" s="194"/>
      <c r="S885" s="194"/>
      <c r="T885" s="194"/>
      <c r="U885" s="194"/>
      <c r="V885" s="194"/>
      <c r="W885" s="194"/>
    </row>
    <row r="886" spans="1:23" hidden="1">
      <c r="A886" s="292"/>
      <c r="B886" s="36" t="s">
        <v>657</v>
      </c>
      <c r="C886" s="26" t="s">
        <v>1446</v>
      </c>
      <c r="D886" s="36"/>
      <c r="E886" s="315"/>
      <c r="F886" s="202"/>
      <c r="G886" s="202"/>
      <c r="H886" s="315"/>
      <c r="I886" s="202"/>
      <c r="J886" s="202"/>
      <c r="K886" s="205" t="s">
        <v>751</v>
      </c>
      <c r="L886" s="194" t="s">
        <v>33</v>
      </c>
      <c r="M886" s="193" t="s">
        <v>2269</v>
      </c>
      <c r="N886" s="194"/>
      <c r="O886" s="202"/>
      <c r="P886" s="192"/>
      <c r="Q886" s="192"/>
      <c r="R886" s="194"/>
      <c r="S886" s="194"/>
      <c r="T886" s="194"/>
      <c r="U886" s="194"/>
      <c r="V886" s="194"/>
      <c r="W886" s="194"/>
    </row>
    <row r="887" spans="1:23" hidden="1">
      <c r="A887" s="292"/>
      <c r="B887" s="36" t="s">
        <v>663</v>
      </c>
      <c r="C887" s="26" t="s">
        <v>1436</v>
      </c>
      <c r="D887" s="36"/>
      <c r="E887" s="315"/>
      <c r="F887" s="202"/>
      <c r="G887" s="202"/>
      <c r="H887" s="315"/>
      <c r="I887" s="202"/>
      <c r="J887" s="202"/>
      <c r="K887" s="205" t="s">
        <v>751</v>
      </c>
      <c r="L887" s="194" t="s">
        <v>33</v>
      </c>
      <c r="M887" s="193" t="s">
        <v>2269</v>
      </c>
      <c r="N887" s="194"/>
      <c r="O887" s="202"/>
      <c r="P887" s="192"/>
      <c r="Q887" s="192"/>
      <c r="R887" s="194"/>
      <c r="S887" s="194"/>
      <c r="T887" s="194"/>
      <c r="U887" s="194"/>
      <c r="V887" s="194"/>
      <c r="W887" s="194"/>
    </row>
    <row r="888" spans="1:23" hidden="1">
      <c r="A888" s="219"/>
      <c r="B888" s="54" t="s">
        <v>595</v>
      </c>
      <c r="C888" s="30" t="s">
        <v>1456</v>
      </c>
      <c r="D888" s="25"/>
      <c r="E888" s="315"/>
      <c r="F888" s="202"/>
      <c r="G888" s="202"/>
      <c r="H888" s="315"/>
      <c r="I888" s="202"/>
      <c r="J888" s="202"/>
      <c r="K888" s="205" t="s">
        <v>751</v>
      </c>
      <c r="L888" s="194" t="s">
        <v>33</v>
      </c>
      <c r="M888" s="193" t="s">
        <v>2269</v>
      </c>
      <c r="N888" s="194"/>
      <c r="O888" s="202"/>
      <c r="P888" s="192"/>
      <c r="Q888" s="192"/>
      <c r="R888" s="194"/>
      <c r="S888" s="194"/>
      <c r="T888" s="194"/>
      <c r="U888" s="194"/>
      <c r="V888" s="194"/>
      <c r="W888" s="194"/>
    </row>
    <row r="889" spans="1:23" hidden="1">
      <c r="A889" s="292"/>
      <c r="B889" s="184" t="s">
        <v>595</v>
      </c>
      <c r="C889" s="150" t="s">
        <v>573</v>
      </c>
      <c r="D889" s="393"/>
      <c r="E889" s="315"/>
      <c r="F889" s="202"/>
      <c r="G889" s="202"/>
      <c r="H889" s="315"/>
      <c r="I889" s="202"/>
      <c r="J889" s="202"/>
      <c r="K889" s="205" t="s">
        <v>751</v>
      </c>
      <c r="L889" s="194" t="s">
        <v>33</v>
      </c>
      <c r="M889" s="193" t="s">
        <v>2269</v>
      </c>
      <c r="N889" s="194"/>
      <c r="O889" s="202"/>
      <c r="P889" s="192"/>
      <c r="Q889" s="192"/>
      <c r="R889" s="194"/>
      <c r="S889" s="194"/>
      <c r="T889" s="194"/>
      <c r="U889" s="194"/>
      <c r="V889" s="194"/>
      <c r="W889" s="194"/>
    </row>
    <row r="890" spans="1:23" hidden="1">
      <c r="A890" s="292"/>
      <c r="B890" s="184" t="s">
        <v>595</v>
      </c>
      <c r="C890" s="150" t="s">
        <v>578</v>
      </c>
      <c r="D890" s="393"/>
      <c r="E890" s="315"/>
      <c r="F890" s="202"/>
      <c r="G890" s="202"/>
      <c r="H890" s="315"/>
      <c r="I890" s="202"/>
      <c r="J890" s="202"/>
      <c r="K890" s="205" t="s">
        <v>751</v>
      </c>
      <c r="L890" s="194" t="s">
        <v>33</v>
      </c>
      <c r="M890" s="193" t="s">
        <v>2269</v>
      </c>
      <c r="N890" s="194"/>
      <c r="O890" s="202"/>
      <c r="P890" s="192"/>
      <c r="Q890" s="192"/>
      <c r="R890" s="194"/>
      <c r="S890" s="194"/>
      <c r="T890" s="194"/>
      <c r="U890" s="194"/>
      <c r="V890" s="194"/>
      <c r="W890" s="194"/>
    </row>
    <row r="891" spans="1:23" hidden="1">
      <c r="A891" s="292"/>
      <c r="B891" s="54" t="s">
        <v>595</v>
      </c>
      <c r="C891" s="30" t="s">
        <v>1457</v>
      </c>
      <c r="D891" s="25"/>
      <c r="E891" s="315"/>
      <c r="F891" s="202"/>
      <c r="G891" s="202"/>
      <c r="H891" s="315"/>
      <c r="I891" s="202"/>
      <c r="J891" s="202"/>
      <c r="K891" s="205" t="s">
        <v>751</v>
      </c>
      <c r="L891" s="194" t="s">
        <v>33</v>
      </c>
      <c r="M891" s="193" t="s">
        <v>2269</v>
      </c>
      <c r="N891" s="194"/>
      <c r="O891" s="202"/>
      <c r="P891" s="192"/>
      <c r="Q891" s="192"/>
      <c r="R891" s="194"/>
      <c r="S891" s="194"/>
      <c r="T891" s="194"/>
      <c r="U891" s="194"/>
      <c r="V891" s="194"/>
      <c r="W891" s="194"/>
    </row>
    <row r="892" spans="1:23" hidden="1">
      <c r="A892" s="292"/>
      <c r="B892" s="184" t="s">
        <v>595</v>
      </c>
      <c r="C892" s="185" t="s">
        <v>1458</v>
      </c>
      <c r="D892" s="393"/>
      <c r="E892" s="315"/>
      <c r="F892" s="202"/>
      <c r="G892" s="202"/>
      <c r="H892" s="315"/>
      <c r="I892" s="202"/>
      <c r="J892" s="202"/>
      <c r="K892" s="205" t="s">
        <v>751</v>
      </c>
      <c r="L892" s="194" t="s">
        <v>33</v>
      </c>
      <c r="M892" s="193" t="s">
        <v>2269</v>
      </c>
      <c r="N892" s="194"/>
      <c r="O892" s="202"/>
      <c r="P892" s="192"/>
      <c r="Q892" s="192"/>
      <c r="R892" s="194"/>
      <c r="S892" s="194"/>
      <c r="T892" s="194"/>
      <c r="U892" s="194"/>
      <c r="V892" s="194"/>
      <c r="W892" s="194"/>
    </row>
    <row r="893" spans="1:23" hidden="1">
      <c r="A893" s="292"/>
      <c r="B893" s="184" t="s">
        <v>595</v>
      </c>
      <c r="C893" s="185" t="s">
        <v>1459</v>
      </c>
      <c r="D893" s="393"/>
      <c r="E893" s="315"/>
      <c r="F893" s="202"/>
      <c r="G893" s="202"/>
      <c r="H893" s="315"/>
      <c r="I893" s="202"/>
      <c r="J893" s="202"/>
      <c r="K893" s="205" t="s">
        <v>751</v>
      </c>
      <c r="L893" s="194" t="s">
        <v>33</v>
      </c>
      <c r="M893" s="193" t="s">
        <v>2269</v>
      </c>
      <c r="N893" s="194"/>
      <c r="O893" s="202"/>
      <c r="P893" s="192"/>
      <c r="Q893" s="192"/>
      <c r="R893" s="194"/>
      <c r="S893" s="194"/>
      <c r="T893" s="194"/>
      <c r="U893" s="194"/>
      <c r="V893" s="194"/>
      <c r="W893" s="194"/>
    </row>
    <row r="894" spans="1:23" hidden="1">
      <c r="A894" s="292"/>
      <c r="B894" s="184" t="s">
        <v>595</v>
      </c>
      <c r="C894" s="185" t="s">
        <v>1460</v>
      </c>
      <c r="D894" s="393"/>
      <c r="E894" s="315"/>
      <c r="F894" s="202"/>
      <c r="G894" s="202"/>
      <c r="H894" s="315"/>
      <c r="I894" s="202"/>
      <c r="J894" s="202"/>
      <c r="K894" s="205" t="s">
        <v>751</v>
      </c>
      <c r="L894" s="194" t="s">
        <v>33</v>
      </c>
      <c r="M894" s="193" t="s">
        <v>2269</v>
      </c>
      <c r="N894" s="194"/>
      <c r="O894" s="202"/>
      <c r="P894" s="192"/>
      <c r="Q894" s="192"/>
      <c r="R894" s="194"/>
      <c r="S894" s="194"/>
      <c r="T894" s="194"/>
      <c r="U894" s="194"/>
      <c r="V894" s="194"/>
      <c r="W894" s="194"/>
    </row>
    <row r="895" spans="1:23" hidden="1">
      <c r="A895" s="292"/>
      <c r="B895" s="184" t="s">
        <v>595</v>
      </c>
      <c r="C895" s="185" t="s">
        <v>1461</v>
      </c>
      <c r="D895" s="393"/>
      <c r="E895" s="315"/>
      <c r="F895" s="202"/>
      <c r="G895" s="202"/>
      <c r="H895" s="315"/>
      <c r="I895" s="202"/>
      <c r="J895" s="202"/>
      <c r="K895" s="205" t="s">
        <v>751</v>
      </c>
      <c r="L895" s="194" t="s">
        <v>33</v>
      </c>
      <c r="M895" s="193" t="s">
        <v>2269</v>
      </c>
      <c r="N895" s="194"/>
      <c r="O895" s="202"/>
      <c r="P895" s="192"/>
      <c r="Q895" s="192"/>
      <c r="R895" s="194"/>
      <c r="S895" s="194"/>
      <c r="T895" s="194"/>
      <c r="U895" s="194"/>
      <c r="V895" s="194"/>
      <c r="W895" s="194"/>
    </row>
    <row r="896" spans="1:23" hidden="1">
      <c r="A896" s="292"/>
      <c r="B896" s="184" t="s">
        <v>595</v>
      </c>
      <c r="C896" s="185" t="s">
        <v>1463</v>
      </c>
      <c r="D896" s="393"/>
      <c r="E896" s="315"/>
      <c r="F896" s="202"/>
      <c r="G896" s="202"/>
      <c r="H896" s="315"/>
      <c r="I896" s="202"/>
      <c r="J896" s="202"/>
      <c r="K896" s="205" t="s">
        <v>751</v>
      </c>
      <c r="L896" s="194" t="s">
        <v>33</v>
      </c>
      <c r="M896" s="193" t="s">
        <v>2269</v>
      </c>
      <c r="N896" s="194"/>
      <c r="O896" s="202"/>
      <c r="P896" s="192"/>
      <c r="Q896" s="192"/>
      <c r="R896" s="194"/>
      <c r="S896" s="194"/>
      <c r="T896" s="194"/>
      <c r="U896" s="194"/>
      <c r="V896" s="194"/>
      <c r="W896" s="194"/>
    </row>
    <row r="897" spans="1:23" hidden="1">
      <c r="A897" s="292"/>
      <c r="B897" s="54" t="s">
        <v>595</v>
      </c>
      <c r="C897" s="30" t="s">
        <v>1464</v>
      </c>
      <c r="D897" s="25"/>
      <c r="E897" s="315"/>
      <c r="F897" s="202"/>
      <c r="G897" s="202"/>
      <c r="H897" s="315"/>
      <c r="I897" s="202"/>
      <c r="J897" s="202"/>
      <c r="K897" s="205" t="s">
        <v>751</v>
      </c>
      <c r="L897" s="194" t="s">
        <v>33</v>
      </c>
      <c r="M897" s="193" t="s">
        <v>2269</v>
      </c>
      <c r="N897" s="194"/>
      <c r="O897" s="202"/>
      <c r="P897" s="192"/>
      <c r="Q897" s="192"/>
      <c r="R897" s="194"/>
      <c r="S897" s="194"/>
      <c r="T897" s="194"/>
      <c r="U897" s="194"/>
      <c r="V897" s="194"/>
      <c r="W897" s="194"/>
    </row>
    <row r="898" spans="1:23" hidden="1">
      <c r="A898" s="292"/>
      <c r="B898" s="54" t="s">
        <v>595</v>
      </c>
      <c r="C898" s="30" t="s">
        <v>1465</v>
      </c>
      <c r="D898" s="25"/>
      <c r="E898" s="315"/>
      <c r="F898" s="202"/>
      <c r="G898" s="202"/>
      <c r="H898" s="315"/>
      <c r="I898" s="202"/>
      <c r="J898" s="202"/>
      <c r="K898" s="205" t="s">
        <v>751</v>
      </c>
      <c r="L898" s="194" t="s">
        <v>33</v>
      </c>
      <c r="M898" s="193" t="s">
        <v>2269</v>
      </c>
      <c r="N898" s="194"/>
      <c r="O898" s="202"/>
      <c r="P898" s="192"/>
      <c r="Q898" s="192"/>
      <c r="R898" s="194"/>
      <c r="S898" s="194"/>
      <c r="T898" s="194"/>
      <c r="U898" s="194"/>
      <c r="V898" s="194"/>
      <c r="W898" s="194"/>
    </row>
    <row r="899" spans="1:23" hidden="1">
      <c r="A899" s="292"/>
      <c r="B899" s="184" t="s">
        <v>595</v>
      </c>
      <c r="C899" s="175" t="s">
        <v>1462</v>
      </c>
      <c r="D899" s="393"/>
      <c r="E899" s="315"/>
      <c r="F899" s="202"/>
      <c r="G899" s="202"/>
      <c r="H899" s="315"/>
      <c r="I899" s="202"/>
      <c r="J899" s="202"/>
      <c r="K899" s="205" t="s">
        <v>751</v>
      </c>
      <c r="L899" s="194" t="s">
        <v>33</v>
      </c>
      <c r="M899" s="193" t="s">
        <v>2269</v>
      </c>
      <c r="N899" s="194"/>
      <c r="O899" s="202"/>
      <c r="P899" s="192"/>
      <c r="Q899" s="192"/>
      <c r="R899" s="194"/>
      <c r="S899" s="194"/>
      <c r="T899" s="194"/>
      <c r="U899" s="194"/>
      <c r="V899" s="194"/>
      <c r="W899" s="194"/>
    </row>
    <row r="900" spans="1:23" hidden="1">
      <c r="A900" s="292"/>
      <c r="B900" s="184" t="s">
        <v>595</v>
      </c>
      <c r="C900" s="150" t="s">
        <v>577</v>
      </c>
      <c r="D900" s="393"/>
      <c r="E900" s="315"/>
      <c r="F900" s="202"/>
      <c r="G900" s="202"/>
      <c r="H900" s="315"/>
      <c r="I900" s="202"/>
      <c r="J900" s="202"/>
      <c r="K900" s="205" t="s">
        <v>751</v>
      </c>
      <c r="L900" s="194" t="s">
        <v>33</v>
      </c>
      <c r="M900" s="193" t="s">
        <v>2269</v>
      </c>
      <c r="N900" s="194"/>
      <c r="O900" s="202"/>
      <c r="P900" s="192"/>
      <c r="Q900" s="192"/>
      <c r="R900" s="194"/>
      <c r="S900" s="194"/>
      <c r="T900" s="194"/>
      <c r="U900" s="194"/>
      <c r="V900" s="194"/>
      <c r="W900" s="194"/>
    </row>
    <row r="901" spans="1:23" hidden="1">
      <c r="A901" s="236"/>
      <c r="B901" s="26"/>
      <c r="C901" s="26"/>
      <c r="D901" s="26"/>
      <c r="E901" s="315"/>
      <c r="F901" s="202"/>
      <c r="G901" s="202"/>
      <c r="H901" s="315"/>
      <c r="I901" s="202"/>
      <c r="J901" s="202"/>
      <c r="K901" s="205" t="s">
        <v>751</v>
      </c>
      <c r="L901" s="194" t="s">
        <v>33</v>
      </c>
      <c r="M901" s="193" t="s">
        <v>2269</v>
      </c>
      <c r="N901" s="194"/>
      <c r="O901" s="202"/>
      <c r="P901" s="192"/>
      <c r="Q901" s="192"/>
      <c r="R901" s="194"/>
      <c r="S901" s="194"/>
      <c r="T901" s="194"/>
      <c r="U901" s="194"/>
      <c r="V901" s="194"/>
      <c r="W901" s="194"/>
    </row>
    <row r="902" spans="1:23" hidden="1">
      <c r="A902" s="292"/>
      <c r="B902" s="36" t="s">
        <v>569</v>
      </c>
      <c r="C902" s="26" t="s">
        <v>1409</v>
      </c>
      <c r="D902" s="36"/>
      <c r="E902" s="315"/>
      <c r="F902" s="202"/>
      <c r="G902" s="202"/>
      <c r="H902" s="315"/>
      <c r="I902" s="202"/>
      <c r="J902" s="202"/>
      <c r="K902" s="205" t="s">
        <v>751</v>
      </c>
      <c r="L902" s="194" t="s">
        <v>33</v>
      </c>
      <c r="M902" s="193" t="s">
        <v>2269</v>
      </c>
      <c r="N902" s="194"/>
      <c r="O902" s="202"/>
      <c r="P902" s="192"/>
      <c r="Q902" s="192"/>
      <c r="R902" s="194"/>
      <c r="S902" s="194"/>
      <c r="T902" s="194"/>
      <c r="U902" s="194"/>
      <c r="V902" s="194"/>
      <c r="W902" s="194"/>
    </row>
    <row r="903" spans="1:23" hidden="1">
      <c r="A903" s="292"/>
      <c r="B903" s="36" t="s">
        <v>664</v>
      </c>
      <c r="C903" s="26" t="s">
        <v>587</v>
      </c>
      <c r="D903" s="26"/>
      <c r="E903" s="315"/>
      <c r="F903" s="202"/>
      <c r="G903" s="202"/>
      <c r="H903" s="315"/>
      <c r="I903" s="202"/>
      <c r="J903" s="202"/>
      <c r="K903" s="205" t="s">
        <v>751</v>
      </c>
      <c r="L903" s="194" t="s">
        <v>33</v>
      </c>
      <c r="M903" s="193" t="s">
        <v>2269</v>
      </c>
      <c r="N903" s="194"/>
      <c r="O903" s="202"/>
      <c r="P903" s="192"/>
      <c r="Q903" s="192"/>
      <c r="R903" s="194"/>
      <c r="S903" s="194"/>
      <c r="T903" s="194"/>
      <c r="U903" s="194"/>
      <c r="V903" s="194"/>
      <c r="W903" s="194"/>
    </row>
    <row r="904" spans="1:23" hidden="1">
      <c r="A904" s="292"/>
      <c r="B904" s="36" t="s">
        <v>664</v>
      </c>
      <c r="C904" s="26" t="s">
        <v>591</v>
      </c>
      <c r="D904" s="26"/>
      <c r="E904" s="315"/>
      <c r="F904" s="202"/>
      <c r="G904" s="202"/>
      <c r="H904" s="315"/>
      <c r="I904" s="202"/>
      <c r="J904" s="202"/>
      <c r="K904" s="205" t="s">
        <v>751</v>
      </c>
      <c r="L904" s="194" t="s">
        <v>33</v>
      </c>
      <c r="M904" s="193" t="s">
        <v>2269</v>
      </c>
      <c r="N904" s="194"/>
      <c r="O904" s="202"/>
      <c r="P904" s="192"/>
      <c r="Q904" s="192"/>
      <c r="R904" s="194"/>
      <c r="S904" s="194"/>
      <c r="T904" s="194"/>
      <c r="U904" s="194"/>
      <c r="V904" s="194"/>
      <c r="W904" s="194"/>
    </row>
    <row r="905" spans="1:23" hidden="1">
      <c r="A905" s="292"/>
      <c r="B905" s="36" t="s">
        <v>664</v>
      </c>
      <c r="C905" s="26" t="s">
        <v>588</v>
      </c>
      <c r="D905" s="26"/>
      <c r="E905" s="315"/>
      <c r="F905" s="202"/>
      <c r="G905" s="202"/>
      <c r="H905" s="315"/>
      <c r="I905" s="202"/>
      <c r="J905" s="202"/>
      <c r="K905" s="205" t="s">
        <v>751</v>
      </c>
      <c r="L905" s="194" t="s">
        <v>33</v>
      </c>
      <c r="M905" s="193" t="s">
        <v>2269</v>
      </c>
      <c r="N905" s="194"/>
      <c r="O905" s="202"/>
      <c r="P905" s="192"/>
      <c r="Q905" s="192"/>
      <c r="R905" s="194"/>
      <c r="S905" s="194"/>
      <c r="T905" s="194"/>
      <c r="U905" s="194"/>
      <c r="V905" s="194"/>
      <c r="W905" s="194"/>
    </row>
    <row r="906" spans="1:23" hidden="1">
      <c r="A906" s="292"/>
      <c r="B906" s="36" t="s">
        <v>666</v>
      </c>
      <c r="C906" s="26" t="s">
        <v>1493</v>
      </c>
      <c r="D906" s="26"/>
      <c r="E906" s="315"/>
      <c r="F906" s="202"/>
      <c r="G906" s="202"/>
      <c r="H906" s="315"/>
      <c r="I906" s="202"/>
      <c r="J906" s="202"/>
      <c r="K906" s="205" t="s">
        <v>751</v>
      </c>
      <c r="L906" s="194" t="s">
        <v>33</v>
      </c>
      <c r="M906" s="193" t="s">
        <v>2269</v>
      </c>
      <c r="N906" s="194"/>
      <c r="O906" s="202"/>
      <c r="P906" s="192"/>
      <c r="Q906" s="192"/>
      <c r="R906" s="194"/>
      <c r="S906" s="194"/>
      <c r="T906" s="194"/>
      <c r="U906" s="194"/>
      <c r="V906" s="194"/>
      <c r="W906" s="194"/>
    </row>
    <row r="907" spans="1:23" hidden="1">
      <c r="A907" s="292"/>
      <c r="B907" s="36" t="s">
        <v>666</v>
      </c>
      <c r="C907" s="26" t="s">
        <v>1494</v>
      </c>
      <c r="D907" s="26"/>
      <c r="E907" s="315"/>
      <c r="F907" s="202"/>
      <c r="G907" s="202"/>
      <c r="H907" s="315"/>
      <c r="I907" s="202"/>
      <c r="J907" s="202"/>
      <c r="K907" s="205" t="s">
        <v>751</v>
      </c>
      <c r="L907" s="194" t="s">
        <v>33</v>
      </c>
      <c r="M907" s="193" t="s">
        <v>2269</v>
      </c>
      <c r="N907" s="194"/>
      <c r="O907" s="202"/>
      <c r="P907" s="192"/>
      <c r="Q907" s="192"/>
      <c r="R907" s="194"/>
      <c r="S907" s="194"/>
      <c r="T907" s="194"/>
      <c r="U907" s="194"/>
      <c r="V907" s="194"/>
      <c r="W907" s="194"/>
    </row>
    <row r="908" spans="1:23" hidden="1">
      <c r="A908" s="292"/>
      <c r="B908" s="36" t="s">
        <v>666</v>
      </c>
      <c r="C908" s="26" t="s">
        <v>1495</v>
      </c>
      <c r="D908" s="26"/>
      <c r="E908" s="315"/>
      <c r="F908" s="202"/>
      <c r="G908" s="202"/>
      <c r="H908" s="315"/>
      <c r="I908" s="202"/>
      <c r="J908" s="202"/>
      <c r="K908" s="205" t="s">
        <v>751</v>
      </c>
      <c r="L908" s="194" t="s">
        <v>33</v>
      </c>
      <c r="M908" s="193" t="s">
        <v>2269</v>
      </c>
      <c r="N908" s="194"/>
      <c r="O908" s="202"/>
      <c r="P908" s="192"/>
      <c r="Q908" s="192"/>
      <c r="R908" s="194"/>
      <c r="S908" s="194"/>
      <c r="T908" s="194"/>
      <c r="U908" s="194"/>
      <c r="V908" s="194"/>
      <c r="W908" s="194"/>
    </row>
    <row r="909" spans="1:23" hidden="1">
      <c r="A909" s="293"/>
      <c r="B909" s="26" t="s">
        <v>666</v>
      </c>
      <c r="C909" s="26" t="s">
        <v>1496</v>
      </c>
      <c r="D909" s="26"/>
      <c r="E909" s="315"/>
      <c r="F909" s="202"/>
      <c r="G909" s="202"/>
      <c r="H909" s="315"/>
      <c r="I909" s="202"/>
      <c r="J909" s="202"/>
      <c r="K909" s="205" t="s">
        <v>751</v>
      </c>
      <c r="L909" s="194" t="s">
        <v>33</v>
      </c>
      <c r="M909" s="193" t="s">
        <v>2269</v>
      </c>
      <c r="N909" s="194"/>
      <c r="O909" s="202"/>
      <c r="P909" s="192"/>
      <c r="Q909" s="192"/>
      <c r="R909" s="194"/>
      <c r="S909" s="194"/>
      <c r="T909" s="194"/>
      <c r="U909" s="194"/>
      <c r="V909" s="194"/>
      <c r="W909" s="194"/>
    </row>
    <row r="910" spans="1:23" hidden="1">
      <c r="A910" s="294"/>
      <c r="B910" s="26" t="s">
        <v>666</v>
      </c>
      <c r="C910" s="26" t="s">
        <v>1497</v>
      </c>
      <c r="D910" s="26"/>
      <c r="E910" s="315"/>
      <c r="F910" s="202"/>
      <c r="G910" s="202"/>
      <c r="H910" s="315"/>
      <c r="I910" s="202"/>
      <c r="J910" s="202"/>
      <c r="K910" s="205" t="s">
        <v>751</v>
      </c>
      <c r="L910" s="194" t="s">
        <v>33</v>
      </c>
      <c r="M910" s="193" t="s">
        <v>2269</v>
      </c>
      <c r="N910" s="194"/>
      <c r="O910" s="202"/>
      <c r="P910" s="192"/>
      <c r="Q910" s="192"/>
      <c r="R910" s="194"/>
      <c r="S910" s="194"/>
      <c r="T910" s="194"/>
      <c r="U910" s="194"/>
      <c r="V910" s="194"/>
      <c r="W910" s="194"/>
    </row>
    <row r="911" spans="1:23" hidden="1">
      <c r="A911" s="294"/>
      <c r="B911" s="26" t="s">
        <v>666</v>
      </c>
      <c r="C911" s="26" t="s">
        <v>1498</v>
      </c>
      <c r="D911" s="26"/>
      <c r="E911" s="315"/>
      <c r="F911" s="202"/>
      <c r="G911" s="202"/>
      <c r="H911" s="315"/>
      <c r="I911" s="202"/>
      <c r="J911" s="202"/>
      <c r="K911" s="205" t="s">
        <v>751</v>
      </c>
      <c r="L911" s="194" t="s">
        <v>33</v>
      </c>
      <c r="M911" s="193" t="s">
        <v>2269</v>
      </c>
      <c r="N911" s="194"/>
      <c r="O911" s="202"/>
      <c r="P911" s="192"/>
      <c r="Q911" s="192"/>
      <c r="R911" s="194"/>
      <c r="S911" s="194"/>
      <c r="T911" s="194"/>
      <c r="U911" s="194"/>
      <c r="V911" s="194"/>
      <c r="W911" s="194"/>
    </row>
    <row r="912" spans="1:23" hidden="1">
      <c r="A912" s="295"/>
      <c r="B912" s="26" t="s">
        <v>666</v>
      </c>
      <c r="C912" s="26" t="s">
        <v>586</v>
      </c>
      <c r="D912" s="26"/>
      <c r="E912" s="315"/>
      <c r="F912" s="202"/>
      <c r="G912" s="202"/>
      <c r="H912" s="315"/>
      <c r="I912" s="202"/>
      <c r="J912" s="202"/>
      <c r="K912" s="205" t="s">
        <v>751</v>
      </c>
      <c r="L912" s="194" t="s">
        <v>33</v>
      </c>
      <c r="M912" s="193" t="s">
        <v>2269</v>
      </c>
      <c r="N912" s="194"/>
      <c r="O912" s="202"/>
      <c r="P912" s="192"/>
      <c r="Q912" s="192"/>
      <c r="R912" s="194"/>
      <c r="S912" s="194"/>
      <c r="T912" s="194"/>
      <c r="U912" s="194"/>
      <c r="V912" s="194"/>
      <c r="W912" s="194"/>
    </row>
    <row r="913" spans="1:23" hidden="1">
      <c r="A913" s="292"/>
      <c r="B913" s="26" t="s">
        <v>666</v>
      </c>
      <c r="C913" s="26" t="s">
        <v>590</v>
      </c>
      <c r="D913" s="26"/>
      <c r="E913" s="315"/>
      <c r="F913" s="202"/>
      <c r="G913" s="202"/>
      <c r="H913" s="315"/>
      <c r="I913" s="202"/>
      <c r="J913" s="202"/>
      <c r="K913" s="205" t="s">
        <v>751</v>
      </c>
      <c r="L913" s="194" t="s">
        <v>33</v>
      </c>
      <c r="M913" s="193" t="s">
        <v>2269</v>
      </c>
      <c r="N913" s="194"/>
      <c r="O913" s="202"/>
      <c r="P913" s="192"/>
      <c r="Q913" s="192"/>
      <c r="R913" s="194"/>
      <c r="S913" s="194"/>
      <c r="T913" s="194"/>
      <c r="U913" s="194"/>
      <c r="V913" s="194"/>
      <c r="W913" s="194"/>
    </row>
    <row r="914" spans="1:23" hidden="1">
      <c r="A914" s="293"/>
      <c r="B914" s="26" t="s">
        <v>666</v>
      </c>
      <c r="C914" s="26" t="s">
        <v>589</v>
      </c>
      <c r="D914" s="26"/>
      <c r="E914" s="315"/>
      <c r="F914" s="202"/>
      <c r="G914" s="202"/>
      <c r="H914" s="315"/>
      <c r="I914" s="202"/>
      <c r="J914" s="202"/>
      <c r="K914" s="205" t="s">
        <v>751</v>
      </c>
      <c r="L914" s="194" t="s">
        <v>33</v>
      </c>
      <c r="M914" s="193" t="s">
        <v>2269</v>
      </c>
      <c r="N914" s="194"/>
      <c r="O914" s="202"/>
      <c r="P914" s="192"/>
      <c r="Q914" s="192"/>
      <c r="R914" s="194"/>
      <c r="S914" s="194"/>
      <c r="T914" s="194"/>
      <c r="U914" s="194"/>
      <c r="V914" s="194"/>
      <c r="W914" s="194"/>
    </row>
    <row r="915" spans="1:23" hidden="1">
      <c r="A915" s="230"/>
      <c r="B915" s="36" t="s">
        <v>592</v>
      </c>
      <c r="C915" s="26" t="s">
        <v>594</v>
      </c>
      <c r="D915" s="36"/>
      <c r="E915" s="315"/>
      <c r="F915" s="202"/>
      <c r="G915" s="202"/>
      <c r="H915" s="315"/>
      <c r="I915" s="202"/>
      <c r="J915" s="202"/>
      <c r="K915" s="205" t="s">
        <v>751</v>
      </c>
      <c r="L915" s="194" t="s">
        <v>33</v>
      </c>
      <c r="M915" s="193" t="s">
        <v>2269</v>
      </c>
      <c r="N915" s="194"/>
      <c r="O915" s="202"/>
      <c r="P915" s="192"/>
      <c r="Q915" s="192"/>
      <c r="R915" s="194"/>
      <c r="S915" s="194"/>
      <c r="T915" s="194"/>
      <c r="U915" s="194"/>
      <c r="V915" s="194"/>
      <c r="W915" s="194"/>
    </row>
    <row r="916" spans="1:23" hidden="1">
      <c r="A916" s="294"/>
      <c r="B916" s="36" t="s">
        <v>592</v>
      </c>
      <c r="C916" s="39" t="s">
        <v>673</v>
      </c>
      <c r="D916" s="254"/>
      <c r="E916" s="315"/>
      <c r="F916" s="202"/>
      <c r="G916" s="202"/>
      <c r="H916" s="315"/>
      <c r="I916" s="202"/>
      <c r="J916" s="202"/>
      <c r="K916" s="205" t="s">
        <v>751</v>
      </c>
      <c r="L916" s="194" t="s">
        <v>33</v>
      </c>
      <c r="M916" s="193" t="s">
        <v>2269</v>
      </c>
      <c r="N916" s="194"/>
      <c r="O916" s="202"/>
      <c r="P916" s="192"/>
      <c r="Q916" s="192"/>
      <c r="R916" s="194"/>
      <c r="S916" s="194"/>
      <c r="T916" s="194"/>
      <c r="U916" s="194"/>
      <c r="V916" s="194"/>
      <c r="W916" s="194"/>
    </row>
    <row r="917" spans="1:23" hidden="1">
      <c r="A917" s="295"/>
      <c r="B917" s="53" t="s">
        <v>592</v>
      </c>
      <c r="C917" s="38" t="s">
        <v>1499</v>
      </c>
      <c r="D917" s="53"/>
      <c r="E917" s="315"/>
      <c r="F917" s="202"/>
      <c r="G917" s="202"/>
      <c r="H917" s="315"/>
      <c r="I917" s="202"/>
      <c r="J917" s="202"/>
      <c r="K917" s="205" t="s">
        <v>751</v>
      </c>
      <c r="L917" s="194" t="s">
        <v>33</v>
      </c>
      <c r="M917" s="193" t="s">
        <v>2269</v>
      </c>
      <c r="N917" s="194"/>
      <c r="O917" s="202"/>
      <c r="P917" s="192"/>
      <c r="Q917" s="192"/>
      <c r="R917" s="194"/>
      <c r="S917" s="194"/>
      <c r="T917" s="194"/>
      <c r="U917" s="194"/>
      <c r="V917" s="194"/>
      <c r="W917" s="194"/>
    </row>
    <row r="918" spans="1:23" hidden="1">
      <c r="A918" s="201" t="s">
        <v>2</v>
      </c>
      <c r="B918" s="202" t="s">
        <v>2243</v>
      </c>
      <c r="C918" s="215" t="s">
        <v>2248</v>
      </c>
      <c r="D918" s="202">
        <v>2</v>
      </c>
      <c r="E918" s="315"/>
      <c r="F918" s="202"/>
      <c r="G918" s="202"/>
      <c r="H918" s="315"/>
      <c r="I918" s="202"/>
      <c r="J918" s="202"/>
      <c r="K918" s="203" t="s">
        <v>751</v>
      </c>
      <c r="L918" s="203" t="s">
        <v>2243</v>
      </c>
      <c r="M918" s="203" t="s">
        <v>2269</v>
      </c>
      <c r="N918" s="202"/>
      <c r="O918" s="202"/>
      <c r="P918" s="202"/>
      <c r="Q918" s="202"/>
      <c r="R918" s="202"/>
      <c r="S918" s="202"/>
      <c r="T918" s="202"/>
      <c r="U918" s="194"/>
      <c r="V918" s="194"/>
      <c r="W918" s="194"/>
    </row>
    <row r="919" spans="1:23" hidden="1">
      <c r="A919" s="261" t="s">
        <v>2</v>
      </c>
      <c r="B919" s="331" t="s">
        <v>2243</v>
      </c>
      <c r="C919" s="330" t="s">
        <v>2255</v>
      </c>
      <c r="D919" s="331">
        <v>5</v>
      </c>
      <c r="E919" s="315"/>
      <c r="F919" s="202"/>
      <c r="G919" s="202"/>
      <c r="H919" s="315"/>
      <c r="I919" s="202"/>
      <c r="J919" s="202"/>
      <c r="K919" s="203" t="s">
        <v>751</v>
      </c>
      <c r="L919" s="203" t="s">
        <v>2224</v>
      </c>
      <c r="M919" s="203" t="s">
        <v>2269</v>
      </c>
      <c r="N919" s="202"/>
      <c r="O919" s="202"/>
      <c r="P919" s="202"/>
      <c r="Q919" s="202"/>
      <c r="R919" s="202" t="s">
        <v>2263</v>
      </c>
      <c r="S919" s="207">
        <v>40422</v>
      </c>
      <c r="T919" s="203" t="s">
        <v>2315</v>
      </c>
      <c r="U919" s="194" t="s">
        <v>1521</v>
      </c>
      <c r="V919" s="194" t="s">
        <v>1521</v>
      </c>
      <c r="W919" s="194"/>
    </row>
    <row r="920" spans="1:23" hidden="1">
      <c r="A920" s="201" t="s">
        <v>2</v>
      </c>
      <c r="B920" s="202" t="s">
        <v>2243</v>
      </c>
      <c r="C920" s="215" t="s">
        <v>2256</v>
      </c>
      <c r="D920" s="202">
        <v>3</v>
      </c>
      <c r="E920" s="315"/>
      <c r="F920" s="202"/>
      <c r="G920" s="202"/>
      <c r="H920" s="315"/>
      <c r="I920" s="202"/>
      <c r="J920" s="202"/>
      <c r="K920" s="203" t="s">
        <v>751</v>
      </c>
      <c r="L920" s="203" t="s">
        <v>1520</v>
      </c>
      <c r="M920" s="203" t="s">
        <v>2269</v>
      </c>
      <c r="N920" s="202"/>
      <c r="O920" s="202"/>
      <c r="P920" s="202"/>
      <c r="Q920" s="202"/>
      <c r="R920" s="202"/>
      <c r="S920" s="202"/>
      <c r="T920" s="202"/>
      <c r="U920" s="194"/>
      <c r="V920" s="194"/>
      <c r="W920" s="194"/>
    </row>
    <row r="921" spans="1:23" hidden="1">
      <c r="A921" s="201" t="s">
        <v>2</v>
      </c>
      <c r="B921" s="202" t="s">
        <v>2243</v>
      </c>
      <c r="C921" s="215" t="s">
        <v>2257</v>
      </c>
      <c r="D921" s="202">
        <v>3</v>
      </c>
      <c r="E921" s="315"/>
      <c r="F921" s="202"/>
      <c r="G921" s="202"/>
      <c r="H921" s="315"/>
      <c r="I921" s="202"/>
      <c r="J921" s="202"/>
      <c r="K921" s="203" t="s">
        <v>751</v>
      </c>
      <c r="L921" s="203" t="s">
        <v>1520</v>
      </c>
      <c r="M921" s="203" t="s">
        <v>2269</v>
      </c>
      <c r="N921" s="202"/>
      <c r="O921" s="202"/>
      <c r="P921" s="202"/>
      <c r="Q921" s="202"/>
      <c r="R921" s="202"/>
      <c r="S921" s="202"/>
      <c r="T921" s="202"/>
      <c r="U921" s="194"/>
      <c r="V921" s="194"/>
      <c r="W921" s="194"/>
    </row>
    <row r="922" spans="1:23" hidden="1">
      <c r="A922" s="201" t="s">
        <v>2</v>
      </c>
      <c r="B922" s="202" t="s">
        <v>2243</v>
      </c>
      <c r="C922" s="215" t="s">
        <v>2258</v>
      </c>
      <c r="D922" s="202">
        <v>3</v>
      </c>
      <c r="E922" s="315"/>
      <c r="F922" s="202"/>
      <c r="G922" s="202"/>
      <c r="H922" s="315"/>
      <c r="I922" s="202"/>
      <c r="J922" s="202"/>
      <c r="K922" s="203" t="s">
        <v>751</v>
      </c>
      <c r="L922" s="203" t="s">
        <v>1520</v>
      </c>
      <c r="M922" s="203" t="s">
        <v>2269</v>
      </c>
      <c r="N922" s="202"/>
      <c r="O922" s="202"/>
      <c r="P922" s="202"/>
      <c r="Q922" s="202"/>
      <c r="R922" s="202"/>
      <c r="S922" s="202"/>
      <c r="T922" s="202"/>
      <c r="U922" s="194"/>
      <c r="V922" s="194"/>
      <c r="W922" s="194"/>
    </row>
    <row r="923" spans="1:23" hidden="1">
      <c r="A923" s="201" t="s">
        <v>2</v>
      </c>
      <c r="B923" s="202" t="s">
        <v>2243</v>
      </c>
      <c r="C923" s="215" t="s">
        <v>2259</v>
      </c>
      <c r="D923" s="202">
        <v>3</v>
      </c>
      <c r="E923" s="315"/>
      <c r="F923" s="202"/>
      <c r="G923" s="202"/>
      <c r="H923" s="315"/>
      <c r="I923" s="202"/>
      <c r="J923" s="202"/>
      <c r="K923" s="203" t="s">
        <v>751</v>
      </c>
      <c r="L923" s="203" t="s">
        <v>1520</v>
      </c>
      <c r="M923" s="203" t="s">
        <v>2269</v>
      </c>
      <c r="N923" s="202"/>
      <c r="O923" s="202"/>
      <c r="P923" s="202"/>
      <c r="Q923" s="202"/>
      <c r="R923" s="202"/>
      <c r="S923" s="202"/>
      <c r="T923" s="202"/>
      <c r="U923" s="194"/>
      <c r="V923" s="194"/>
      <c r="W923" s="194"/>
    </row>
    <row r="924" spans="1:23" hidden="1">
      <c r="A924" s="201" t="s">
        <v>2</v>
      </c>
      <c r="B924" s="202" t="s">
        <v>2243</v>
      </c>
      <c r="C924" s="215" t="s">
        <v>2260</v>
      </c>
      <c r="D924" s="202">
        <v>3</v>
      </c>
      <c r="E924" s="315"/>
      <c r="F924" s="202"/>
      <c r="G924" s="202"/>
      <c r="H924" s="315"/>
      <c r="I924" s="202"/>
      <c r="J924" s="202"/>
      <c r="K924" s="203" t="s">
        <v>751</v>
      </c>
      <c r="L924" s="203" t="s">
        <v>1520</v>
      </c>
      <c r="M924" s="203" t="s">
        <v>2269</v>
      </c>
      <c r="N924" s="202"/>
      <c r="O924" s="202"/>
      <c r="P924" s="202"/>
      <c r="Q924" s="202"/>
      <c r="R924" s="202"/>
      <c r="S924" s="202"/>
      <c r="T924" s="202"/>
      <c r="U924" s="194"/>
      <c r="V924" s="194"/>
      <c r="W924" s="194"/>
    </row>
    <row r="925" spans="1:23" hidden="1">
      <c r="A925" s="314" t="s">
        <v>2</v>
      </c>
      <c r="B925" s="315" t="s">
        <v>2243</v>
      </c>
      <c r="C925" s="357" t="s">
        <v>2261</v>
      </c>
      <c r="D925" s="315">
        <v>3</v>
      </c>
      <c r="E925" s="315"/>
      <c r="F925" s="202"/>
      <c r="G925" s="202"/>
      <c r="H925" s="315"/>
      <c r="I925" s="202"/>
      <c r="J925" s="202"/>
      <c r="K925" s="203" t="s">
        <v>751</v>
      </c>
      <c r="L925" s="203" t="s">
        <v>1520</v>
      </c>
      <c r="M925" s="203" t="s">
        <v>2269</v>
      </c>
      <c r="N925" s="202"/>
      <c r="O925" s="202"/>
      <c r="P925" s="202"/>
      <c r="Q925" s="202"/>
      <c r="R925" s="202"/>
      <c r="S925" s="202"/>
      <c r="T925" s="202"/>
      <c r="U925" s="194"/>
      <c r="V925" s="194"/>
      <c r="W925" s="194"/>
    </row>
    <row r="926" spans="1:23" hidden="1">
      <c r="A926" s="201" t="s">
        <v>2</v>
      </c>
      <c r="B926" s="202" t="s">
        <v>2243</v>
      </c>
      <c r="C926" s="215" t="s">
        <v>2262</v>
      </c>
      <c r="D926" s="202">
        <v>2</v>
      </c>
      <c r="E926" s="315"/>
      <c r="F926" s="202"/>
      <c r="G926" s="202"/>
      <c r="H926" s="315"/>
      <c r="I926" s="202"/>
      <c r="J926" s="202"/>
      <c r="K926" s="203" t="s">
        <v>751</v>
      </c>
      <c r="L926" s="203" t="s">
        <v>1520</v>
      </c>
      <c r="M926" s="203" t="s">
        <v>2269</v>
      </c>
      <c r="N926" s="202"/>
      <c r="O926" s="202"/>
      <c r="P926" s="202"/>
      <c r="Q926" s="202"/>
      <c r="R926" s="202"/>
      <c r="S926" s="202"/>
      <c r="T926" s="202"/>
      <c r="U926" s="194"/>
      <c r="V926" s="194"/>
      <c r="W926" s="194"/>
    </row>
    <row r="927" spans="1:23" hidden="1">
      <c r="A927" s="312" t="s">
        <v>2</v>
      </c>
      <c r="B927" s="359" t="s">
        <v>2243</v>
      </c>
      <c r="C927" s="367" t="s">
        <v>2279</v>
      </c>
      <c r="D927" s="323">
        <v>4</v>
      </c>
      <c r="E927" s="315" t="s">
        <v>2271</v>
      </c>
      <c r="F927" s="202" t="s">
        <v>1519</v>
      </c>
      <c r="G927" s="202" t="s">
        <v>2272</v>
      </c>
      <c r="H927" s="202"/>
      <c r="I927" s="202"/>
      <c r="J927" s="202"/>
      <c r="K927" s="191" t="s">
        <v>766</v>
      </c>
      <c r="L927" s="193" t="s">
        <v>2224</v>
      </c>
      <c r="M927" s="193" t="s">
        <v>2269</v>
      </c>
      <c r="N927" s="193"/>
      <c r="O927" s="202"/>
      <c r="P927" s="202"/>
      <c r="Q927" s="202"/>
      <c r="R927" s="193"/>
      <c r="S927" s="193"/>
      <c r="T927" s="193"/>
      <c r="U927" s="194"/>
      <c r="V927" s="193"/>
      <c r="W927" s="193"/>
    </row>
    <row r="928" spans="1:23" hidden="1">
      <c r="A928" s="208" t="s">
        <v>2</v>
      </c>
      <c r="B928" s="202" t="s">
        <v>2243</v>
      </c>
      <c r="C928" s="215" t="s">
        <v>2277</v>
      </c>
      <c r="D928" s="202">
        <v>4</v>
      </c>
      <c r="E928" s="315" t="s">
        <v>2271</v>
      </c>
      <c r="F928" s="202"/>
      <c r="G928" s="202" t="s">
        <v>2272</v>
      </c>
      <c r="H928" s="202"/>
      <c r="I928" s="202"/>
      <c r="J928" s="202"/>
      <c r="K928" s="191" t="s">
        <v>766</v>
      </c>
      <c r="L928" s="191" t="s">
        <v>2224</v>
      </c>
      <c r="M928" s="193" t="s">
        <v>2269</v>
      </c>
      <c r="N928" s="193"/>
      <c r="O928" s="202"/>
      <c r="P928" s="202"/>
      <c r="Q928" s="202"/>
      <c r="R928" s="193"/>
      <c r="S928" s="193"/>
      <c r="T928" s="193"/>
      <c r="U928" s="194"/>
      <c r="V928" s="193"/>
      <c r="W928" s="193"/>
    </row>
    <row r="929" spans="1:23" hidden="1">
      <c r="A929" s="208" t="s">
        <v>2</v>
      </c>
      <c r="B929" s="202" t="s">
        <v>2243</v>
      </c>
      <c r="C929" s="215" t="s">
        <v>2278</v>
      </c>
      <c r="D929" s="202">
        <v>4</v>
      </c>
      <c r="E929" s="315" t="s">
        <v>2429</v>
      </c>
      <c r="F929" s="202"/>
      <c r="G929" s="202" t="s">
        <v>2272</v>
      </c>
      <c r="H929" s="202"/>
      <c r="I929" s="202"/>
      <c r="J929" s="202"/>
      <c r="K929" s="191" t="s">
        <v>766</v>
      </c>
      <c r="L929" s="191" t="s">
        <v>2224</v>
      </c>
      <c r="M929" s="193" t="s">
        <v>2269</v>
      </c>
      <c r="N929" s="194"/>
      <c r="O929" s="202"/>
      <c r="P929" s="202"/>
      <c r="Q929" s="202"/>
      <c r="R929" s="194"/>
      <c r="S929" s="194"/>
      <c r="T929" s="194"/>
      <c r="U929" s="194"/>
      <c r="V929" s="194"/>
      <c r="W929" s="194"/>
    </row>
    <row r="930" spans="1:23" hidden="1">
      <c r="A930" s="229" t="s">
        <v>2</v>
      </c>
      <c r="B930" s="329" t="s">
        <v>21</v>
      </c>
      <c r="C930" s="330" t="s">
        <v>2280</v>
      </c>
      <c r="D930" s="331">
        <v>5</v>
      </c>
      <c r="E930" s="315" t="s">
        <v>2271</v>
      </c>
      <c r="F930" s="202" t="s">
        <v>2431</v>
      </c>
      <c r="G930" s="202" t="s">
        <v>2436</v>
      </c>
      <c r="H930" s="193"/>
      <c r="I930" s="202"/>
      <c r="J930" s="193"/>
      <c r="K930" s="191" t="s">
        <v>751</v>
      </c>
      <c r="L930" s="193" t="s">
        <v>2224</v>
      </c>
      <c r="M930" s="193" t="s">
        <v>2269</v>
      </c>
      <c r="N930" s="193"/>
      <c r="O930" s="193"/>
      <c r="P930" s="193"/>
      <c r="Q930" s="193"/>
      <c r="R930" s="193"/>
      <c r="S930" s="193"/>
      <c r="T930" s="193"/>
      <c r="U930" s="193"/>
      <c r="V930" s="193"/>
      <c r="W930" s="193"/>
    </row>
    <row r="931" spans="1:23" hidden="1">
      <c r="A931" s="208" t="s">
        <v>2</v>
      </c>
      <c r="B931" s="206" t="s">
        <v>21</v>
      </c>
      <c r="C931" s="216" t="s">
        <v>2299</v>
      </c>
      <c r="D931" s="202">
        <v>4</v>
      </c>
      <c r="E931" s="315" t="s">
        <v>2429</v>
      </c>
      <c r="F931" s="202"/>
      <c r="G931" s="202" t="s">
        <v>2272</v>
      </c>
      <c r="H931" s="191"/>
      <c r="I931" s="202"/>
      <c r="J931" s="192"/>
      <c r="K931" s="206" t="s">
        <v>766</v>
      </c>
      <c r="L931" s="193" t="s">
        <v>2224</v>
      </c>
      <c r="M931" s="193" t="s">
        <v>2269</v>
      </c>
      <c r="N931" s="193"/>
      <c r="O931" s="191"/>
      <c r="P931" s="192"/>
      <c r="Q931" s="192"/>
      <c r="R931" s="193"/>
      <c r="S931" s="193"/>
      <c r="T931" s="193"/>
      <c r="U931" s="194"/>
      <c r="V931" s="193"/>
      <c r="W931" s="193"/>
    </row>
    <row r="932" spans="1:23" hidden="1">
      <c r="A932" s="232" t="s">
        <v>2</v>
      </c>
      <c r="B932" s="265" t="s">
        <v>2303</v>
      </c>
      <c r="C932" s="269" t="s">
        <v>2304</v>
      </c>
      <c r="D932" s="268">
        <v>5</v>
      </c>
      <c r="E932" s="315" t="s">
        <v>2271</v>
      </c>
      <c r="F932" s="202" t="s">
        <v>2431</v>
      </c>
      <c r="G932" s="202"/>
      <c r="H932" s="315"/>
      <c r="I932" s="202"/>
      <c r="J932" s="202"/>
      <c r="K932" s="206" t="s">
        <v>751</v>
      </c>
      <c r="L932" s="193" t="s">
        <v>2224</v>
      </c>
      <c r="M932" s="193" t="s">
        <v>2269</v>
      </c>
      <c r="N932" s="193"/>
      <c r="O932" s="202"/>
      <c r="P932" s="193"/>
      <c r="Q932" s="193"/>
      <c r="R932" s="193"/>
      <c r="S932" s="193"/>
      <c r="T932" s="193"/>
      <c r="U932" s="193"/>
      <c r="V932" s="193"/>
      <c r="W932" s="193"/>
    </row>
    <row r="933" spans="1:23" hidden="1">
      <c r="A933" s="231" t="s">
        <v>2</v>
      </c>
      <c r="B933" s="239" t="s">
        <v>2303</v>
      </c>
      <c r="C933" s="33" t="s">
        <v>2323</v>
      </c>
      <c r="D933" s="250">
        <v>5</v>
      </c>
      <c r="E933" s="315"/>
      <c r="F933" s="202"/>
      <c r="G933" s="202"/>
      <c r="H933" s="315"/>
      <c r="I933" s="202"/>
      <c r="J933" s="202"/>
      <c r="K933" s="205" t="s">
        <v>751</v>
      </c>
      <c r="L933" s="194" t="s">
        <v>33</v>
      </c>
      <c r="M933" s="193" t="s">
        <v>2269</v>
      </c>
      <c r="N933" s="194"/>
      <c r="O933" s="202"/>
      <c r="P933" s="192"/>
      <c r="Q933" s="192"/>
      <c r="R933" s="194"/>
      <c r="S933" s="194"/>
      <c r="T933" s="194"/>
      <c r="U933" s="194"/>
      <c r="V933" s="194"/>
      <c r="W933" s="194"/>
    </row>
    <row r="934" spans="1:23" hidden="1">
      <c r="A934" s="231" t="s">
        <v>2</v>
      </c>
      <c r="B934" s="61" t="s">
        <v>2325</v>
      </c>
      <c r="C934" s="246" t="s">
        <v>2326</v>
      </c>
      <c r="D934" s="313">
        <v>5</v>
      </c>
      <c r="E934" s="315"/>
      <c r="F934" s="202"/>
      <c r="G934" s="202"/>
      <c r="H934" s="315"/>
      <c r="I934" s="202"/>
      <c r="J934" s="202"/>
      <c r="K934" s="205" t="s">
        <v>751</v>
      </c>
      <c r="L934" s="194" t="s">
        <v>33</v>
      </c>
      <c r="M934" s="193" t="s">
        <v>2269</v>
      </c>
      <c r="N934" s="194"/>
      <c r="O934" s="202"/>
      <c r="P934" s="192"/>
      <c r="Q934" s="192"/>
      <c r="R934" s="194"/>
      <c r="S934" s="194"/>
      <c r="T934" s="194"/>
      <c r="U934" s="194"/>
      <c r="V934" s="194"/>
      <c r="W934" s="194"/>
    </row>
    <row r="935" spans="1:23" hidden="1">
      <c r="A935" s="233" t="s">
        <v>2</v>
      </c>
      <c r="B935" s="61" t="s">
        <v>2325</v>
      </c>
      <c r="C935" s="283" t="s">
        <v>2349</v>
      </c>
      <c r="D935" s="66">
        <v>5</v>
      </c>
      <c r="E935" s="315"/>
      <c r="F935" s="202"/>
      <c r="G935" s="202"/>
      <c r="H935" s="315"/>
      <c r="I935" s="202"/>
      <c r="J935" s="202"/>
      <c r="K935" s="205" t="s">
        <v>751</v>
      </c>
      <c r="L935" s="194" t="s">
        <v>33</v>
      </c>
      <c r="M935" s="193" t="s">
        <v>2269</v>
      </c>
      <c r="N935" s="194"/>
      <c r="O935" s="202"/>
      <c r="P935" s="192"/>
      <c r="Q935" s="192"/>
      <c r="R935" s="194"/>
      <c r="S935" s="194"/>
      <c r="T935" s="194"/>
      <c r="U935" s="194"/>
      <c r="V935" s="194"/>
      <c r="W935" s="194"/>
    </row>
    <row r="936" spans="1:23" hidden="1">
      <c r="A936" s="208" t="s">
        <v>2</v>
      </c>
      <c r="B936" s="238" t="s">
        <v>2325</v>
      </c>
      <c r="C936" s="216" t="s">
        <v>2350</v>
      </c>
      <c r="D936" s="224">
        <v>4</v>
      </c>
      <c r="E936" s="315"/>
      <c r="F936" s="202"/>
      <c r="G936" s="202"/>
      <c r="H936" s="315"/>
      <c r="I936" s="202"/>
      <c r="J936" s="202"/>
      <c r="K936" s="205" t="s">
        <v>751</v>
      </c>
      <c r="L936" s="194" t="s">
        <v>33</v>
      </c>
      <c r="M936" s="193" t="s">
        <v>2269</v>
      </c>
      <c r="N936" s="194"/>
      <c r="O936" s="202"/>
      <c r="P936" s="192"/>
      <c r="Q936" s="192"/>
      <c r="R936" s="194"/>
      <c r="S936" s="194"/>
      <c r="T936" s="194"/>
      <c r="U936" s="194"/>
      <c r="V936" s="194"/>
      <c r="W936" s="194"/>
    </row>
    <row r="937" spans="1:23" hidden="1">
      <c r="A937" s="229" t="s">
        <v>2</v>
      </c>
      <c r="B937" s="267" t="s">
        <v>2351</v>
      </c>
      <c r="C937" s="269" t="s">
        <v>2352</v>
      </c>
      <c r="D937" s="65">
        <v>5</v>
      </c>
      <c r="E937" s="315"/>
      <c r="F937" s="202"/>
      <c r="G937" s="202"/>
      <c r="H937" s="315"/>
      <c r="I937" s="202"/>
      <c r="J937" s="202"/>
      <c r="K937" s="205" t="s">
        <v>751</v>
      </c>
      <c r="L937" s="194" t="s">
        <v>33</v>
      </c>
      <c r="M937" s="193" t="s">
        <v>2269</v>
      </c>
      <c r="N937" s="194"/>
      <c r="O937" s="202"/>
      <c r="P937" s="192"/>
      <c r="Q937" s="192"/>
      <c r="R937" s="194"/>
      <c r="S937" s="194"/>
      <c r="T937" s="194"/>
      <c r="U937" s="194"/>
      <c r="V937" s="194"/>
      <c r="W937" s="194"/>
    </row>
    <row r="938" spans="1:23" hidden="1">
      <c r="A938" s="229" t="s">
        <v>2</v>
      </c>
      <c r="B938" s="61" t="s">
        <v>2351</v>
      </c>
      <c r="C938" s="283" t="s">
        <v>2353</v>
      </c>
      <c r="D938" s="64">
        <v>5</v>
      </c>
      <c r="E938" s="315"/>
      <c r="F938" s="202"/>
      <c r="G938" s="202"/>
      <c r="H938" s="315"/>
      <c r="I938" s="202"/>
      <c r="J938" s="202"/>
      <c r="K938" s="205" t="s">
        <v>751</v>
      </c>
      <c r="L938" s="194" t="s">
        <v>33</v>
      </c>
      <c r="M938" s="193" t="s">
        <v>2269</v>
      </c>
      <c r="N938" s="194"/>
      <c r="O938" s="202"/>
      <c r="P938" s="192"/>
      <c r="Q938" s="192"/>
      <c r="R938" s="194"/>
      <c r="S938" s="194"/>
      <c r="T938" s="194"/>
      <c r="U938" s="194"/>
      <c r="V938" s="194"/>
      <c r="W938" s="194"/>
    </row>
    <row r="939" spans="1:23" hidden="1">
      <c r="A939" s="316" t="s">
        <v>2</v>
      </c>
      <c r="B939" s="320" t="s">
        <v>2351</v>
      </c>
      <c r="C939" s="343" t="s">
        <v>2363</v>
      </c>
      <c r="D939" s="356">
        <v>4</v>
      </c>
      <c r="E939" s="315"/>
      <c r="F939" s="202"/>
      <c r="G939" s="202"/>
      <c r="H939" s="315"/>
      <c r="I939" s="202"/>
      <c r="J939" s="202"/>
      <c r="K939" s="205" t="s">
        <v>751</v>
      </c>
      <c r="L939" s="194" t="s">
        <v>33</v>
      </c>
      <c r="M939" s="193" t="s">
        <v>2269</v>
      </c>
      <c r="N939" s="194"/>
      <c r="O939" s="202"/>
      <c r="P939" s="192"/>
      <c r="Q939" s="192"/>
      <c r="R939" s="194"/>
      <c r="S939" s="194"/>
      <c r="T939" s="194"/>
      <c r="U939" s="194"/>
      <c r="V939" s="194"/>
      <c r="W939" s="194"/>
    </row>
    <row r="940" spans="1:23" hidden="1">
      <c r="A940" s="208" t="s">
        <v>2</v>
      </c>
      <c r="B940" s="238" t="s">
        <v>2351</v>
      </c>
      <c r="C940" s="216" t="s">
        <v>2403</v>
      </c>
      <c r="D940" s="196">
        <v>2</v>
      </c>
      <c r="E940" s="315"/>
      <c r="F940" s="202"/>
      <c r="G940" s="202"/>
      <c r="H940" s="315"/>
      <c r="I940" s="202"/>
      <c r="J940" s="202"/>
      <c r="K940" s="205" t="s">
        <v>751</v>
      </c>
      <c r="L940" s="194" t="s">
        <v>33</v>
      </c>
      <c r="M940" s="193" t="s">
        <v>2269</v>
      </c>
      <c r="N940" s="194"/>
      <c r="O940" s="202"/>
      <c r="P940" s="192"/>
      <c r="Q940" s="192"/>
      <c r="R940" s="194"/>
      <c r="S940" s="194"/>
      <c r="T940" s="194"/>
      <c r="U940" s="194"/>
      <c r="V940" s="194"/>
      <c r="W940" s="194"/>
    </row>
    <row r="941" spans="1:23" hidden="1">
      <c r="A941" s="229" t="s">
        <v>2</v>
      </c>
      <c r="B941" s="332" t="s">
        <v>2351</v>
      </c>
      <c r="C941" s="333" t="s">
        <v>84</v>
      </c>
      <c r="D941" s="368">
        <v>6</v>
      </c>
      <c r="E941" s="315"/>
      <c r="F941" s="202"/>
      <c r="G941" s="202"/>
      <c r="H941" s="315"/>
      <c r="I941" s="202"/>
      <c r="J941" s="202"/>
      <c r="K941" s="205" t="s">
        <v>751</v>
      </c>
      <c r="L941" s="194" t="s">
        <v>33</v>
      </c>
      <c r="M941" s="193" t="s">
        <v>2269</v>
      </c>
      <c r="N941" s="194"/>
      <c r="O941" s="202"/>
      <c r="P941" s="192"/>
      <c r="Q941" s="192"/>
      <c r="R941" s="194"/>
      <c r="S941" s="194"/>
      <c r="T941" s="194"/>
      <c r="U941" s="194"/>
      <c r="V941" s="194"/>
      <c r="W941" s="194"/>
    </row>
    <row r="942" spans="1:23" hidden="1">
      <c r="A942" s="208" t="s">
        <v>2</v>
      </c>
      <c r="B942" s="238" t="s">
        <v>2351</v>
      </c>
      <c r="C942" s="216" t="s">
        <v>2423</v>
      </c>
      <c r="D942" s="240">
        <v>2</v>
      </c>
      <c r="E942" s="315"/>
      <c r="F942" s="202"/>
      <c r="G942" s="202"/>
      <c r="H942" s="315"/>
      <c r="I942" s="202"/>
      <c r="J942" s="202"/>
      <c r="K942" s="205" t="s">
        <v>751</v>
      </c>
      <c r="L942" s="194" t="s">
        <v>33</v>
      </c>
      <c r="M942" s="193" t="s">
        <v>2269</v>
      </c>
      <c r="N942" s="194"/>
      <c r="O942" s="202"/>
      <c r="P942" s="192"/>
      <c r="Q942" s="192"/>
      <c r="R942" s="194"/>
      <c r="S942" s="194"/>
      <c r="T942" s="194"/>
      <c r="U942" s="194"/>
      <c r="V942" s="194"/>
      <c r="W942" s="194"/>
    </row>
    <row r="943" spans="1:23" hidden="1">
      <c r="A943" s="339" t="s">
        <v>2</v>
      </c>
      <c r="B943" s="340" t="s">
        <v>2351</v>
      </c>
      <c r="C943" s="355" t="s">
        <v>2384</v>
      </c>
      <c r="D943" s="366">
        <v>3</v>
      </c>
      <c r="E943" s="315"/>
      <c r="F943" s="202"/>
      <c r="G943" s="202"/>
      <c r="H943" s="315"/>
      <c r="I943" s="202"/>
      <c r="J943" s="202"/>
      <c r="K943" s="205" t="s">
        <v>751</v>
      </c>
      <c r="L943" s="194" t="s">
        <v>33</v>
      </c>
      <c r="M943" s="193" t="s">
        <v>2269</v>
      </c>
      <c r="N943" s="194"/>
      <c r="O943" s="202"/>
      <c r="P943" s="192"/>
      <c r="Q943" s="192"/>
      <c r="R943" s="194"/>
      <c r="S943" s="194"/>
      <c r="T943" s="194"/>
      <c r="U943" s="194"/>
      <c r="V943" s="194"/>
      <c r="W943" s="194"/>
    </row>
    <row r="944" spans="1:23" hidden="1">
      <c r="A944" s="316" t="s">
        <v>2</v>
      </c>
      <c r="B944" s="320" t="s">
        <v>2351</v>
      </c>
      <c r="C944" s="343" t="s">
        <v>2424</v>
      </c>
      <c r="D944" s="344">
        <v>2</v>
      </c>
      <c r="E944" s="315"/>
      <c r="F944" s="202"/>
      <c r="G944" s="202"/>
      <c r="H944" s="315"/>
      <c r="I944" s="202"/>
      <c r="J944" s="202"/>
      <c r="K944" s="205" t="s">
        <v>751</v>
      </c>
      <c r="L944" s="194" t="s">
        <v>33</v>
      </c>
      <c r="M944" s="193" t="s">
        <v>2269</v>
      </c>
      <c r="N944" s="194"/>
      <c r="O944" s="202"/>
      <c r="P944" s="192"/>
      <c r="Q944" s="192"/>
      <c r="R944" s="194"/>
      <c r="S944" s="194"/>
      <c r="T944" s="194"/>
      <c r="U944" s="194"/>
      <c r="V944" s="194"/>
      <c r="W944" s="194"/>
    </row>
    <row r="945" spans="1:23" hidden="1">
      <c r="A945" s="208" t="s">
        <v>2</v>
      </c>
      <c r="B945" s="238" t="s">
        <v>2351</v>
      </c>
      <c r="C945" s="216" t="s">
        <v>2425</v>
      </c>
      <c r="D945" s="240">
        <v>1</v>
      </c>
      <c r="E945" s="315"/>
      <c r="F945" s="202"/>
      <c r="G945" s="202"/>
      <c r="H945" s="315"/>
      <c r="I945" s="202"/>
      <c r="J945" s="202"/>
      <c r="K945" s="205" t="s">
        <v>751</v>
      </c>
      <c r="L945" s="194" t="s">
        <v>33</v>
      </c>
      <c r="M945" s="193" t="s">
        <v>2269</v>
      </c>
      <c r="N945" s="194"/>
      <c r="O945" s="202"/>
      <c r="P945" s="192"/>
      <c r="Q945" s="192"/>
      <c r="R945" s="194"/>
      <c r="S945" s="194"/>
      <c r="T945" s="194"/>
      <c r="U945" s="194"/>
      <c r="V945" s="194"/>
      <c r="W945" s="194"/>
    </row>
    <row r="946" spans="1:23" hidden="1">
      <c r="A946" s="316" t="s">
        <v>2</v>
      </c>
      <c r="B946" s="320" t="s">
        <v>2351</v>
      </c>
      <c r="C946" s="343" t="s">
        <v>2364</v>
      </c>
      <c r="D946" s="344">
        <v>4</v>
      </c>
      <c r="E946" s="315"/>
      <c r="F946" s="202"/>
      <c r="G946" s="202"/>
      <c r="H946" s="315"/>
      <c r="I946" s="202"/>
      <c r="J946" s="202"/>
      <c r="K946" s="205" t="s">
        <v>751</v>
      </c>
      <c r="L946" s="194" t="s">
        <v>33</v>
      </c>
      <c r="M946" s="193" t="s">
        <v>2269</v>
      </c>
      <c r="N946" s="194"/>
      <c r="O946" s="202"/>
      <c r="P946" s="192"/>
      <c r="Q946" s="192"/>
      <c r="R946" s="194"/>
      <c r="S946" s="194"/>
      <c r="T946" s="194"/>
      <c r="U946" s="194"/>
      <c r="V946" s="194"/>
      <c r="W946" s="194"/>
    </row>
    <row r="947" spans="1:23" hidden="1">
      <c r="A947" s="208" t="s">
        <v>2</v>
      </c>
      <c r="B947" s="238" t="s">
        <v>2351</v>
      </c>
      <c r="C947" s="216" t="s">
        <v>2376</v>
      </c>
      <c r="D947" s="240">
        <v>3</v>
      </c>
      <c r="E947" s="315"/>
      <c r="F947" s="202"/>
      <c r="G947" s="202"/>
      <c r="H947" s="315"/>
      <c r="I947" s="202"/>
      <c r="J947" s="202"/>
      <c r="K947" s="205" t="s">
        <v>751</v>
      </c>
      <c r="L947" s="194" t="s">
        <v>33</v>
      </c>
      <c r="M947" s="193" t="s">
        <v>2269</v>
      </c>
      <c r="N947" s="194"/>
      <c r="O947" s="202"/>
      <c r="P947" s="192"/>
      <c r="Q947" s="192"/>
      <c r="R947" s="194"/>
      <c r="S947" s="194"/>
      <c r="T947" s="194"/>
      <c r="U947" s="194"/>
      <c r="V947" s="194"/>
      <c r="W947" s="194"/>
    </row>
    <row r="948" spans="1:23" ht="15" hidden="1">
      <c r="A948" s="312" t="s">
        <v>2</v>
      </c>
      <c r="B948" s="325" t="s">
        <v>2351</v>
      </c>
      <c r="C948" s="353" t="s">
        <v>2368</v>
      </c>
      <c r="D948" s="354">
        <v>4</v>
      </c>
      <c r="E948" s="315"/>
      <c r="F948" s="202"/>
      <c r="G948" s="202"/>
      <c r="H948" s="315"/>
      <c r="I948" s="202"/>
      <c r="J948" s="202"/>
      <c r="K948" s="205" t="s">
        <v>751</v>
      </c>
      <c r="L948" s="194" t="s">
        <v>33</v>
      </c>
      <c r="M948" s="193" t="s">
        <v>2269</v>
      </c>
      <c r="N948" s="194"/>
      <c r="O948" s="202"/>
      <c r="P948" s="192"/>
      <c r="Q948" s="192"/>
      <c r="R948" s="194"/>
      <c r="S948" s="194"/>
      <c r="T948" s="194"/>
      <c r="U948" s="194"/>
      <c r="V948" s="194"/>
      <c r="W948" s="194"/>
    </row>
    <row r="949" spans="1:23" hidden="1">
      <c r="A949" s="229" t="s">
        <v>2</v>
      </c>
      <c r="B949" s="332" t="s">
        <v>2351</v>
      </c>
      <c r="C949" s="333" t="s">
        <v>2354</v>
      </c>
      <c r="D949" s="334">
        <v>5</v>
      </c>
      <c r="E949" s="315"/>
      <c r="F949" s="202"/>
      <c r="G949" s="202"/>
      <c r="H949" s="315"/>
      <c r="I949" s="202"/>
      <c r="J949" s="202"/>
      <c r="K949" s="205" t="s">
        <v>751</v>
      </c>
      <c r="L949" s="194" t="s">
        <v>33</v>
      </c>
      <c r="M949" s="193" t="s">
        <v>2269</v>
      </c>
      <c r="N949" s="194"/>
      <c r="O949" s="202"/>
      <c r="P949" s="192"/>
      <c r="Q949" s="192"/>
      <c r="R949" s="194"/>
      <c r="S949" s="194"/>
      <c r="T949" s="194"/>
      <c r="U949" s="194"/>
      <c r="V949" s="194"/>
      <c r="W949" s="194"/>
    </row>
    <row r="950" spans="1:23" hidden="1">
      <c r="A950" s="208" t="s">
        <v>2</v>
      </c>
      <c r="B950" s="238" t="s">
        <v>2351</v>
      </c>
      <c r="C950" s="216" t="s">
        <v>88</v>
      </c>
      <c r="D950" s="240">
        <v>1</v>
      </c>
      <c r="E950" s="315"/>
      <c r="F950" s="202"/>
      <c r="G950" s="202"/>
      <c r="H950" s="315"/>
      <c r="I950" s="202"/>
      <c r="J950" s="202"/>
      <c r="K950" s="205" t="s">
        <v>751</v>
      </c>
      <c r="L950" s="194" t="s">
        <v>33</v>
      </c>
      <c r="M950" s="193" t="s">
        <v>2269</v>
      </c>
      <c r="N950" s="194"/>
      <c r="O950" s="202"/>
      <c r="P950" s="192"/>
      <c r="Q950" s="192"/>
      <c r="R950" s="194"/>
      <c r="S950" s="194"/>
      <c r="T950" s="194"/>
      <c r="U950" s="194"/>
      <c r="V950" s="194"/>
      <c r="W950" s="194"/>
    </row>
    <row r="951" spans="1:23" hidden="1">
      <c r="A951" s="208" t="s">
        <v>2</v>
      </c>
      <c r="B951" s="238" t="s">
        <v>2351</v>
      </c>
      <c r="C951" s="216" t="s">
        <v>2426</v>
      </c>
      <c r="D951" s="240">
        <v>1</v>
      </c>
      <c r="E951" s="315"/>
      <c r="F951" s="202"/>
      <c r="G951" s="202"/>
      <c r="H951" s="315"/>
      <c r="I951" s="202"/>
      <c r="J951" s="202"/>
      <c r="K951" s="205" t="s">
        <v>751</v>
      </c>
      <c r="L951" s="194" t="s">
        <v>33</v>
      </c>
      <c r="M951" s="193" t="s">
        <v>2269</v>
      </c>
      <c r="N951" s="194"/>
      <c r="O951" s="202"/>
      <c r="P951" s="192"/>
      <c r="Q951" s="192"/>
      <c r="R951" s="194"/>
      <c r="S951" s="194"/>
      <c r="T951" s="194"/>
      <c r="U951" s="194"/>
      <c r="V951" s="194"/>
      <c r="W951" s="194"/>
    </row>
    <row r="952" spans="1:23" hidden="1">
      <c r="A952" s="208" t="s">
        <v>2</v>
      </c>
      <c r="B952" s="238" t="s">
        <v>2351</v>
      </c>
      <c r="C952" s="216" t="s">
        <v>94</v>
      </c>
      <c r="D952" s="240">
        <v>1</v>
      </c>
      <c r="E952" s="315"/>
      <c r="F952" s="202"/>
      <c r="G952" s="202"/>
      <c r="H952" s="315"/>
      <c r="I952" s="202"/>
      <c r="J952" s="202"/>
      <c r="K952" s="205" t="s">
        <v>751</v>
      </c>
      <c r="L952" s="194" t="s">
        <v>33</v>
      </c>
      <c r="M952" s="193" t="s">
        <v>2269</v>
      </c>
      <c r="N952" s="194"/>
      <c r="O952" s="202"/>
      <c r="P952" s="192"/>
      <c r="Q952" s="192"/>
      <c r="R952" s="194"/>
      <c r="S952" s="194"/>
      <c r="T952" s="194"/>
      <c r="U952" s="194"/>
      <c r="V952" s="194"/>
      <c r="W952" s="194"/>
    </row>
    <row r="953" spans="1:23" hidden="1">
      <c r="A953" s="208" t="s">
        <v>2</v>
      </c>
      <c r="B953" s="238" t="s">
        <v>2351</v>
      </c>
      <c r="C953" s="216" t="s">
        <v>86</v>
      </c>
      <c r="D953" s="240">
        <v>3</v>
      </c>
      <c r="E953" s="315"/>
      <c r="F953" s="202"/>
      <c r="G953" s="202"/>
      <c r="H953" s="315"/>
      <c r="I953" s="202"/>
      <c r="J953" s="202"/>
      <c r="K953" s="205" t="s">
        <v>751</v>
      </c>
      <c r="L953" s="194" t="s">
        <v>33</v>
      </c>
      <c r="M953" s="193" t="s">
        <v>2269</v>
      </c>
      <c r="N953" s="194"/>
      <c r="O953" s="202"/>
      <c r="P953" s="192"/>
      <c r="Q953" s="192"/>
      <c r="R953" s="194"/>
      <c r="S953" s="194"/>
      <c r="T953" s="194"/>
      <c r="U953" s="194"/>
      <c r="V953" s="194"/>
      <c r="W953" s="194"/>
    </row>
    <row r="954" spans="1:23" hidden="1">
      <c r="A954" s="339" t="s">
        <v>2</v>
      </c>
      <c r="B954" s="340" t="s">
        <v>2351</v>
      </c>
      <c r="C954" s="355" t="s">
        <v>2365</v>
      </c>
      <c r="D954" s="366">
        <v>4</v>
      </c>
      <c r="E954" s="315"/>
      <c r="F954" s="202"/>
      <c r="G954" s="202"/>
      <c r="H954" s="315"/>
      <c r="I954" s="202"/>
      <c r="J954" s="202"/>
      <c r="K954" s="205" t="s">
        <v>751</v>
      </c>
      <c r="L954" s="194" t="s">
        <v>33</v>
      </c>
      <c r="M954" s="193" t="s">
        <v>2269</v>
      </c>
      <c r="N954" s="194"/>
      <c r="O954" s="202"/>
      <c r="P954" s="192"/>
      <c r="Q954" s="192"/>
      <c r="R954" s="194"/>
      <c r="S954" s="194"/>
      <c r="T954" s="194"/>
      <c r="U954" s="194"/>
      <c r="V954" s="194"/>
      <c r="W954" s="194"/>
    </row>
    <row r="955" spans="1:23" hidden="1">
      <c r="A955" s="208" t="s">
        <v>2</v>
      </c>
      <c r="B955" s="238" t="s">
        <v>2351</v>
      </c>
      <c r="C955" s="216" t="s">
        <v>2385</v>
      </c>
      <c r="D955" s="240">
        <v>3</v>
      </c>
      <c r="E955" s="315"/>
      <c r="F955" s="202"/>
      <c r="G955" s="202"/>
      <c r="H955" s="315"/>
      <c r="I955" s="202"/>
      <c r="J955" s="202"/>
      <c r="K955" s="205" t="s">
        <v>751</v>
      </c>
      <c r="L955" s="194" t="s">
        <v>33</v>
      </c>
      <c r="M955" s="193" t="s">
        <v>2269</v>
      </c>
      <c r="N955" s="194"/>
      <c r="O955" s="202"/>
      <c r="P955" s="192"/>
      <c r="Q955" s="192"/>
      <c r="R955" s="194"/>
      <c r="S955" s="194"/>
      <c r="T955" s="194"/>
      <c r="U955" s="194"/>
      <c r="V955" s="194"/>
      <c r="W955" s="194"/>
    </row>
    <row r="956" spans="1:23" hidden="1">
      <c r="A956" s="312" t="s">
        <v>2</v>
      </c>
      <c r="B956" s="325" t="s">
        <v>2351</v>
      </c>
      <c r="C956" s="353" t="s">
        <v>2366</v>
      </c>
      <c r="D956" s="327">
        <v>4</v>
      </c>
      <c r="E956" s="315"/>
      <c r="F956" s="202"/>
      <c r="G956" s="202"/>
      <c r="H956" s="315"/>
      <c r="I956" s="202"/>
      <c r="J956" s="202"/>
      <c r="K956" s="205" t="s">
        <v>751</v>
      </c>
      <c r="L956" s="194" t="s">
        <v>33</v>
      </c>
      <c r="M956" s="193" t="s">
        <v>2269</v>
      </c>
      <c r="N956" s="194"/>
      <c r="O956" s="202"/>
      <c r="P956" s="192"/>
      <c r="Q956" s="192"/>
      <c r="R956" s="194"/>
      <c r="S956" s="194"/>
      <c r="T956" s="194"/>
      <c r="U956" s="194"/>
      <c r="V956" s="194"/>
      <c r="W956" s="194"/>
    </row>
    <row r="957" spans="1:23" hidden="1">
      <c r="A957" s="208" t="s">
        <v>2</v>
      </c>
      <c r="B957" s="238" t="s">
        <v>2243</v>
      </c>
      <c r="C957" s="216" t="s">
        <v>96</v>
      </c>
      <c r="D957" s="196">
        <v>4</v>
      </c>
      <c r="E957" s="315"/>
      <c r="F957" s="202"/>
      <c r="G957" s="202"/>
      <c r="H957" s="315"/>
      <c r="I957" s="202"/>
      <c r="J957" s="202"/>
      <c r="K957" s="205" t="s">
        <v>751</v>
      </c>
      <c r="L957" s="194" t="s">
        <v>33</v>
      </c>
      <c r="M957" s="193" t="s">
        <v>2269</v>
      </c>
      <c r="N957" s="194"/>
      <c r="O957" s="202"/>
      <c r="P957" s="192"/>
      <c r="Q957" s="192"/>
      <c r="R957" s="194"/>
      <c r="S957" s="194"/>
      <c r="T957" s="194"/>
      <c r="U957" s="194"/>
      <c r="V957" s="194"/>
      <c r="W957" s="194"/>
    </row>
    <row r="958" spans="1:23" hidden="1">
      <c r="A958" s="316" t="s">
        <v>2</v>
      </c>
      <c r="B958" s="320" t="s">
        <v>2243</v>
      </c>
      <c r="C958" s="343" t="s">
        <v>2367</v>
      </c>
      <c r="D958" s="322">
        <v>4</v>
      </c>
      <c r="E958" s="315"/>
      <c r="F958" s="315"/>
      <c r="G958" s="315"/>
      <c r="H958" s="315"/>
      <c r="I958" s="315"/>
      <c r="J958" s="315"/>
      <c r="K958" s="335" t="s">
        <v>751</v>
      </c>
      <c r="L958" s="317" t="s">
        <v>33</v>
      </c>
      <c r="M958" s="382" t="s">
        <v>2269</v>
      </c>
      <c r="N958" s="317"/>
      <c r="O958" s="315"/>
      <c r="P958" s="383"/>
      <c r="Q958" s="383"/>
      <c r="R958" s="317"/>
      <c r="S958" s="317"/>
      <c r="T958" s="317"/>
      <c r="U958" s="317"/>
      <c r="V958" s="317"/>
      <c r="W958" s="317"/>
    </row>
    <row r="959" spans="1:23" hidden="1">
      <c r="A959" s="193" t="s">
        <v>171</v>
      </c>
      <c r="B959" s="191" t="s">
        <v>172</v>
      </c>
      <c r="C959" s="216" t="s">
        <v>173</v>
      </c>
      <c r="D959" s="191">
        <v>6</v>
      </c>
      <c r="E959" s="202" t="s">
        <v>2270</v>
      </c>
      <c r="F959" s="202" t="s">
        <v>2433</v>
      </c>
      <c r="G959" s="202" t="s">
        <v>685</v>
      </c>
      <c r="H959" s="202" t="s">
        <v>2271</v>
      </c>
      <c r="I959" s="202" t="s">
        <v>2431</v>
      </c>
      <c r="J959" s="202"/>
      <c r="K959" s="205" t="s">
        <v>751</v>
      </c>
      <c r="L959" s="194" t="s">
        <v>2224</v>
      </c>
      <c r="M959" s="193" t="s">
        <v>2269</v>
      </c>
      <c r="N959" s="194"/>
      <c r="O959" s="202"/>
      <c r="P959" s="192"/>
      <c r="Q959" s="192"/>
      <c r="R959" s="194"/>
      <c r="S959" s="194"/>
      <c r="T959" s="194"/>
      <c r="U959" s="194"/>
      <c r="V959" s="194"/>
      <c r="W959" s="194" t="s">
        <v>2499</v>
      </c>
    </row>
    <row r="960" spans="1:23" hidden="1">
      <c r="A960" s="402" t="s">
        <v>171</v>
      </c>
      <c r="B960" s="341" t="s">
        <v>185</v>
      </c>
      <c r="C960" s="355" t="s">
        <v>2459</v>
      </c>
      <c r="D960" s="341">
        <v>2</v>
      </c>
      <c r="E960" s="352"/>
      <c r="F960" s="352"/>
      <c r="G960" s="352"/>
      <c r="H960" s="352"/>
      <c r="I960" s="352"/>
      <c r="J960" s="352"/>
      <c r="K960" s="403" t="s">
        <v>751</v>
      </c>
      <c r="L960" s="404" t="s">
        <v>33</v>
      </c>
      <c r="M960" s="405" t="s">
        <v>2269</v>
      </c>
      <c r="N960" s="404"/>
      <c r="O960" s="352"/>
      <c r="P960" s="406"/>
      <c r="Q960" s="406"/>
      <c r="R960" s="404"/>
      <c r="S960" s="404"/>
      <c r="T960" s="404"/>
      <c r="U960" s="404"/>
      <c r="V960" s="404"/>
      <c r="W960" s="404"/>
    </row>
    <row r="961" spans="1:23" hidden="1">
      <c r="A961" s="193" t="s">
        <v>171</v>
      </c>
      <c r="B961" s="191" t="s">
        <v>172</v>
      </c>
      <c r="C961" s="216" t="s">
        <v>2513</v>
      </c>
      <c r="D961" s="191">
        <v>3</v>
      </c>
      <c r="E961" s="202"/>
      <c r="F961" s="202"/>
      <c r="G961" s="202"/>
      <c r="H961" s="202"/>
      <c r="I961" s="202"/>
      <c r="J961" s="202"/>
      <c r="K961" s="205" t="s">
        <v>751</v>
      </c>
      <c r="L961" s="194" t="s">
        <v>2509</v>
      </c>
      <c r="M961" s="193" t="s">
        <v>2269</v>
      </c>
      <c r="N961" s="194"/>
      <c r="O961" s="202"/>
      <c r="P961" s="192"/>
      <c r="Q961" s="192"/>
      <c r="R961" s="194"/>
      <c r="S961" s="194"/>
      <c r="T961" s="194"/>
      <c r="U961" s="194"/>
      <c r="V961" s="194"/>
      <c r="W961" s="194"/>
    </row>
    <row r="962" spans="1:23" hidden="1">
      <c r="A962" s="193" t="s">
        <v>171</v>
      </c>
      <c r="B962" s="191" t="s">
        <v>172</v>
      </c>
      <c r="C962" s="216" t="s">
        <v>2514</v>
      </c>
      <c r="D962" s="191">
        <v>2</v>
      </c>
      <c r="E962" s="202"/>
      <c r="F962" s="202"/>
      <c r="G962" s="202"/>
      <c r="H962" s="202"/>
      <c r="I962" s="202"/>
      <c r="J962" s="202"/>
      <c r="K962" s="205" t="s">
        <v>751</v>
      </c>
      <c r="L962" s="194" t="s">
        <v>2509</v>
      </c>
      <c r="M962" s="193" t="s">
        <v>2269</v>
      </c>
      <c r="N962" s="194"/>
      <c r="O962" s="202"/>
      <c r="P962" s="192"/>
      <c r="Q962" s="192"/>
      <c r="R962" s="194"/>
      <c r="S962" s="194"/>
      <c r="T962" s="194"/>
      <c r="U962" s="194"/>
      <c r="V962" s="194"/>
      <c r="W962" s="194"/>
    </row>
    <row r="963" spans="1:23" hidden="1">
      <c r="A963" s="193" t="s">
        <v>171</v>
      </c>
      <c r="B963" s="195" t="s">
        <v>172</v>
      </c>
      <c r="C963" s="216" t="s">
        <v>2512</v>
      </c>
      <c r="D963" s="195">
        <v>3</v>
      </c>
      <c r="E963" s="202"/>
      <c r="F963" s="202"/>
      <c r="G963" s="202"/>
      <c r="H963" s="202"/>
      <c r="I963" s="202"/>
      <c r="J963" s="202"/>
      <c r="K963" s="205" t="s">
        <v>751</v>
      </c>
      <c r="L963" s="194" t="s">
        <v>2509</v>
      </c>
      <c r="M963" s="193" t="s">
        <v>2269</v>
      </c>
      <c r="N963" s="194"/>
      <c r="O963" s="202"/>
      <c r="P963" s="192"/>
      <c r="Q963" s="192"/>
      <c r="R963" s="194"/>
      <c r="S963" s="194"/>
      <c r="T963" s="194"/>
      <c r="U963" s="194"/>
      <c r="V963" s="194"/>
      <c r="W963" s="194"/>
    </row>
    <row r="964" spans="1:23" hidden="1">
      <c r="A964" s="193" t="s">
        <v>171</v>
      </c>
      <c r="B964" s="195" t="s">
        <v>172</v>
      </c>
      <c r="C964" s="216" t="s">
        <v>2355</v>
      </c>
      <c r="D964" s="191">
        <v>4</v>
      </c>
      <c r="E964" s="202"/>
      <c r="F964" s="202" t="s">
        <v>2431</v>
      </c>
      <c r="G964" s="202"/>
      <c r="H964" s="202"/>
      <c r="I964" s="202"/>
      <c r="J964" s="202"/>
      <c r="K964" s="205" t="s">
        <v>751</v>
      </c>
      <c r="L964" s="194" t="s">
        <v>2509</v>
      </c>
      <c r="M964" s="193" t="s">
        <v>2269</v>
      </c>
      <c r="N964" s="194"/>
      <c r="O964" s="202"/>
      <c r="P964" s="192"/>
      <c r="Q964" s="192"/>
      <c r="R964" s="194"/>
      <c r="S964" s="194"/>
      <c r="T964" s="194"/>
      <c r="U964" s="194"/>
      <c r="V964" s="194"/>
      <c r="W964" s="194"/>
    </row>
    <row r="965" spans="1:23" hidden="1">
      <c r="A965" s="193" t="s">
        <v>171</v>
      </c>
      <c r="B965" s="195" t="s">
        <v>172</v>
      </c>
      <c r="C965" s="216" t="s">
        <v>2445</v>
      </c>
      <c r="D965" s="191">
        <v>2</v>
      </c>
      <c r="E965" s="202"/>
      <c r="F965" s="202"/>
      <c r="G965" s="202"/>
      <c r="H965" s="202"/>
      <c r="I965" s="202"/>
      <c r="J965" s="202"/>
      <c r="K965" s="205" t="s">
        <v>751</v>
      </c>
      <c r="L965" s="194" t="s">
        <v>2509</v>
      </c>
      <c r="M965" s="193" t="s">
        <v>2269</v>
      </c>
      <c r="N965" s="194"/>
      <c r="O965" s="202"/>
      <c r="P965" s="192"/>
      <c r="Q965" s="192"/>
      <c r="R965" s="194"/>
      <c r="S965" s="194"/>
      <c r="T965" s="194"/>
      <c r="U965" s="194"/>
      <c r="V965" s="194"/>
      <c r="W965" s="194"/>
    </row>
    <row r="966" spans="1:23" hidden="1">
      <c r="A966" s="193" t="s">
        <v>171</v>
      </c>
      <c r="B966" s="195" t="s">
        <v>172</v>
      </c>
      <c r="C966" s="216" t="s">
        <v>2451</v>
      </c>
      <c r="D966" s="191">
        <v>4</v>
      </c>
      <c r="E966" s="202"/>
      <c r="F966" s="202"/>
      <c r="G966" s="202"/>
      <c r="H966" s="202"/>
      <c r="I966" s="202"/>
      <c r="J966" s="202"/>
      <c r="K966" s="205" t="s">
        <v>751</v>
      </c>
      <c r="L966" s="194" t="s">
        <v>2509</v>
      </c>
      <c r="M966" s="193" t="s">
        <v>2269</v>
      </c>
      <c r="N966" s="194"/>
      <c r="O966" s="202"/>
      <c r="P966" s="192"/>
      <c r="Q966" s="192" t="s">
        <v>2443</v>
      </c>
      <c r="R966" s="194"/>
      <c r="S966" s="194"/>
      <c r="T966" s="194"/>
      <c r="U966" s="194"/>
      <c r="V966" s="194"/>
      <c r="W966" s="194"/>
    </row>
    <row r="967" spans="1:23" hidden="1">
      <c r="A967" s="193" t="s">
        <v>171</v>
      </c>
      <c r="B967" s="195" t="s">
        <v>172</v>
      </c>
      <c r="C967" s="216" t="s">
        <v>2446</v>
      </c>
      <c r="D967" s="191">
        <v>2</v>
      </c>
      <c r="E967" s="202"/>
      <c r="F967" s="202"/>
      <c r="G967" s="202"/>
      <c r="H967" s="202"/>
      <c r="I967" s="202"/>
      <c r="J967" s="202"/>
      <c r="K967" s="205" t="s">
        <v>751</v>
      </c>
      <c r="L967" s="194" t="s">
        <v>2509</v>
      </c>
      <c r="M967" s="193" t="s">
        <v>2269</v>
      </c>
      <c r="N967" s="194"/>
      <c r="O967" s="202"/>
      <c r="P967" s="192"/>
      <c r="Q967" s="192"/>
      <c r="R967" s="194"/>
      <c r="S967" s="194"/>
      <c r="T967" s="194"/>
      <c r="U967" s="194"/>
      <c r="V967" s="194"/>
      <c r="W967" s="194"/>
    </row>
    <row r="968" spans="1:23" hidden="1">
      <c r="A968" s="193" t="s">
        <v>171</v>
      </c>
      <c r="B968" s="195" t="s">
        <v>172</v>
      </c>
      <c r="C968" s="216" t="s">
        <v>2447</v>
      </c>
      <c r="D968" s="191">
        <v>2</v>
      </c>
      <c r="E968" s="202"/>
      <c r="F968" s="202"/>
      <c r="G968" s="202"/>
      <c r="H968" s="202"/>
      <c r="I968" s="202"/>
      <c r="J968" s="202"/>
      <c r="K968" s="205" t="s">
        <v>751</v>
      </c>
      <c r="L968" s="194" t="s">
        <v>2509</v>
      </c>
      <c r="M968" s="193" t="s">
        <v>2269</v>
      </c>
      <c r="N968" s="194"/>
      <c r="O968" s="202"/>
      <c r="P968" s="192"/>
      <c r="Q968" s="192"/>
      <c r="R968" s="194"/>
      <c r="S968" s="194"/>
      <c r="T968" s="194"/>
      <c r="U968" s="194"/>
      <c r="V968" s="194"/>
      <c r="W968" s="194"/>
    </row>
    <row r="969" spans="1:23" hidden="1">
      <c r="A969" s="193" t="s">
        <v>171</v>
      </c>
      <c r="B969" s="195" t="s">
        <v>172</v>
      </c>
      <c r="C969" s="216" t="s">
        <v>2452</v>
      </c>
      <c r="D969" s="191">
        <v>3</v>
      </c>
      <c r="E969" s="202"/>
      <c r="F969" s="202"/>
      <c r="G969" s="202"/>
      <c r="H969" s="202"/>
      <c r="I969" s="202"/>
      <c r="J969" s="202"/>
      <c r="K969" s="205" t="s">
        <v>751</v>
      </c>
      <c r="L969" s="194" t="s">
        <v>2509</v>
      </c>
      <c r="M969" s="193" t="s">
        <v>2269</v>
      </c>
      <c r="N969" s="194"/>
      <c r="O969" s="202"/>
      <c r="P969" s="192"/>
      <c r="Q969" s="192"/>
      <c r="R969" s="194"/>
      <c r="S969" s="194"/>
      <c r="T969" s="194"/>
      <c r="U969" s="194"/>
      <c r="V969" s="194"/>
      <c r="W969" s="194"/>
    </row>
    <row r="970" spans="1:23" hidden="1">
      <c r="A970" s="193" t="s">
        <v>171</v>
      </c>
      <c r="B970" s="195" t="s">
        <v>172</v>
      </c>
      <c r="C970" s="216" t="s">
        <v>2448</v>
      </c>
      <c r="D970" s="191">
        <v>2</v>
      </c>
      <c r="E970" s="202"/>
      <c r="F970" s="202"/>
      <c r="G970" s="202"/>
      <c r="H970" s="202"/>
      <c r="I970" s="202"/>
      <c r="J970" s="202"/>
      <c r="K970" s="205" t="s">
        <v>751</v>
      </c>
      <c r="L970" s="194" t="s">
        <v>2509</v>
      </c>
      <c r="M970" s="193" t="s">
        <v>2269</v>
      </c>
      <c r="N970" s="194"/>
      <c r="O970" s="202"/>
      <c r="P970" s="192"/>
      <c r="Q970" s="192"/>
      <c r="R970" s="194"/>
      <c r="S970" s="194"/>
      <c r="T970" s="194"/>
      <c r="U970" s="194"/>
      <c r="V970" s="194"/>
      <c r="W970" s="194"/>
    </row>
    <row r="971" spans="1:23" hidden="1">
      <c r="A971" s="193" t="s">
        <v>171</v>
      </c>
      <c r="B971" s="195" t="s">
        <v>172</v>
      </c>
      <c r="C971" s="216" t="s">
        <v>2453</v>
      </c>
      <c r="D971" s="191">
        <v>3</v>
      </c>
      <c r="E971" s="202"/>
      <c r="F971" s="202"/>
      <c r="G971" s="202"/>
      <c r="H971" s="202"/>
      <c r="I971" s="202"/>
      <c r="J971" s="202"/>
      <c r="K971" s="205" t="s">
        <v>751</v>
      </c>
      <c r="L971" s="194" t="s">
        <v>2509</v>
      </c>
      <c r="M971" s="193" t="s">
        <v>2269</v>
      </c>
      <c r="N971" s="194"/>
      <c r="O971" s="202"/>
      <c r="P971" s="192"/>
      <c r="Q971" s="192"/>
      <c r="R971" s="194"/>
      <c r="S971" s="194"/>
      <c r="T971" s="194"/>
      <c r="U971" s="194"/>
      <c r="V971" s="194"/>
      <c r="W971" s="194"/>
    </row>
    <row r="972" spans="1:23" hidden="1">
      <c r="A972" s="193" t="s">
        <v>171</v>
      </c>
      <c r="B972" s="195" t="s">
        <v>172</v>
      </c>
      <c r="C972" s="216" t="s">
        <v>2449</v>
      </c>
      <c r="D972" s="191">
        <v>2</v>
      </c>
      <c r="E972" s="202"/>
      <c r="F972" s="202"/>
      <c r="G972" s="202"/>
      <c r="H972" s="202"/>
      <c r="I972" s="202"/>
      <c r="J972" s="202"/>
      <c r="K972" s="205" t="s">
        <v>751</v>
      </c>
      <c r="L972" s="194" t="s">
        <v>2509</v>
      </c>
      <c r="M972" s="193" t="s">
        <v>2269</v>
      </c>
      <c r="N972" s="194"/>
      <c r="O972" s="202"/>
      <c r="P972" s="192"/>
      <c r="Q972" s="192"/>
      <c r="R972" s="194"/>
      <c r="S972" s="194"/>
      <c r="T972" s="194"/>
      <c r="U972" s="194"/>
      <c r="V972" s="194"/>
      <c r="W972" s="194"/>
    </row>
    <row r="973" spans="1:23" hidden="1">
      <c r="A973" s="402" t="s">
        <v>171</v>
      </c>
      <c r="B973" s="407" t="s">
        <v>185</v>
      </c>
      <c r="C973" s="355" t="s">
        <v>2356</v>
      </c>
      <c r="D973" s="341">
        <v>5</v>
      </c>
      <c r="E973" s="352" t="s">
        <v>2271</v>
      </c>
      <c r="F973" s="352" t="s">
        <v>2433</v>
      </c>
      <c r="G973" s="352"/>
      <c r="H973" s="352"/>
      <c r="I973" s="352"/>
      <c r="J973" s="352"/>
      <c r="K973" s="403" t="s">
        <v>751</v>
      </c>
      <c r="L973" s="404" t="s">
        <v>33</v>
      </c>
      <c r="M973" s="405" t="s">
        <v>2269</v>
      </c>
      <c r="N973" s="404"/>
      <c r="O973" s="352"/>
      <c r="P973" s="406"/>
      <c r="Q973" s="406" t="s">
        <v>2443</v>
      </c>
      <c r="R973" s="404"/>
      <c r="S973" s="404"/>
      <c r="T973" s="404"/>
      <c r="U973" s="404"/>
      <c r="V973" s="404"/>
      <c r="W973" s="404"/>
    </row>
    <row r="974" spans="1:23" hidden="1">
      <c r="A974" s="193" t="s">
        <v>171</v>
      </c>
      <c r="B974" s="195" t="s">
        <v>172</v>
      </c>
      <c r="C974" s="216" t="s">
        <v>2357</v>
      </c>
      <c r="D974" s="191">
        <v>3</v>
      </c>
      <c r="E974" s="202" t="s">
        <v>2271</v>
      </c>
      <c r="F974" s="202" t="s">
        <v>2431</v>
      </c>
      <c r="G974" s="202"/>
      <c r="H974" s="202"/>
      <c r="I974" s="202"/>
      <c r="J974" s="202"/>
      <c r="K974" s="205" t="s">
        <v>751</v>
      </c>
      <c r="L974" s="194" t="s">
        <v>2224</v>
      </c>
      <c r="M974" s="193" t="s">
        <v>2269</v>
      </c>
      <c r="N974" s="194"/>
      <c r="O974" s="202"/>
      <c r="P974" s="192"/>
      <c r="Q974" s="192" t="s">
        <v>2443</v>
      </c>
      <c r="R974" s="194"/>
      <c r="S974" s="194"/>
      <c r="T974" s="194"/>
      <c r="U974" s="194"/>
      <c r="V974" s="194"/>
      <c r="W974" s="194"/>
    </row>
    <row r="975" spans="1:23" hidden="1">
      <c r="A975" s="193" t="s">
        <v>171</v>
      </c>
      <c r="B975" s="195" t="s">
        <v>172</v>
      </c>
      <c r="C975" s="216" t="s">
        <v>2460</v>
      </c>
      <c r="D975" s="191">
        <v>2</v>
      </c>
      <c r="E975" s="202"/>
      <c r="F975" s="202"/>
      <c r="G975" s="202"/>
      <c r="H975" s="202"/>
      <c r="I975" s="202"/>
      <c r="J975" s="202"/>
      <c r="K975" s="205" t="s">
        <v>751</v>
      </c>
      <c r="L975" s="194" t="s">
        <v>2511</v>
      </c>
      <c r="M975" s="193" t="s">
        <v>2269</v>
      </c>
      <c r="N975" s="194"/>
      <c r="O975" s="202"/>
      <c r="P975" s="192"/>
      <c r="Q975" s="192"/>
      <c r="R975" s="194"/>
      <c r="S975" s="194"/>
      <c r="T975" s="194"/>
      <c r="U975" s="194"/>
      <c r="V975" s="194"/>
      <c r="W975" s="194"/>
    </row>
    <row r="976" spans="1:23" hidden="1">
      <c r="A976" s="193" t="s">
        <v>171</v>
      </c>
      <c r="B976" s="195" t="s">
        <v>172</v>
      </c>
      <c r="C976" s="216" t="s">
        <v>2463</v>
      </c>
      <c r="D976" s="191">
        <v>4</v>
      </c>
      <c r="E976" s="202"/>
      <c r="F976" s="202"/>
      <c r="G976" s="202"/>
      <c r="H976" s="202"/>
      <c r="I976" s="202"/>
      <c r="J976" s="202"/>
      <c r="K976" s="205" t="s">
        <v>751</v>
      </c>
      <c r="L976" s="194" t="s">
        <v>2511</v>
      </c>
      <c r="M976" s="193" t="s">
        <v>2269</v>
      </c>
      <c r="N976" s="194"/>
      <c r="O976" s="202"/>
      <c r="P976" s="192"/>
      <c r="Q976" s="192"/>
      <c r="R976" s="194"/>
      <c r="S976" s="194"/>
      <c r="T976" s="194"/>
      <c r="U976" s="194"/>
      <c r="V976" s="194"/>
      <c r="W976" s="194"/>
    </row>
    <row r="977" spans="1:23" hidden="1">
      <c r="A977" s="398" t="s">
        <v>171</v>
      </c>
      <c r="B977" s="408" t="s">
        <v>196</v>
      </c>
      <c r="C977" s="353" t="s">
        <v>2358</v>
      </c>
      <c r="D977" s="326">
        <v>5</v>
      </c>
      <c r="E977" s="323" t="s">
        <v>2429</v>
      </c>
      <c r="F977" s="323" t="s">
        <v>2431</v>
      </c>
      <c r="G977" s="323" t="s">
        <v>703</v>
      </c>
      <c r="H977" s="352"/>
      <c r="I977" s="323"/>
      <c r="J977" s="323"/>
      <c r="K977" s="360" t="s">
        <v>751</v>
      </c>
      <c r="L977" s="345" t="s">
        <v>2224</v>
      </c>
      <c r="M977" s="384" t="s">
        <v>2269</v>
      </c>
      <c r="N977" s="345"/>
      <c r="O977" s="323" t="s">
        <v>2271</v>
      </c>
      <c r="P977" s="381"/>
      <c r="Q977" s="381"/>
      <c r="R977" s="345" t="s">
        <v>2263</v>
      </c>
      <c r="S977" s="397">
        <v>40513</v>
      </c>
      <c r="T977" s="345" t="s">
        <v>2315</v>
      </c>
      <c r="U977" s="345"/>
      <c r="V977" s="345"/>
      <c r="W977" s="345" t="s">
        <v>2482</v>
      </c>
    </row>
    <row r="978" spans="1:23" hidden="1">
      <c r="A978" s="234" t="s">
        <v>171</v>
      </c>
      <c r="B978" s="387" t="s">
        <v>201</v>
      </c>
      <c r="C978" s="216" t="s">
        <v>2496</v>
      </c>
      <c r="D978" s="195">
        <v>5</v>
      </c>
      <c r="E978" s="202" t="s">
        <v>2271</v>
      </c>
      <c r="F978" s="202" t="s">
        <v>2431</v>
      </c>
      <c r="G978" s="202" t="s">
        <v>685</v>
      </c>
      <c r="H978" s="202" t="s">
        <v>2271</v>
      </c>
      <c r="I978" s="202"/>
      <c r="J978" s="202" t="s">
        <v>2436</v>
      </c>
      <c r="K978" s="205" t="s">
        <v>751</v>
      </c>
      <c r="L978" s="194" t="s">
        <v>2224</v>
      </c>
      <c r="M978" s="193" t="s">
        <v>2269</v>
      </c>
      <c r="N978" s="194"/>
      <c r="O978" s="202" t="s">
        <v>2270</v>
      </c>
      <c r="P978" s="192"/>
      <c r="Q978" s="192"/>
      <c r="R978" s="194" t="s">
        <v>2263</v>
      </c>
      <c r="S978" s="400">
        <v>40452</v>
      </c>
      <c r="T978" s="194" t="s">
        <v>2497</v>
      </c>
      <c r="U978" s="194"/>
      <c r="V978" s="194"/>
      <c r="W978" s="194" t="s">
        <v>2498</v>
      </c>
    </row>
    <row r="979" spans="1:23" hidden="1">
      <c r="A979" s="234" t="s">
        <v>171</v>
      </c>
      <c r="B979" s="399" t="s">
        <v>201</v>
      </c>
      <c r="C979" s="216" t="s">
        <v>2492</v>
      </c>
      <c r="D979" s="195">
        <v>2</v>
      </c>
      <c r="E979" s="202"/>
      <c r="F979" s="202"/>
      <c r="G979" s="202"/>
      <c r="H979" s="202"/>
      <c r="I979" s="202"/>
      <c r="J979" s="202"/>
      <c r="K979" s="205" t="s">
        <v>751</v>
      </c>
      <c r="L979" s="194" t="s">
        <v>202</v>
      </c>
      <c r="M979" s="193" t="s">
        <v>2269</v>
      </c>
      <c r="N979" s="194"/>
      <c r="O979" s="202"/>
      <c r="P979" s="192"/>
      <c r="Q979" s="192"/>
      <c r="R979" s="194"/>
      <c r="S979" s="194"/>
      <c r="T979" s="194"/>
      <c r="U979" s="194"/>
      <c r="V979" s="194"/>
      <c r="W979" s="194"/>
    </row>
    <row r="980" spans="1:23" hidden="1">
      <c r="A980" s="398" t="s">
        <v>171</v>
      </c>
      <c r="B980" s="326" t="s">
        <v>601</v>
      </c>
      <c r="C980" s="353" t="s">
        <v>2359</v>
      </c>
      <c r="D980" s="326">
        <v>5</v>
      </c>
      <c r="E980" s="323"/>
      <c r="F980" s="323" t="s">
        <v>2431</v>
      </c>
      <c r="G980" s="323" t="s">
        <v>2436</v>
      </c>
      <c r="H980" s="323"/>
      <c r="I980" s="323"/>
      <c r="J980" s="323"/>
      <c r="K980" s="360" t="s">
        <v>751</v>
      </c>
      <c r="L980" s="345" t="s">
        <v>202</v>
      </c>
      <c r="M980" s="384" t="s">
        <v>2269</v>
      </c>
      <c r="N980" s="345"/>
      <c r="O980" s="323" t="s">
        <v>2271</v>
      </c>
      <c r="P980" s="381"/>
      <c r="Q980" s="381"/>
      <c r="R980" s="345" t="s">
        <v>2485</v>
      </c>
      <c r="S980" s="345"/>
      <c r="T980" s="345"/>
      <c r="U980" s="345"/>
      <c r="V980" s="345"/>
      <c r="W980" s="345" t="s">
        <v>2486</v>
      </c>
    </row>
    <row r="981" spans="1:23" hidden="1">
      <c r="A981" s="234" t="s">
        <v>171</v>
      </c>
      <c r="B981" s="195" t="s">
        <v>601</v>
      </c>
      <c r="C981" s="216" t="s">
        <v>2487</v>
      </c>
      <c r="D981" s="195">
        <v>4</v>
      </c>
      <c r="E981" s="202"/>
      <c r="F981" s="202"/>
      <c r="G981" s="202"/>
      <c r="H981" s="202"/>
      <c r="I981" s="202"/>
      <c r="J981" s="202"/>
      <c r="K981" s="205" t="s">
        <v>751</v>
      </c>
      <c r="L981" s="194" t="s">
        <v>202</v>
      </c>
      <c r="M981" s="193" t="s">
        <v>2269</v>
      </c>
      <c r="N981" s="194"/>
      <c r="O981" s="202"/>
      <c r="P981" s="192"/>
      <c r="Q981" s="192"/>
      <c r="R981" s="194"/>
      <c r="S981" s="194"/>
      <c r="T981" s="194"/>
      <c r="U981" s="194"/>
      <c r="V981" s="194"/>
      <c r="W981" s="194"/>
    </row>
    <row r="982" spans="1:23" hidden="1">
      <c r="A982" s="377" t="s">
        <v>171</v>
      </c>
      <c r="B982" s="321" t="s">
        <v>601</v>
      </c>
      <c r="C982" s="343" t="s">
        <v>2484</v>
      </c>
      <c r="D982" s="321">
        <v>3</v>
      </c>
      <c r="E982" s="315"/>
      <c r="F982" s="315"/>
      <c r="G982" s="315"/>
      <c r="H982" s="315"/>
      <c r="I982" s="315"/>
      <c r="J982" s="315"/>
      <c r="K982" s="335" t="s">
        <v>751</v>
      </c>
      <c r="L982" s="317" t="s">
        <v>202</v>
      </c>
      <c r="M982" s="382" t="s">
        <v>2269</v>
      </c>
      <c r="N982" s="317"/>
      <c r="O982" s="315"/>
      <c r="P982" s="383"/>
      <c r="Q982" s="383"/>
      <c r="R982" s="317"/>
      <c r="S982" s="317"/>
      <c r="T982" s="317"/>
      <c r="U982" s="317"/>
      <c r="V982" s="317"/>
      <c r="W982" s="317"/>
    </row>
    <row r="983" spans="1:23" hidden="1">
      <c r="A983" s="193" t="s">
        <v>171</v>
      </c>
      <c r="B983" s="195" t="s">
        <v>172</v>
      </c>
      <c r="C983" s="216" t="s">
        <v>2461</v>
      </c>
      <c r="D983" s="191">
        <v>2</v>
      </c>
      <c r="E983" s="202"/>
      <c r="F983" s="202"/>
      <c r="G983" s="202"/>
      <c r="H983" s="202"/>
      <c r="I983" s="202"/>
      <c r="J983" s="202"/>
      <c r="K983" s="205" t="s">
        <v>751</v>
      </c>
      <c r="L983" s="194" t="s">
        <v>2511</v>
      </c>
      <c r="M983" s="193" t="s">
        <v>2269</v>
      </c>
      <c r="N983" s="194"/>
      <c r="O983" s="202"/>
      <c r="P983" s="192"/>
      <c r="Q983" s="192"/>
      <c r="R983" s="194"/>
      <c r="S983" s="194"/>
      <c r="T983" s="194"/>
      <c r="U983" s="194"/>
      <c r="V983" s="194"/>
      <c r="W983" s="194"/>
    </row>
    <row r="984" spans="1:23" hidden="1">
      <c r="A984" s="193" t="s">
        <v>171</v>
      </c>
      <c r="B984" s="191" t="s">
        <v>172</v>
      </c>
      <c r="C984" s="216" t="s">
        <v>2510</v>
      </c>
      <c r="D984" s="191">
        <v>4</v>
      </c>
      <c r="E984" s="202" t="s">
        <v>2271</v>
      </c>
      <c r="F984" s="202"/>
      <c r="G984" s="202" t="s">
        <v>703</v>
      </c>
      <c r="H984" s="202"/>
      <c r="I984" s="202"/>
      <c r="J984" s="202"/>
      <c r="K984" s="205" t="s">
        <v>766</v>
      </c>
      <c r="L984" s="194" t="s">
        <v>2224</v>
      </c>
      <c r="M984" s="193" t="s">
        <v>2269</v>
      </c>
      <c r="N984" s="194"/>
      <c r="O984" s="202"/>
      <c r="P984" s="192" t="s">
        <v>2443</v>
      </c>
      <c r="Q984" s="192"/>
      <c r="R984" s="194"/>
      <c r="S984" s="194"/>
      <c r="T984" s="194"/>
      <c r="U984" s="194"/>
      <c r="V984" s="194"/>
      <c r="W984" s="194"/>
    </row>
    <row r="985" spans="1:23" hidden="1">
      <c r="A985" s="234" t="s">
        <v>171</v>
      </c>
      <c r="B985" s="191" t="s">
        <v>2515</v>
      </c>
      <c r="C985" s="216" t="s">
        <v>200</v>
      </c>
      <c r="D985" s="224">
        <v>4</v>
      </c>
      <c r="E985" s="202" t="s">
        <v>2429</v>
      </c>
      <c r="F985" s="202" t="s">
        <v>2431</v>
      </c>
      <c r="G985" s="202" t="s">
        <v>685</v>
      </c>
      <c r="H985" s="202"/>
      <c r="I985" s="202" t="s">
        <v>1519</v>
      </c>
      <c r="J985" s="202" t="s">
        <v>2436</v>
      </c>
      <c r="K985" s="205" t="s">
        <v>751</v>
      </c>
      <c r="L985" s="194" t="s">
        <v>2224</v>
      </c>
      <c r="M985" s="193" t="s">
        <v>2269</v>
      </c>
      <c r="N985" s="194"/>
      <c r="O985" s="202"/>
      <c r="P985" s="192"/>
      <c r="Q985" s="192"/>
      <c r="R985" s="194"/>
      <c r="S985" s="194"/>
      <c r="T985" s="194"/>
      <c r="U985" s="194"/>
      <c r="V985" s="194"/>
      <c r="W985" s="192" t="s">
        <v>2516</v>
      </c>
    </row>
    <row r="986" spans="1:23" hidden="1">
      <c r="A986" s="413" t="s">
        <v>230</v>
      </c>
      <c r="B986" s="411" t="s">
        <v>272</v>
      </c>
      <c r="C986" s="412" t="s">
        <v>273</v>
      </c>
      <c r="D986" s="204"/>
      <c r="E986" s="352"/>
      <c r="F986" s="323"/>
      <c r="G986" s="323"/>
      <c r="H986" s="352"/>
      <c r="I986" s="323"/>
      <c r="J986" s="323"/>
      <c r="K986" s="360" t="s">
        <v>751</v>
      </c>
      <c r="L986" s="345" t="s">
        <v>33</v>
      </c>
      <c r="M986" s="384" t="s">
        <v>2269</v>
      </c>
      <c r="N986" s="345"/>
      <c r="O986" s="323"/>
      <c r="P986" s="381"/>
      <c r="Q986" s="381"/>
      <c r="R986" s="345"/>
      <c r="S986" s="345"/>
      <c r="T986" s="345"/>
      <c r="U986" s="345"/>
      <c r="V986" s="345"/>
      <c r="W986" s="345"/>
    </row>
    <row r="987" spans="1:23" hidden="1">
      <c r="A987" s="294"/>
      <c r="B987" s="142" t="s">
        <v>603</v>
      </c>
      <c r="C987" s="33" t="s">
        <v>871</v>
      </c>
      <c r="D987" s="26"/>
      <c r="E987" s="315"/>
      <c r="F987" s="202"/>
      <c r="G987" s="202"/>
      <c r="H987" s="315"/>
      <c r="I987" s="202"/>
      <c r="J987" s="202"/>
      <c r="K987" s="205" t="s">
        <v>751</v>
      </c>
      <c r="L987" s="194" t="s">
        <v>33</v>
      </c>
      <c r="M987" s="193" t="s">
        <v>2269</v>
      </c>
      <c r="N987" s="194"/>
      <c r="O987" s="202"/>
      <c r="P987" s="192"/>
      <c r="Q987" s="192"/>
      <c r="R987" s="194"/>
      <c r="S987" s="194"/>
      <c r="T987" s="194"/>
      <c r="U987" s="194"/>
      <c r="V987" s="194"/>
      <c r="W987" s="194"/>
    </row>
    <row r="988" spans="1:23" hidden="1">
      <c r="A988" s="178" t="s">
        <v>230</v>
      </c>
      <c r="B988" s="36" t="s">
        <v>288</v>
      </c>
      <c r="C988" s="33" t="s">
        <v>733</v>
      </c>
      <c r="D988" s="225"/>
      <c r="E988" s="315"/>
      <c r="F988" s="202"/>
      <c r="G988" s="202"/>
      <c r="H988" s="315"/>
      <c r="I988" s="202"/>
      <c r="J988" s="202"/>
      <c r="K988" s="205" t="s">
        <v>751</v>
      </c>
      <c r="L988" s="194" t="s">
        <v>33</v>
      </c>
      <c r="M988" s="193" t="s">
        <v>2269</v>
      </c>
      <c r="N988" s="194"/>
      <c r="O988" s="202"/>
      <c r="P988" s="192"/>
      <c r="Q988" s="192"/>
      <c r="R988" s="194"/>
      <c r="S988" s="194"/>
      <c r="T988" s="194"/>
      <c r="U988" s="194"/>
      <c r="V988" s="194"/>
      <c r="W988" s="194"/>
    </row>
    <row r="989" spans="1:23" hidden="1">
      <c r="A989" s="230"/>
      <c r="B989" s="242" t="s">
        <v>288</v>
      </c>
      <c r="C989" s="246" t="s">
        <v>830</v>
      </c>
      <c r="D989" s="394"/>
      <c r="E989" s="315"/>
      <c r="F989" s="202"/>
      <c r="G989" s="202"/>
      <c r="H989" s="315"/>
      <c r="I989" s="202"/>
      <c r="J989" s="202"/>
      <c r="K989" s="205" t="s">
        <v>751</v>
      </c>
      <c r="L989" s="194" t="s">
        <v>33</v>
      </c>
      <c r="M989" s="193" t="s">
        <v>2269</v>
      </c>
      <c r="N989" s="194"/>
      <c r="O989" s="202"/>
      <c r="P989" s="192"/>
      <c r="Q989" s="192"/>
      <c r="R989" s="194"/>
      <c r="S989" s="194"/>
      <c r="T989" s="194"/>
      <c r="U989" s="194"/>
      <c r="V989" s="194"/>
      <c r="W989" s="194"/>
    </row>
    <row r="990" spans="1:23" hidden="1">
      <c r="A990" s="295"/>
      <c r="B990" s="36"/>
      <c r="C990" s="33"/>
      <c r="D990" s="36"/>
      <c r="E990" s="315"/>
      <c r="F990" s="202"/>
      <c r="G990" s="202"/>
      <c r="H990" s="315"/>
      <c r="I990" s="202"/>
      <c r="J990" s="202"/>
      <c r="K990" s="205" t="s">
        <v>751</v>
      </c>
      <c r="L990" s="194" t="s">
        <v>33</v>
      </c>
      <c r="M990" s="193" t="s">
        <v>2269</v>
      </c>
      <c r="N990" s="194"/>
      <c r="O990" s="202"/>
      <c r="P990" s="192"/>
      <c r="Q990" s="192"/>
      <c r="R990" s="194"/>
      <c r="S990" s="194"/>
      <c r="T990" s="194"/>
      <c r="U990" s="194"/>
      <c r="V990" s="194"/>
      <c r="W990" s="194"/>
    </row>
    <row r="991" spans="1:23" hidden="1">
      <c r="A991" s="262" t="s">
        <v>230</v>
      </c>
      <c r="B991" s="36" t="s">
        <v>840</v>
      </c>
      <c r="C991" s="33" t="s">
        <v>306</v>
      </c>
      <c r="D991" s="252"/>
      <c r="E991" s="315"/>
      <c r="F991" s="202"/>
      <c r="G991" s="202"/>
      <c r="H991" s="315"/>
      <c r="I991" s="202"/>
      <c r="J991" s="202"/>
      <c r="K991" s="205" t="s">
        <v>751</v>
      </c>
      <c r="L991" s="194" t="s">
        <v>33</v>
      </c>
      <c r="M991" s="193" t="s">
        <v>2269</v>
      </c>
      <c r="N991" s="194"/>
      <c r="O991" s="202"/>
      <c r="P991" s="192"/>
      <c r="Q991" s="192"/>
      <c r="R991" s="194"/>
      <c r="S991" s="194"/>
      <c r="T991" s="194"/>
      <c r="U991" s="194"/>
      <c r="V991" s="194"/>
      <c r="W991" s="194"/>
    </row>
    <row r="992" spans="1:23" hidden="1">
      <c r="A992" s="221"/>
      <c r="B992" s="36" t="s">
        <v>272</v>
      </c>
      <c r="C992" s="33" t="s">
        <v>874</v>
      </c>
      <c r="D992" s="226"/>
      <c r="E992" s="315"/>
      <c r="F992" s="202"/>
      <c r="G992" s="202"/>
      <c r="H992" s="315"/>
      <c r="I992" s="202"/>
      <c r="J992" s="202"/>
      <c r="K992" s="205" t="s">
        <v>751</v>
      </c>
      <c r="L992" s="194" t="s">
        <v>33</v>
      </c>
      <c r="M992" s="193" t="s">
        <v>2269</v>
      </c>
      <c r="N992" s="194"/>
      <c r="O992" s="202"/>
      <c r="P992" s="192"/>
      <c r="Q992" s="192"/>
      <c r="R992" s="194"/>
      <c r="S992" s="194"/>
      <c r="T992" s="194"/>
      <c r="U992" s="194"/>
      <c r="V992" s="194"/>
      <c r="W992" s="194"/>
    </row>
    <row r="993" spans="1:23" hidden="1">
      <c r="A993" s="292"/>
      <c r="B993" s="36" t="s">
        <v>831</v>
      </c>
      <c r="C993" s="33" t="s">
        <v>721</v>
      </c>
      <c r="D993" s="226"/>
      <c r="E993" s="315"/>
      <c r="F993" s="202"/>
      <c r="G993" s="202"/>
      <c r="H993" s="315"/>
      <c r="I993" s="202"/>
      <c r="J993" s="202"/>
      <c r="K993" s="205" t="s">
        <v>751</v>
      </c>
      <c r="L993" s="194" t="s">
        <v>33</v>
      </c>
      <c r="M993" s="193" t="s">
        <v>2269</v>
      </c>
      <c r="N993" s="194"/>
      <c r="O993" s="202"/>
      <c r="P993" s="192"/>
      <c r="Q993" s="192"/>
      <c r="R993" s="194"/>
      <c r="S993" s="194"/>
      <c r="T993" s="194"/>
      <c r="U993" s="194"/>
      <c r="V993" s="194"/>
      <c r="W993" s="194"/>
    </row>
    <row r="994" spans="1:23" hidden="1">
      <c r="A994" s="262" t="s">
        <v>230</v>
      </c>
      <c r="B994" s="36" t="s">
        <v>231</v>
      </c>
      <c r="C994" s="33" t="s">
        <v>232</v>
      </c>
      <c r="D994" s="252"/>
      <c r="E994" s="315"/>
      <c r="F994" s="202"/>
      <c r="G994" s="202"/>
      <c r="H994" s="315"/>
      <c r="I994" s="202"/>
      <c r="J994" s="202"/>
      <c r="K994" s="205" t="s">
        <v>751</v>
      </c>
      <c r="L994" s="194" t="s">
        <v>33</v>
      </c>
      <c r="M994" s="193" t="s">
        <v>2269</v>
      </c>
      <c r="N994" s="194"/>
      <c r="O994" s="202"/>
      <c r="P994" s="192"/>
      <c r="Q994" s="192"/>
      <c r="R994" s="194"/>
      <c r="S994" s="194"/>
      <c r="T994" s="194"/>
      <c r="U994" s="194"/>
      <c r="V994" s="194"/>
      <c r="W994" s="194"/>
    </row>
    <row r="995" spans="1:23" hidden="1">
      <c r="A995" s="292"/>
      <c r="B995" s="152" t="s">
        <v>288</v>
      </c>
      <c r="C995" s="33" t="s">
        <v>830</v>
      </c>
      <c r="D995" s="226"/>
      <c r="E995" s="315"/>
      <c r="F995" s="202"/>
      <c r="G995" s="202"/>
      <c r="H995" s="315"/>
      <c r="I995" s="202"/>
      <c r="J995" s="202"/>
      <c r="K995" s="205" t="s">
        <v>751</v>
      </c>
      <c r="L995" s="194" t="s">
        <v>33</v>
      </c>
      <c r="M995" s="193" t="s">
        <v>2269</v>
      </c>
      <c r="N995" s="194"/>
      <c r="O995" s="202"/>
      <c r="P995" s="192"/>
      <c r="Q995" s="192"/>
      <c r="R995" s="194"/>
      <c r="S995" s="194"/>
      <c r="T995" s="194"/>
      <c r="U995" s="194"/>
      <c r="V995" s="194"/>
      <c r="W995" s="194"/>
    </row>
    <row r="996" spans="1:23" hidden="1">
      <c r="A996" s="292"/>
      <c r="B996" s="152" t="s">
        <v>289</v>
      </c>
      <c r="C996" s="33" t="s">
        <v>881</v>
      </c>
      <c r="D996" s="36"/>
      <c r="E996" s="315"/>
      <c r="F996" s="202"/>
      <c r="G996" s="202"/>
      <c r="H996" s="315"/>
      <c r="I996" s="202"/>
      <c r="J996" s="202"/>
      <c r="K996" s="205" t="s">
        <v>751</v>
      </c>
      <c r="L996" s="194" t="s">
        <v>33</v>
      </c>
      <c r="M996" s="193" t="s">
        <v>2269</v>
      </c>
      <c r="N996" s="194"/>
      <c r="O996" s="202"/>
      <c r="P996" s="192"/>
      <c r="Q996" s="192"/>
      <c r="R996" s="194"/>
      <c r="S996" s="194"/>
      <c r="T996" s="194"/>
      <c r="U996" s="194"/>
      <c r="V996" s="194"/>
      <c r="W996" s="194"/>
    </row>
    <row r="997" spans="1:23" hidden="1">
      <c r="A997" s="292"/>
      <c r="B997" s="152" t="s">
        <v>289</v>
      </c>
      <c r="C997" s="33" t="s">
        <v>882</v>
      </c>
      <c r="D997" s="36"/>
      <c r="E997" s="315"/>
      <c r="F997" s="202"/>
      <c r="G997" s="202"/>
      <c r="H997" s="315"/>
      <c r="I997" s="202"/>
      <c r="J997" s="202"/>
      <c r="K997" s="205" t="s">
        <v>751</v>
      </c>
      <c r="L997" s="194" t="s">
        <v>33</v>
      </c>
      <c r="M997" s="193" t="s">
        <v>2269</v>
      </c>
      <c r="N997" s="194"/>
      <c r="O997" s="202"/>
      <c r="P997" s="192"/>
      <c r="Q997" s="192"/>
      <c r="R997" s="194"/>
      <c r="S997" s="194"/>
      <c r="T997" s="194"/>
      <c r="U997" s="194"/>
      <c r="V997" s="194"/>
      <c r="W997" s="194"/>
    </row>
    <row r="998" spans="1:23" hidden="1">
      <c r="A998" s="262" t="s">
        <v>1500</v>
      </c>
      <c r="B998" s="36" t="s">
        <v>737</v>
      </c>
      <c r="C998" s="33" t="s">
        <v>245</v>
      </c>
      <c r="D998" s="252"/>
      <c r="E998" s="315"/>
      <c r="F998" s="202"/>
      <c r="G998" s="202"/>
      <c r="H998" s="315"/>
      <c r="I998" s="202"/>
      <c r="J998" s="202"/>
      <c r="K998" s="205" t="s">
        <v>751</v>
      </c>
      <c r="L998" s="194" t="s">
        <v>33</v>
      </c>
      <c r="M998" s="193" t="s">
        <v>2269</v>
      </c>
      <c r="N998" s="194"/>
      <c r="O998" s="202"/>
      <c r="P998" s="192"/>
      <c r="Q998" s="192"/>
      <c r="R998" s="194"/>
      <c r="S998" s="194"/>
      <c r="T998" s="194"/>
      <c r="U998" s="194"/>
      <c r="V998" s="194"/>
      <c r="W998" s="194"/>
    </row>
    <row r="999" spans="1:23" hidden="1">
      <c r="A999" s="221"/>
      <c r="B999" s="36" t="s">
        <v>843</v>
      </c>
      <c r="C999" s="33" t="s">
        <v>845</v>
      </c>
      <c r="D999" s="36"/>
      <c r="E999" s="315"/>
      <c r="F999" s="202"/>
      <c r="G999" s="202"/>
      <c r="H999" s="315"/>
      <c r="I999" s="202"/>
      <c r="J999" s="202"/>
      <c r="K999" s="205" t="s">
        <v>751</v>
      </c>
      <c r="L999" s="194" t="s">
        <v>33</v>
      </c>
      <c r="M999" s="193" t="s">
        <v>2269</v>
      </c>
      <c r="N999" s="194"/>
      <c r="O999" s="202"/>
      <c r="P999" s="192"/>
      <c r="Q999" s="192"/>
      <c r="R999" s="194"/>
      <c r="S999" s="194"/>
      <c r="T999" s="194"/>
      <c r="U999" s="194"/>
      <c r="V999" s="194"/>
      <c r="W999" s="194"/>
    </row>
    <row r="1000" spans="1:23" hidden="1">
      <c r="A1000" s="262" t="s">
        <v>230</v>
      </c>
      <c r="B1000" s="36" t="s">
        <v>247</v>
      </c>
      <c r="C1000" s="33" t="s">
        <v>248</v>
      </c>
      <c r="D1000" s="252"/>
      <c r="E1000" s="315"/>
      <c r="F1000" s="202"/>
      <c r="G1000" s="202"/>
      <c r="H1000" s="315"/>
      <c r="I1000" s="202"/>
      <c r="J1000" s="202"/>
      <c r="K1000" s="205" t="s">
        <v>751</v>
      </c>
      <c r="L1000" s="194" t="s">
        <v>33</v>
      </c>
      <c r="M1000" s="193" t="s">
        <v>2269</v>
      </c>
      <c r="N1000" s="194"/>
      <c r="O1000" s="202"/>
      <c r="P1000" s="192"/>
      <c r="Q1000" s="192"/>
      <c r="R1000" s="194"/>
      <c r="S1000" s="194"/>
      <c r="T1000" s="194"/>
      <c r="U1000" s="194"/>
      <c r="V1000" s="194"/>
      <c r="W1000" s="194"/>
    </row>
    <row r="1001" spans="1:23" hidden="1">
      <c r="A1001" s="262" t="s">
        <v>230</v>
      </c>
      <c r="B1001" s="36" t="s">
        <v>252</v>
      </c>
      <c r="C1001" s="33" t="s">
        <v>253</v>
      </c>
      <c r="D1001" s="252"/>
      <c r="E1001" s="315"/>
      <c r="F1001" s="202"/>
      <c r="G1001" s="202"/>
      <c r="H1001" s="315"/>
      <c r="I1001" s="202"/>
      <c r="J1001" s="202"/>
      <c r="K1001" s="205" t="s">
        <v>751</v>
      </c>
      <c r="L1001" s="194" t="s">
        <v>33</v>
      </c>
      <c r="M1001" s="193" t="s">
        <v>2269</v>
      </c>
      <c r="N1001" s="194"/>
      <c r="O1001" s="202"/>
      <c r="P1001" s="192"/>
      <c r="Q1001" s="192"/>
      <c r="R1001" s="194"/>
      <c r="S1001" s="194"/>
      <c r="T1001" s="194"/>
      <c r="U1001" s="194"/>
      <c r="V1001" s="194"/>
      <c r="W1001" s="194"/>
    </row>
    <row r="1002" spans="1:23" hidden="1">
      <c r="A1002" s="293"/>
      <c r="B1002" s="36" t="s">
        <v>296</v>
      </c>
      <c r="C1002" s="33" t="s">
        <v>858</v>
      </c>
      <c r="D1002" s="36"/>
      <c r="E1002" s="315"/>
      <c r="F1002" s="202"/>
      <c r="G1002" s="202"/>
      <c r="H1002" s="315"/>
      <c r="I1002" s="202"/>
      <c r="J1002" s="202"/>
      <c r="K1002" s="205" t="s">
        <v>751</v>
      </c>
      <c r="L1002" s="194" t="s">
        <v>33</v>
      </c>
      <c r="M1002" s="193" t="s">
        <v>2269</v>
      </c>
      <c r="N1002" s="194"/>
      <c r="O1002" s="202"/>
      <c r="P1002" s="192"/>
      <c r="Q1002" s="192"/>
      <c r="R1002" s="194"/>
      <c r="S1002" s="194"/>
      <c r="T1002" s="194"/>
      <c r="U1002" s="194"/>
      <c r="V1002" s="194"/>
      <c r="W1002" s="194"/>
    </row>
    <row r="1003" spans="1:23" hidden="1">
      <c r="A1003" s="294"/>
      <c r="B1003" s="36" t="s">
        <v>296</v>
      </c>
      <c r="C1003" s="33" t="s">
        <v>861</v>
      </c>
      <c r="D1003" s="36"/>
      <c r="E1003" s="315"/>
      <c r="F1003" s="202"/>
      <c r="G1003" s="202"/>
      <c r="H1003" s="315"/>
      <c r="I1003" s="202"/>
      <c r="J1003" s="202"/>
      <c r="K1003" s="205" t="s">
        <v>751</v>
      </c>
      <c r="L1003" s="194" t="s">
        <v>33</v>
      </c>
      <c r="M1003" s="193" t="s">
        <v>2269</v>
      </c>
      <c r="N1003" s="194"/>
      <c r="O1003" s="202"/>
      <c r="P1003" s="192"/>
      <c r="Q1003" s="192"/>
      <c r="R1003" s="194"/>
      <c r="S1003" s="194"/>
      <c r="T1003" s="194"/>
      <c r="U1003" s="194"/>
      <c r="V1003" s="194"/>
      <c r="W1003" s="194"/>
    </row>
    <row r="1004" spans="1:23" hidden="1">
      <c r="A1004" s="178" t="s">
        <v>230</v>
      </c>
      <c r="B1004" s="36" t="s">
        <v>255</v>
      </c>
      <c r="C1004" s="246" t="s">
        <v>256</v>
      </c>
      <c r="D1004" s="204"/>
      <c r="E1004" s="315"/>
      <c r="F1004" s="202"/>
      <c r="G1004" s="202"/>
      <c r="H1004" s="315"/>
      <c r="I1004" s="202"/>
      <c r="J1004" s="202"/>
      <c r="K1004" s="205" t="s">
        <v>751</v>
      </c>
      <c r="L1004" s="194" t="s">
        <v>33</v>
      </c>
      <c r="M1004" s="193" t="s">
        <v>2269</v>
      </c>
      <c r="N1004" s="194"/>
      <c r="O1004" s="202"/>
      <c r="P1004" s="192"/>
      <c r="Q1004" s="192"/>
      <c r="R1004" s="194"/>
      <c r="S1004" s="194"/>
      <c r="T1004" s="194"/>
      <c r="U1004" s="194"/>
      <c r="V1004" s="194"/>
      <c r="W1004" s="194"/>
    </row>
    <row r="1005" spans="1:23" hidden="1">
      <c r="A1005" s="298" t="s">
        <v>230</v>
      </c>
      <c r="B1005" s="36" t="s">
        <v>289</v>
      </c>
      <c r="C1005" s="247" t="s">
        <v>290</v>
      </c>
      <c r="D1005" s="255"/>
      <c r="E1005" s="315"/>
      <c r="F1005" s="202"/>
      <c r="G1005" s="202"/>
      <c r="H1005" s="315"/>
      <c r="I1005" s="202"/>
      <c r="J1005" s="202"/>
      <c r="K1005" s="205" t="s">
        <v>751</v>
      </c>
      <c r="L1005" s="194" t="s">
        <v>33</v>
      </c>
      <c r="M1005" s="193" t="s">
        <v>2269</v>
      </c>
      <c r="N1005" s="194"/>
      <c r="O1005" s="202"/>
      <c r="P1005" s="192"/>
      <c r="Q1005" s="192"/>
      <c r="R1005" s="194"/>
      <c r="S1005" s="194"/>
      <c r="T1005" s="194"/>
      <c r="U1005" s="194"/>
      <c r="V1005" s="194"/>
      <c r="W1005" s="194"/>
    </row>
    <row r="1006" spans="1:23" hidden="1">
      <c r="A1006" s="292"/>
      <c r="B1006" s="170" t="s">
        <v>289</v>
      </c>
      <c r="C1006" s="247" t="s">
        <v>881</v>
      </c>
      <c r="D1006" s="308"/>
      <c r="E1006" s="315"/>
      <c r="F1006" s="202"/>
      <c r="G1006" s="202"/>
      <c r="H1006" s="315"/>
      <c r="I1006" s="202"/>
      <c r="J1006" s="202"/>
      <c r="K1006" s="205" t="s">
        <v>751</v>
      </c>
      <c r="L1006" s="194" t="s">
        <v>33</v>
      </c>
      <c r="M1006" s="193" t="s">
        <v>2269</v>
      </c>
      <c r="N1006" s="194"/>
      <c r="O1006" s="202"/>
      <c r="P1006" s="192"/>
      <c r="Q1006" s="192"/>
      <c r="R1006" s="194"/>
      <c r="S1006" s="194"/>
      <c r="T1006" s="194"/>
      <c r="U1006" s="194"/>
      <c r="V1006" s="194"/>
      <c r="W1006" s="194"/>
    </row>
    <row r="1007" spans="1:23" hidden="1">
      <c r="A1007" s="292"/>
      <c r="B1007" s="170" t="s">
        <v>289</v>
      </c>
      <c r="C1007" s="247" t="s">
        <v>882</v>
      </c>
      <c r="D1007" s="308"/>
      <c r="E1007" s="315"/>
      <c r="F1007" s="202"/>
      <c r="G1007" s="202"/>
      <c r="H1007" s="315"/>
      <c r="I1007" s="202"/>
      <c r="J1007" s="202"/>
      <c r="K1007" s="205" t="s">
        <v>751</v>
      </c>
      <c r="L1007" s="194" t="s">
        <v>33</v>
      </c>
      <c r="M1007" s="193" t="s">
        <v>2269</v>
      </c>
      <c r="N1007" s="194"/>
      <c r="O1007" s="202"/>
      <c r="P1007" s="192"/>
      <c r="Q1007" s="192"/>
      <c r="R1007" s="194"/>
      <c r="S1007" s="194"/>
      <c r="T1007" s="194"/>
      <c r="U1007" s="194"/>
      <c r="V1007" s="194"/>
      <c r="W1007" s="194"/>
    </row>
    <row r="1008" spans="1:23" hidden="1">
      <c r="A1008" s="302" t="s">
        <v>230</v>
      </c>
      <c r="B1008" s="36" t="s">
        <v>238</v>
      </c>
      <c r="C1008" s="33" t="s">
        <v>885</v>
      </c>
      <c r="D1008" s="252"/>
      <c r="E1008" s="315"/>
      <c r="F1008" s="202"/>
      <c r="G1008" s="202"/>
      <c r="H1008" s="315"/>
      <c r="I1008" s="202"/>
      <c r="J1008" s="202"/>
      <c r="K1008" s="205" t="s">
        <v>751</v>
      </c>
      <c r="L1008" s="194" t="s">
        <v>33</v>
      </c>
      <c r="M1008" s="193" t="s">
        <v>2269</v>
      </c>
      <c r="N1008" s="194"/>
      <c r="O1008" s="202"/>
      <c r="P1008" s="192"/>
      <c r="Q1008" s="192"/>
      <c r="R1008" s="194"/>
      <c r="S1008" s="194"/>
      <c r="T1008" s="194"/>
      <c r="U1008" s="194"/>
      <c r="V1008" s="194"/>
      <c r="W1008" s="194"/>
    </row>
    <row r="1009" spans="1:23" hidden="1">
      <c r="A1009" s="178" t="s">
        <v>230</v>
      </c>
      <c r="B1009" s="36" t="s">
        <v>266</v>
      </c>
      <c r="C1009" s="33" t="s">
        <v>267</v>
      </c>
      <c r="D1009" s="252"/>
      <c r="E1009" s="315"/>
      <c r="F1009" s="202"/>
      <c r="G1009" s="202"/>
      <c r="H1009" s="315"/>
      <c r="I1009" s="202"/>
      <c r="J1009" s="202"/>
      <c r="K1009" s="205" t="s">
        <v>751</v>
      </c>
      <c r="L1009" s="194" t="s">
        <v>33</v>
      </c>
      <c r="M1009" s="193" t="s">
        <v>2269</v>
      </c>
      <c r="N1009" s="194"/>
      <c r="O1009" s="202"/>
      <c r="P1009" s="192"/>
      <c r="Q1009" s="192"/>
      <c r="R1009" s="194"/>
      <c r="S1009" s="194"/>
      <c r="T1009" s="194"/>
      <c r="U1009" s="194"/>
      <c r="V1009" s="194"/>
      <c r="W1009" s="194"/>
    </row>
    <row r="1010" spans="1:23" hidden="1">
      <c r="A1010" s="178" t="s">
        <v>230</v>
      </c>
      <c r="B1010" s="53" t="s">
        <v>266</v>
      </c>
      <c r="C1010" s="246" t="s">
        <v>305</v>
      </c>
      <c r="D1010" s="204"/>
      <c r="E1010" s="315"/>
      <c r="F1010" s="202"/>
      <c r="G1010" s="202"/>
      <c r="H1010" s="315"/>
      <c r="I1010" s="202"/>
      <c r="J1010" s="202"/>
      <c r="K1010" s="205" t="s">
        <v>751</v>
      </c>
      <c r="L1010" s="194" t="s">
        <v>33</v>
      </c>
      <c r="M1010" s="193" t="s">
        <v>2269</v>
      </c>
      <c r="N1010" s="194"/>
      <c r="O1010" s="202"/>
      <c r="P1010" s="192"/>
      <c r="Q1010" s="192"/>
      <c r="R1010" s="194"/>
      <c r="S1010" s="194"/>
      <c r="T1010" s="194"/>
      <c r="U1010" s="194"/>
      <c r="V1010" s="194"/>
      <c r="W1010" s="194"/>
    </row>
    <row r="1011" spans="1:23" hidden="1">
      <c r="A1011" s="298" t="s">
        <v>230</v>
      </c>
      <c r="B1011" s="36" t="s">
        <v>266</v>
      </c>
      <c r="C1011" s="33" t="s">
        <v>294</v>
      </c>
      <c r="D1011" s="252"/>
      <c r="E1011" s="315"/>
      <c r="F1011" s="202"/>
      <c r="G1011" s="202"/>
      <c r="H1011" s="315"/>
      <c r="I1011" s="202"/>
      <c r="J1011" s="202"/>
      <c r="K1011" s="205" t="s">
        <v>751</v>
      </c>
      <c r="L1011" s="194" t="s">
        <v>33</v>
      </c>
      <c r="M1011" s="193" t="s">
        <v>2269</v>
      </c>
      <c r="N1011" s="194"/>
      <c r="O1011" s="202"/>
      <c r="P1011" s="192"/>
      <c r="Q1011" s="192"/>
      <c r="R1011" s="194"/>
      <c r="S1011" s="194"/>
      <c r="T1011" s="194"/>
      <c r="U1011" s="194"/>
      <c r="V1011" s="194"/>
      <c r="W1011" s="194"/>
    </row>
    <row r="1012" spans="1:23" hidden="1">
      <c r="A1012" s="262" t="s">
        <v>230</v>
      </c>
      <c r="B1012" s="36" t="s">
        <v>279</v>
      </c>
      <c r="C1012" s="33" t="s">
        <v>295</v>
      </c>
      <c r="D1012" s="252"/>
      <c r="E1012" s="315"/>
      <c r="F1012" s="202"/>
      <c r="G1012" s="202"/>
      <c r="H1012" s="315"/>
      <c r="I1012" s="202"/>
      <c r="J1012" s="202"/>
      <c r="K1012" s="205" t="s">
        <v>751</v>
      </c>
      <c r="L1012" s="194" t="s">
        <v>33</v>
      </c>
      <c r="M1012" s="193" t="s">
        <v>2269</v>
      </c>
      <c r="N1012" s="194"/>
      <c r="O1012" s="202"/>
      <c r="P1012" s="192"/>
      <c r="Q1012" s="192"/>
      <c r="R1012" s="194"/>
      <c r="S1012" s="194"/>
      <c r="T1012" s="194"/>
      <c r="U1012" s="194"/>
      <c r="V1012" s="194"/>
      <c r="W1012" s="194"/>
    </row>
    <row r="1013" spans="1:23" hidden="1">
      <c r="A1013" s="222"/>
      <c r="B1013" s="155" t="s">
        <v>279</v>
      </c>
      <c r="C1013" s="33" t="s">
        <v>280</v>
      </c>
      <c r="D1013" s="395"/>
      <c r="E1013" s="315"/>
      <c r="F1013" s="202"/>
      <c r="G1013" s="202"/>
      <c r="H1013" s="315"/>
      <c r="I1013" s="202"/>
      <c r="J1013" s="202"/>
      <c r="K1013" s="205" t="s">
        <v>751</v>
      </c>
      <c r="L1013" s="194" t="s">
        <v>33</v>
      </c>
      <c r="M1013" s="193" t="s">
        <v>2269</v>
      </c>
      <c r="N1013" s="194"/>
      <c r="O1013" s="202"/>
      <c r="P1013" s="192"/>
      <c r="Q1013" s="192"/>
      <c r="R1013" s="194"/>
      <c r="S1013" s="194"/>
      <c r="T1013" s="194"/>
      <c r="U1013" s="194"/>
      <c r="V1013" s="194"/>
      <c r="W1013" s="194"/>
    </row>
    <row r="1014" spans="1:23" hidden="1">
      <c r="A1014" s="294"/>
      <c r="B1014" s="49" t="s">
        <v>279</v>
      </c>
      <c r="C1014" s="269" t="s">
        <v>281</v>
      </c>
      <c r="D1014" s="49"/>
      <c r="E1014" s="315"/>
      <c r="F1014" s="202"/>
      <c r="G1014" s="202"/>
      <c r="H1014" s="315"/>
      <c r="I1014" s="202"/>
      <c r="J1014" s="202"/>
      <c r="K1014" s="205" t="s">
        <v>751</v>
      </c>
      <c r="L1014" s="194" t="s">
        <v>33</v>
      </c>
      <c r="M1014" s="193" t="s">
        <v>2269</v>
      </c>
      <c r="N1014" s="194"/>
      <c r="O1014" s="202"/>
      <c r="P1014" s="192"/>
      <c r="Q1014" s="192"/>
      <c r="R1014" s="194"/>
      <c r="S1014" s="194"/>
      <c r="T1014" s="194"/>
      <c r="U1014" s="194"/>
      <c r="V1014" s="194"/>
      <c r="W1014" s="194"/>
    </row>
    <row r="1015" spans="1:23" hidden="1">
      <c r="A1015" s="294"/>
      <c r="B1015" s="242" t="s">
        <v>604</v>
      </c>
      <c r="C1015" s="246" t="s">
        <v>902</v>
      </c>
      <c r="D1015" s="396"/>
      <c r="E1015" s="315"/>
      <c r="F1015" s="202"/>
      <c r="G1015" s="202"/>
      <c r="H1015" s="315"/>
      <c r="I1015" s="202"/>
      <c r="J1015" s="202"/>
      <c r="K1015" s="205" t="s">
        <v>751</v>
      </c>
      <c r="L1015" s="194" t="s">
        <v>33</v>
      </c>
      <c r="M1015" s="193" t="s">
        <v>2269</v>
      </c>
      <c r="N1015" s="194"/>
      <c r="O1015" s="202"/>
      <c r="P1015" s="192"/>
      <c r="Q1015" s="192"/>
      <c r="R1015" s="194"/>
      <c r="S1015" s="194"/>
      <c r="T1015" s="194"/>
      <c r="U1015" s="194"/>
      <c r="V1015" s="194"/>
      <c r="W1015" s="194"/>
    </row>
    <row r="1016" spans="1:23" hidden="1">
      <c r="A1016" s="295"/>
      <c r="B1016" s="36" t="s">
        <v>604</v>
      </c>
      <c r="C1016" s="33" t="s">
        <v>282</v>
      </c>
      <c r="D1016" s="36"/>
      <c r="E1016" s="315"/>
      <c r="F1016" s="202"/>
      <c r="G1016" s="202"/>
      <c r="H1016" s="315"/>
      <c r="I1016" s="202"/>
      <c r="J1016" s="202"/>
      <c r="K1016" s="205" t="s">
        <v>751</v>
      </c>
      <c r="L1016" s="194" t="s">
        <v>33</v>
      </c>
      <c r="M1016" s="193" t="s">
        <v>2269</v>
      </c>
      <c r="N1016" s="194"/>
      <c r="O1016" s="202"/>
      <c r="P1016" s="192"/>
      <c r="Q1016" s="192"/>
      <c r="R1016" s="194"/>
      <c r="S1016" s="194"/>
      <c r="T1016" s="194"/>
      <c r="U1016" s="194"/>
      <c r="V1016" s="194"/>
      <c r="W1016" s="194"/>
    </row>
    <row r="1017" spans="1:23" hidden="1">
      <c r="A1017" s="292"/>
      <c r="B1017" s="36" t="s">
        <v>604</v>
      </c>
      <c r="C1017" s="33" t="s">
        <v>281</v>
      </c>
      <c r="D1017" s="36"/>
      <c r="E1017" s="315"/>
      <c r="F1017" s="202"/>
      <c r="G1017" s="202"/>
      <c r="H1017" s="315"/>
      <c r="I1017" s="202"/>
      <c r="J1017" s="202"/>
      <c r="K1017" s="205" t="s">
        <v>751</v>
      </c>
      <c r="L1017" s="194" t="s">
        <v>33</v>
      </c>
      <c r="M1017" s="193" t="s">
        <v>2269</v>
      </c>
      <c r="N1017" s="194"/>
      <c r="O1017" s="202"/>
      <c r="P1017" s="192"/>
      <c r="Q1017" s="192"/>
      <c r="R1017" s="194"/>
      <c r="S1017" s="194"/>
      <c r="T1017" s="194"/>
      <c r="U1017" s="194"/>
      <c r="V1017" s="194"/>
      <c r="W1017" s="194"/>
    </row>
    <row r="1018" spans="1:23" hidden="1">
      <c r="A1018" s="292"/>
      <c r="B1018" s="36" t="s">
        <v>605</v>
      </c>
      <c r="C1018" s="33" t="s">
        <v>901</v>
      </c>
      <c r="D1018" s="36"/>
      <c r="E1018" s="315"/>
      <c r="F1018" s="202"/>
      <c r="G1018" s="202"/>
      <c r="H1018" s="315"/>
      <c r="I1018" s="202"/>
      <c r="J1018" s="202"/>
      <c r="K1018" s="205" t="s">
        <v>751</v>
      </c>
      <c r="L1018" s="194" t="s">
        <v>33</v>
      </c>
      <c r="M1018" s="193" t="s">
        <v>2269</v>
      </c>
      <c r="N1018" s="194"/>
      <c r="O1018" s="202"/>
      <c r="P1018" s="192"/>
      <c r="Q1018" s="192"/>
      <c r="R1018" s="194"/>
      <c r="S1018" s="194"/>
      <c r="T1018" s="194"/>
      <c r="U1018" s="194"/>
      <c r="V1018" s="194"/>
      <c r="W1018" s="194"/>
    </row>
    <row r="1019" spans="1:23" hidden="1">
      <c r="A1019" s="303" t="s">
        <v>230</v>
      </c>
      <c r="B1019" s="286" t="s">
        <v>275</v>
      </c>
      <c r="C1019" s="33" t="s">
        <v>276</v>
      </c>
      <c r="D1019" s="252"/>
      <c r="E1019" s="315"/>
      <c r="F1019" s="202"/>
      <c r="G1019" s="202"/>
      <c r="H1019" s="315"/>
      <c r="I1019" s="202"/>
      <c r="J1019" s="202"/>
      <c r="K1019" s="205" t="s">
        <v>751</v>
      </c>
      <c r="L1019" s="194" t="s">
        <v>33</v>
      </c>
      <c r="M1019" s="193" t="s">
        <v>2269</v>
      </c>
      <c r="N1019" s="194"/>
      <c r="O1019" s="202"/>
      <c r="P1019" s="192"/>
      <c r="Q1019" s="192"/>
      <c r="R1019" s="194"/>
      <c r="S1019" s="194"/>
      <c r="T1019" s="194"/>
      <c r="U1019" s="194"/>
      <c r="V1019" s="194"/>
      <c r="W1019" s="194"/>
    </row>
    <row r="1020" spans="1:23" hidden="1">
      <c r="A1020" s="221"/>
      <c r="B1020" s="36" t="s">
        <v>275</v>
      </c>
      <c r="C1020" s="33" t="s">
        <v>716</v>
      </c>
      <c r="D1020" s="36"/>
      <c r="E1020" s="315"/>
      <c r="F1020" s="202"/>
      <c r="G1020" s="202"/>
      <c r="H1020" s="315"/>
      <c r="I1020" s="202"/>
      <c r="J1020" s="202"/>
      <c r="K1020" s="205" t="s">
        <v>751</v>
      </c>
      <c r="L1020" s="194" t="s">
        <v>33</v>
      </c>
      <c r="M1020" s="193" t="s">
        <v>2269</v>
      </c>
      <c r="N1020" s="194"/>
      <c r="O1020" s="202"/>
      <c r="P1020" s="192"/>
      <c r="Q1020" s="192"/>
      <c r="R1020" s="194"/>
      <c r="S1020" s="194"/>
      <c r="T1020" s="194"/>
      <c r="U1020" s="194"/>
      <c r="V1020" s="194"/>
      <c r="W1020" s="194"/>
    </row>
    <row r="1021" spans="1:23" hidden="1">
      <c r="A1021" s="292"/>
      <c r="B1021" s="36" t="s">
        <v>275</v>
      </c>
      <c r="C1021" s="33" t="s">
        <v>903</v>
      </c>
      <c r="D1021" s="36"/>
      <c r="E1021" s="315"/>
      <c r="F1021" s="202"/>
      <c r="G1021" s="202"/>
      <c r="H1021" s="315"/>
      <c r="I1021" s="202"/>
      <c r="J1021" s="202"/>
      <c r="K1021" s="205" t="s">
        <v>751</v>
      </c>
      <c r="L1021" s="194" t="s">
        <v>33</v>
      </c>
      <c r="M1021" s="193" t="s">
        <v>2269</v>
      </c>
      <c r="N1021" s="194"/>
      <c r="O1021" s="202"/>
      <c r="P1021" s="192"/>
      <c r="Q1021" s="192"/>
      <c r="R1021" s="194"/>
      <c r="S1021" s="194"/>
      <c r="T1021" s="194"/>
      <c r="U1021" s="194"/>
      <c r="V1021" s="194"/>
      <c r="W1021" s="194"/>
    </row>
    <row r="1022" spans="1:23">
      <c r="A1022" s="262" t="s">
        <v>230</v>
      </c>
      <c r="B1022" s="36" t="s">
        <v>279</v>
      </c>
      <c r="C1022" s="33" t="s">
        <v>286</v>
      </c>
      <c r="D1022" s="252"/>
      <c r="E1022" s="315"/>
      <c r="F1022" s="202"/>
      <c r="G1022" s="202"/>
      <c r="H1022" s="315"/>
      <c r="I1022" s="202"/>
      <c r="J1022" s="202"/>
      <c r="K1022" s="205" t="s">
        <v>751</v>
      </c>
      <c r="L1022" s="194" t="s">
        <v>33</v>
      </c>
      <c r="M1022" s="193" t="s">
        <v>2269</v>
      </c>
      <c r="N1022" s="194"/>
      <c r="O1022" s="202"/>
      <c r="P1022" s="192"/>
      <c r="Q1022" s="192"/>
      <c r="R1022" s="194"/>
      <c r="S1022" s="194"/>
      <c r="T1022" s="194"/>
      <c r="U1022" s="194"/>
      <c r="V1022" s="194"/>
      <c r="W1022" s="194"/>
    </row>
    <row r="1023" spans="1:23" hidden="1">
      <c r="A1023" s="302" t="s">
        <v>230</v>
      </c>
      <c r="B1023" s="36" t="s">
        <v>296</v>
      </c>
      <c r="C1023" s="33" t="s">
        <v>297</v>
      </c>
      <c r="D1023" s="252"/>
      <c r="E1023" s="315"/>
      <c r="F1023" s="202"/>
      <c r="G1023" s="202"/>
      <c r="H1023" s="315"/>
      <c r="I1023" s="202"/>
      <c r="J1023" s="202"/>
      <c r="K1023" s="205" t="s">
        <v>751</v>
      </c>
      <c r="L1023" s="194" t="s">
        <v>33</v>
      </c>
      <c r="M1023" s="193" t="s">
        <v>2269</v>
      </c>
      <c r="N1023" s="194"/>
      <c r="O1023" s="202"/>
      <c r="P1023" s="192"/>
      <c r="Q1023" s="192"/>
      <c r="R1023" s="194"/>
      <c r="S1023" s="194"/>
      <c r="T1023" s="194"/>
      <c r="U1023" s="194"/>
      <c r="V1023" s="194"/>
      <c r="W1023" s="194"/>
    </row>
    <row r="1024" spans="1:23" hidden="1">
      <c r="A1024" s="294"/>
      <c r="B1024" s="170" t="s">
        <v>296</v>
      </c>
      <c r="C1024" s="33" t="s">
        <v>858</v>
      </c>
      <c r="D1024" s="309"/>
      <c r="E1024" s="315"/>
      <c r="F1024" s="202"/>
      <c r="G1024" s="202"/>
      <c r="H1024" s="315"/>
      <c r="I1024" s="202"/>
      <c r="J1024" s="202"/>
      <c r="K1024" s="205" t="s">
        <v>751</v>
      </c>
      <c r="L1024" s="194" t="s">
        <v>33</v>
      </c>
      <c r="M1024" s="193" t="s">
        <v>2269</v>
      </c>
      <c r="N1024" s="194"/>
      <c r="O1024" s="202"/>
      <c r="P1024" s="192"/>
      <c r="Q1024" s="192"/>
      <c r="R1024" s="194"/>
      <c r="S1024" s="194"/>
      <c r="T1024" s="194"/>
      <c r="U1024" s="194"/>
      <c r="V1024" s="194"/>
      <c r="W1024" s="194"/>
    </row>
    <row r="1025" spans="1:23" hidden="1">
      <c r="A1025" s="294"/>
      <c r="B1025" s="170" t="s">
        <v>296</v>
      </c>
      <c r="C1025" s="246" t="s">
        <v>861</v>
      </c>
      <c r="D1025" s="396"/>
      <c r="E1025" s="315"/>
      <c r="F1025" s="202"/>
      <c r="G1025" s="202"/>
      <c r="H1025" s="315"/>
      <c r="I1025" s="202"/>
      <c r="J1025" s="202"/>
      <c r="K1025" s="205" t="s">
        <v>751</v>
      </c>
      <c r="L1025" s="194" t="s">
        <v>33</v>
      </c>
      <c r="M1025" s="193" t="s">
        <v>2269</v>
      </c>
      <c r="N1025" s="194"/>
      <c r="O1025" s="202"/>
      <c r="P1025" s="192"/>
      <c r="Q1025" s="192"/>
      <c r="R1025" s="194"/>
      <c r="S1025" s="194"/>
      <c r="T1025" s="194"/>
      <c r="U1025" s="194"/>
      <c r="V1025" s="194"/>
      <c r="W1025" s="194"/>
    </row>
    <row r="1026" spans="1:23" hidden="1">
      <c r="A1026" s="298" t="s">
        <v>230</v>
      </c>
      <c r="B1026" s="36" t="s">
        <v>258</v>
      </c>
      <c r="C1026" s="33" t="s">
        <v>259</v>
      </c>
      <c r="D1026" s="252"/>
      <c r="E1026" s="315"/>
      <c r="F1026" s="202"/>
      <c r="G1026" s="202"/>
      <c r="H1026" s="315"/>
      <c r="I1026" s="202"/>
      <c r="J1026" s="202"/>
      <c r="K1026" s="205" t="s">
        <v>751</v>
      </c>
      <c r="L1026" s="194" t="s">
        <v>33</v>
      </c>
      <c r="M1026" s="193" t="s">
        <v>2269</v>
      </c>
      <c r="N1026" s="194"/>
      <c r="O1026" s="202"/>
      <c r="P1026" s="192"/>
      <c r="Q1026" s="192"/>
      <c r="R1026" s="194"/>
      <c r="S1026" s="194"/>
      <c r="T1026" s="194"/>
      <c r="U1026" s="194"/>
      <c r="V1026" s="194"/>
      <c r="W1026" s="194"/>
    </row>
    <row r="1027" spans="1:23" hidden="1">
      <c r="A1027" s="292"/>
      <c r="B1027" s="30" t="s">
        <v>906</v>
      </c>
      <c r="C1027" s="33" t="s">
        <v>748</v>
      </c>
      <c r="D1027" s="36"/>
      <c r="E1027" s="315"/>
      <c r="F1027" s="202"/>
      <c r="G1027" s="202"/>
      <c r="H1027" s="315"/>
      <c r="I1027" s="202"/>
      <c r="J1027" s="202"/>
      <c r="K1027" s="205" t="s">
        <v>751</v>
      </c>
      <c r="L1027" s="194" t="s">
        <v>33</v>
      </c>
      <c r="M1027" s="193" t="s">
        <v>2269</v>
      </c>
      <c r="N1027" s="194"/>
      <c r="O1027" s="202"/>
      <c r="P1027" s="192"/>
      <c r="Q1027" s="192"/>
      <c r="R1027" s="194"/>
      <c r="S1027" s="194"/>
      <c r="T1027" s="194"/>
      <c r="U1027" s="194"/>
      <c r="V1027" s="194"/>
      <c r="W1027" s="194"/>
    </row>
    <row r="1028" spans="1:23" hidden="1">
      <c r="A1028" s="262" t="s">
        <v>230</v>
      </c>
      <c r="B1028" s="36" t="s">
        <v>303</v>
      </c>
      <c r="C1028" s="33" t="s">
        <v>718</v>
      </c>
      <c r="D1028" s="252"/>
      <c r="E1028" s="315"/>
      <c r="F1028" s="202"/>
      <c r="G1028" s="202"/>
      <c r="H1028" s="315"/>
      <c r="I1028" s="202"/>
      <c r="J1028" s="202"/>
      <c r="K1028" s="205" t="s">
        <v>751</v>
      </c>
      <c r="L1028" s="194" t="s">
        <v>33</v>
      </c>
      <c r="M1028" s="193" t="s">
        <v>2269</v>
      </c>
      <c r="N1028" s="194"/>
      <c r="O1028" s="202"/>
      <c r="P1028" s="192"/>
      <c r="Q1028" s="192"/>
      <c r="R1028" s="194"/>
      <c r="S1028" s="194"/>
      <c r="T1028" s="194"/>
      <c r="U1028" s="194"/>
      <c r="V1028" s="194"/>
      <c r="W1028" s="194"/>
    </row>
    <row r="1029" spans="1:23" hidden="1">
      <c r="A1029" s="262" t="s">
        <v>307</v>
      </c>
      <c r="B1029" s="36" t="s">
        <v>923</v>
      </c>
      <c r="C1029" s="33" t="s">
        <v>341</v>
      </c>
      <c r="D1029" s="252"/>
      <c r="E1029" s="315"/>
      <c r="F1029" s="202"/>
      <c r="G1029" s="202"/>
      <c r="H1029" s="315"/>
      <c r="I1029" s="202"/>
      <c r="J1029" s="202"/>
      <c r="K1029" s="205" t="s">
        <v>751</v>
      </c>
      <c r="L1029" s="194" t="s">
        <v>33</v>
      </c>
      <c r="M1029" s="193" t="s">
        <v>2269</v>
      </c>
      <c r="N1029" s="194"/>
      <c r="O1029" s="202"/>
      <c r="P1029" s="192"/>
      <c r="Q1029" s="192"/>
      <c r="R1029" s="194"/>
      <c r="S1029" s="194"/>
      <c r="T1029" s="194"/>
      <c r="U1029" s="194"/>
      <c r="V1029" s="194"/>
      <c r="W1029" s="194"/>
    </row>
    <row r="1030" spans="1:23" ht="28.5" hidden="1">
      <c r="A1030" s="262" t="s">
        <v>307</v>
      </c>
      <c r="B1030" s="54" t="s">
        <v>920</v>
      </c>
      <c r="C1030" s="33" t="s">
        <v>319</v>
      </c>
      <c r="D1030" s="252"/>
      <c r="E1030" s="315"/>
      <c r="F1030" s="202"/>
      <c r="G1030" s="202"/>
      <c r="H1030" s="315"/>
      <c r="I1030" s="202"/>
      <c r="J1030" s="202"/>
      <c r="K1030" s="205" t="s">
        <v>751</v>
      </c>
      <c r="L1030" s="194" t="s">
        <v>33</v>
      </c>
      <c r="M1030" s="193" t="s">
        <v>2269</v>
      </c>
      <c r="N1030" s="194"/>
      <c r="O1030" s="202"/>
      <c r="P1030" s="192"/>
      <c r="Q1030" s="192"/>
      <c r="R1030" s="194"/>
      <c r="S1030" s="194"/>
      <c r="T1030" s="194"/>
      <c r="U1030" s="194"/>
      <c r="V1030" s="194"/>
      <c r="W1030" s="194"/>
    </row>
    <row r="1031" spans="1:23" hidden="1">
      <c r="A1031" s="292"/>
      <c r="B1031" s="26" t="s">
        <v>930</v>
      </c>
      <c r="C1031" s="33" t="s">
        <v>321</v>
      </c>
      <c r="D1031" s="26"/>
      <c r="E1031" s="315"/>
      <c r="F1031" s="202"/>
      <c r="G1031" s="202"/>
      <c r="H1031" s="315"/>
      <c r="I1031" s="202"/>
      <c r="J1031" s="202"/>
      <c r="K1031" s="205" t="s">
        <v>751</v>
      </c>
      <c r="L1031" s="194" t="s">
        <v>33</v>
      </c>
      <c r="M1031" s="193" t="s">
        <v>2269</v>
      </c>
      <c r="N1031" s="194"/>
      <c r="O1031" s="202"/>
      <c r="P1031" s="192"/>
      <c r="Q1031" s="192"/>
      <c r="R1031" s="194"/>
      <c r="S1031" s="194"/>
      <c r="T1031" s="194"/>
      <c r="U1031" s="194"/>
      <c r="V1031" s="194"/>
      <c r="W1031" s="194"/>
    </row>
    <row r="1032" spans="1:23" ht="28.5" hidden="1">
      <c r="A1032" s="262" t="s">
        <v>307</v>
      </c>
      <c r="B1032" s="54" t="s">
        <v>1039</v>
      </c>
      <c r="C1032" s="33" t="s">
        <v>345</v>
      </c>
      <c r="D1032" s="252"/>
      <c r="E1032" s="315"/>
      <c r="F1032" s="202"/>
      <c r="G1032" s="202"/>
      <c r="H1032" s="315"/>
      <c r="I1032" s="202"/>
      <c r="J1032" s="202"/>
      <c r="K1032" s="205" t="s">
        <v>751</v>
      </c>
      <c r="L1032" s="194" t="s">
        <v>33</v>
      </c>
      <c r="M1032" s="193" t="s">
        <v>2269</v>
      </c>
      <c r="N1032" s="194"/>
      <c r="O1032" s="202"/>
      <c r="P1032" s="192"/>
      <c r="Q1032" s="192"/>
      <c r="R1032" s="194"/>
      <c r="S1032" s="194"/>
      <c r="T1032" s="194"/>
      <c r="U1032" s="194"/>
      <c r="V1032" s="194"/>
      <c r="W1032" s="194"/>
    </row>
    <row r="1033" spans="1:23" hidden="1">
      <c r="A1033" s="292"/>
      <c r="B1033" s="152" t="s">
        <v>930</v>
      </c>
      <c r="C1033" s="33" t="s">
        <v>695</v>
      </c>
      <c r="D1033" s="36"/>
      <c r="E1033" s="315"/>
      <c r="F1033" s="202"/>
      <c r="G1033" s="202"/>
      <c r="H1033" s="315"/>
      <c r="I1033" s="202"/>
      <c r="J1033" s="202"/>
      <c r="K1033" s="205" t="s">
        <v>751</v>
      </c>
      <c r="L1033" s="194" t="s">
        <v>33</v>
      </c>
      <c r="M1033" s="193" t="s">
        <v>2269</v>
      </c>
      <c r="N1033" s="194"/>
      <c r="O1033" s="202"/>
      <c r="P1033" s="192"/>
      <c r="Q1033" s="192"/>
      <c r="R1033" s="194"/>
      <c r="S1033" s="194"/>
      <c r="T1033" s="194"/>
      <c r="U1033" s="194"/>
      <c r="V1033" s="194"/>
      <c r="W1033" s="194"/>
    </row>
    <row r="1034" spans="1:23" ht="28.5" hidden="1">
      <c r="A1034" s="262" t="s">
        <v>307</v>
      </c>
      <c r="B1034" s="54" t="s">
        <v>949</v>
      </c>
      <c r="C1034" s="33" t="s">
        <v>329</v>
      </c>
      <c r="D1034" s="252"/>
      <c r="E1034" s="315"/>
      <c r="F1034" s="202"/>
      <c r="G1034" s="202"/>
      <c r="H1034" s="315"/>
      <c r="I1034" s="202"/>
      <c r="J1034" s="202"/>
      <c r="K1034" s="205" t="s">
        <v>751</v>
      </c>
      <c r="L1034" s="194" t="s">
        <v>33</v>
      </c>
      <c r="M1034" s="193" t="s">
        <v>2269</v>
      </c>
      <c r="N1034" s="194"/>
      <c r="O1034" s="202"/>
      <c r="P1034" s="192"/>
      <c r="Q1034" s="192"/>
      <c r="R1034" s="194"/>
      <c r="S1034" s="194"/>
      <c r="T1034" s="194"/>
      <c r="U1034" s="194"/>
      <c r="V1034" s="194"/>
      <c r="W1034" s="194"/>
    </row>
    <row r="1035" spans="1:23" ht="28.5" hidden="1">
      <c r="A1035" s="262" t="s">
        <v>307</v>
      </c>
      <c r="B1035" s="54" t="s">
        <v>1038</v>
      </c>
      <c r="C1035" s="33" t="s">
        <v>324</v>
      </c>
      <c r="D1035" s="252"/>
      <c r="E1035" s="315"/>
      <c r="F1035" s="202"/>
      <c r="G1035" s="202"/>
      <c r="H1035" s="315"/>
      <c r="I1035" s="202"/>
      <c r="J1035" s="202"/>
      <c r="K1035" s="205" t="s">
        <v>751</v>
      </c>
      <c r="L1035" s="194" t="s">
        <v>33</v>
      </c>
      <c r="M1035" s="193" t="s">
        <v>2269</v>
      </c>
      <c r="N1035" s="194"/>
      <c r="O1035" s="202"/>
      <c r="P1035" s="192"/>
      <c r="Q1035" s="192"/>
      <c r="R1035" s="194"/>
      <c r="S1035" s="194"/>
      <c r="T1035" s="194"/>
      <c r="U1035" s="194"/>
      <c r="V1035" s="194"/>
      <c r="W1035" s="194"/>
    </row>
    <row r="1036" spans="1:23" hidden="1">
      <c r="A1036" s="292"/>
      <c r="B1036" s="40" t="s">
        <v>968</v>
      </c>
      <c r="C1036" s="33" t="s">
        <v>326</v>
      </c>
      <c r="D1036" s="36"/>
      <c r="E1036" s="315"/>
      <c r="F1036" s="202"/>
      <c r="G1036" s="202"/>
      <c r="H1036" s="315"/>
      <c r="I1036" s="202"/>
      <c r="J1036" s="202"/>
      <c r="K1036" s="205" t="s">
        <v>751</v>
      </c>
      <c r="L1036" s="194" t="s">
        <v>33</v>
      </c>
      <c r="M1036" s="193" t="s">
        <v>2269</v>
      </c>
      <c r="N1036" s="194"/>
      <c r="O1036" s="202"/>
      <c r="P1036" s="192"/>
      <c r="Q1036" s="192"/>
      <c r="R1036" s="194"/>
      <c r="S1036" s="194"/>
      <c r="T1036" s="194"/>
      <c r="U1036" s="194"/>
      <c r="V1036" s="194"/>
      <c r="W1036" s="194"/>
    </row>
    <row r="1037" spans="1:23" hidden="1">
      <c r="A1037" s="292"/>
      <c r="B1037" s="152" t="s">
        <v>968</v>
      </c>
      <c r="C1037" s="33" t="s">
        <v>325</v>
      </c>
      <c r="D1037" s="36"/>
      <c r="E1037" s="315"/>
      <c r="F1037" s="202"/>
      <c r="G1037" s="202"/>
      <c r="H1037" s="315"/>
      <c r="I1037" s="202"/>
      <c r="J1037" s="202"/>
      <c r="K1037" s="205" t="s">
        <v>751</v>
      </c>
      <c r="L1037" s="194" t="s">
        <v>33</v>
      </c>
      <c r="M1037" s="193" t="s">
        <v>2269</v>
      </c>
      <c r="N1037" s="194"/>
      <c r="O1037" s="202"/>
      <c r="P1037" s="192"/>
      <c r="Q1037" s="192"/>
      <c r="R1037" s="194"/>
      <c r="S1037" s="194"/>
      <c r="T1037" s="194"/>
      <c r="U1037" s="194"/>
      <c r="V1037" s="194"/>
      <c r="W1037" s="194"/>
    </row>
    <row r="1038" spans="1:23" hidden="1">
      <c r="A1038" s="262"/>
      <c r="B1038" s="36"/>
      <c r="C1038" s="33" t="s">
        <v>327</v>
      </c>
      <c r="D1038" s="36"/>
      <c r="E1038" s="315"/>
      <c r="F1038" s="202"/>
      <c r="G1038" s="202"/>
      <c r="H1038" s="315"/>
      <c r="I1038" s="202"/>
      <c r="J1038" s="202"/>
      <c r="K1038" s="205" t="s">
        <v>751</v>
      </c>
      <c r="L1038" s="194" t="s">
        <v>33</v>
      </c>
      <c r="M1038" s="193" t="s">
        <v>2269</v>
      </c>
      <c r="N1038" s="194"/>
      <c r="O1038" s="202"/>
      <c r="P1038" s="192"/>
      <c r="Q1038" s="192"/>
      <c r="R1038" s="194"/>
      <c r="S1038" s="194"/>
      <c r="T1038" s="194"/>
      <c r="U1038" s="194"/>
      <c r="V1038" s="194"/>
      <c r="W1038" s="194"/>
    </row>
    <row r="1039" spans="1:23" ht="28.5" hidden="1">
      <c r="A1039" s="302" t="s">
        <v>307</v>
      </c>
      <c r="B1039" s="54" t="s">
        <v>1038</v>
      </c>
      <c r="C1039" s="33" t="s">
        <v>328</v>
      </c>
      <c r="D1039" s="252"/>
      <c r="E1039" s="315"/>
      <c r="F1039" s="202"/>
      <c r="G1039" s="202"/>
      <c r="H1039" s="315"/>
      <c r="I1039" s="202"/>
      <c r="J1039" s="202"/>
      <c r="K1039" s="205" t="s">
        <v>751</v>
      </c>
      <c r="L1039" s="194" t="s">
        <v>33</v>
      </c>
      <c r="M1039" s="193" t="s">
        <v>2269</v>
      </c>
      <c r="N1039" s="194"/>
      <c r="O1039" s="202"/>
      <c r="P1039" s="192"/>
      <c r="Q1039" s="192"/>
      <c r="R1039" s="194"/>
      <c r="S1039" s="194"/>
      <c r="T1039" s="194"/>
      <c r="U1039" s="194"/>
      <c r="V1039" s="194"/>
      <c r="W1039" s="194"/>
    </row>
    <row r="1040" spans="1:23" ht="28.5" hidden="1">
      <c r="A1040" s="178" t="s">
        <v>307</v>
      </c>
      <c r="B1040" s="264" t="s">
        <v>1038</v>
      </c>
      <c r="C1040" s="269" t="s">
        <v>987</v>
      </c>
      <c r="D1040" s="260"/>
      <c r="E1040" s="315"/>
      <c r="F1040" s="202"/>
      <c r="G1040" s="202"/>
      <c r="H1040" s="315"/>
      <c r="I1040" s="202"/>
      <c r="J1040" s="202"/>
      <c r="K1040" s="205" t="s">
        <v>751</v>
      </c>
      <c r="L1040" s="194" t="s">
        <v>33</v>
      </c>
      <c r="M1040" s="193" t="s">
        <v>2269</v>
      </c>
      <c r="N1040" s="194"/>
      <c r="O1040" s="202"/>
      <c r="P1040" s="192"/>
      <c r="Q1040" s="192"/>
      <c r="R1040" s="194"/>
      <c r="S1040" s="194"/>
      <c r="T1040" s="194"/>
      <c r="U1040" s="194"/>
      <c r="V1040" s="194"/>
      <c r="W1040" s="194"/>
    </row>
    <row r="1041" spans="1:23" ht="28.5" hidden="1">
      <c r="A1041" s="178" t="s">
        <v>307</v>
      </c>
      <c r="B1041" s="289" t="s">
        <v>991</v>
      </c>
      <c r="C1041" s="246" t="s">
        <v>990</v>
      </c>
      <c r="D1041" s="204"/>
      <c r="E1041" s="315"/>
      <c r="F1041" s="202"/>
      <c r="G1041" s="202"/>
      <c r="H1041" s="315"/>
      <c r="I1041" s="202"/>
      <c r="J1041" s="202"/>
      <c r="K1041" s="205" t="s">
        <v>751</v>
      </c>
      <c r="L1041" s="194" t="s">
        <v>33</v>
      </c>
      <c r="M1041" s="193" t="s">
        <v>2269</v>
      </c>
      <c r="N1041" s="194"/>
      <c r="O1041" s="202"/>
      <c r="P1041" s="192"/>
      <c r="Q1041" s="192"/>
      <c r="R1041" s="194"/>
      <c r="S1041" s="194"/>
      <c r="T1041" s="194"/>
      <c r="U1041" s="194"/>
      <c r="V1041" s="194"/>
      <c r="W1041" s="194"/>
    </row>
    <row r="1042" spans="1:23" hidden="1">
      <c r="A1042" s="298" t="s">
        <v>307</v>
      </c>
      <c r="B1042" s="54" t="s">
        <v>1040</v>
      </c>
      <c r="C1042" s="33" t="s">
        <v>962</v>
      </c>
      <c r="D1042" s="252"/>
      <c r="E1042" s="315"/>
      <c r="F1042" s="202"/>
      <c r="G1042" s="202"/>
      <c r="H1042" s="315"/>
      <c r="I1042" s="202"/>
      <c r="J1042" s="202"/>
      <c r="K1042" s="205" t="s">
        <v>751</v>
      </c>
      <c r="L1042" s="194" t="s">
        <v>33</v>
      </c>
      <c r="M1042" s="193" t="s">
        <v>2269</v>
      </c>
      <c r="N1042" s="194"/>
      <c r="O1042" s="202"/>
      <c r="P1042" s="192"/>
      <c r="Q1042" s="192"/>
      <c r="R1042" s="194"/>
      <c r="S1042" s="194"/>
      <c r="T1042" s="194"/>
      <c r="U1042" s="194"/>
      <c r="V1042" s="194"/>
      <c r="W1042" s="194"/>
    </row>
    <row r="1043" spans="1:23" hidden="1">
      <c r="A1043" s="293"/>
      <c r="B1043" s="54"/>
      <c r="C1043" s="33"/>
      <c r="D1043" s="36"/>
      <c r="E1043" s="315"/>
      <c r="F1043" s="202"/>
      <c r="G1043" s="202"/>
      <c r="H1043" s="315"/>
      <c r="I1043" s="202"/>
      <c r="J1043" s="202"/>
      <c r="K1043" s="205" t="s">
        <v>751</v>
      </c>
      <c r="L1043" s="194" t="s">
        <v>33</v>
      </c>
      <c r="M1043" s="193" t="s">
        <v>2269</v>
      </c>
      <c r="N1043" s="194"/>
      <c r="O1043" s="202"/>
      <c r="P1043" s="192"/>
      <c r="Q1043" s="192"/>
      <c r="R1043" s="194"/>
      <c r="S1043" s="194"/>
      <c r="T1043" s="194"/>
      <c r="U1043" s="194"/>
      <c r="V1043" s="194"/>
      <c r="W1043" s="194"/>
    </row>
    <row r="1044" spans="1:23" hidden="1">
      <c r="A1044" s="294"/>
      <c r="B1044" s="181" t="s">
        <v>315</v>
      </c>
      <c r="C1044" s="269" t="s">
        <v>331</v>
      </c>
      <c r="D1044" s="49"/>
      <c r="E1044" s="315"/>
      <c r="F1044" s="202"/>
      <c r="G1044" s="202"/>
      <c r="H1044" s="315"/>
      <c r="I1044" s="202"/>
      <c r="J1044" s="202"/>
      <c r="K1044" s="205" t="s">
        <v>751</v>
      </c>
      <c r="L1044" s="194" t="s">
        <v>33</v>
      </c>
      <c r="M1044" s="193" t="s">
        <v>2269</v>
      </c>
      <c r="N1044" s="194"/>
      <c r="O1044" s="202"/>
      <c r="P1044" s="192"/>
      <c r="Q1044" s="192"/>
      <c r="R1044" s="194"/>
      <c r="S1044" s="194"/>
      <c r="T1044" s="194"/>
      <c r="U1044" s="194"/>
      <c r="V1044" s="194"/>
      <c r="W1044" s="194"/>
    </row>
    <row r="1045" spans="1:23" hidden="1">
      <c r="A1045" s="294"/>
      <c r="B1045" s="290"/>
      <c r="C1045" s="246" t="s">
        <v>720</v>
      </c>
      <c r="D1045" s="390"/>
      <c r="E1045" s="315"/>
      <c r="F1045" s="202"/>
      <c r="G1045" s="202"/>
      <c r="H1045" s="315"/>
      <c r="I1045" s="202"/>
      <c r="J1045" s="202"/>
      <c r="K1045" s="205" t="s">
        <v>751</v>
      </c>
      <c r="L1045" s="194" t="s">
        <v>33</v>
      </c>
      <c r="M1045" s="193" t="s">
        <v>2269</v>
      </c>
      <c r="N1045" s="194"/>
      <c r="O1045" s="202"/>
      <c r="P1045" s="192"/>
      <c r="Q1045" s="192"/>
      <c r="R1045" s="194"/>
      <c r="S1045" s="194"/>
      <c r="T1045" s="194"/>
      <c r="U1045" s="194"/>
      <c r="V1045" s="194"/>
      <c r="W1045" s="194"/>
    </row>
    <row r="1046" spans="1:23" ht="28.5" hidden="1">
      <c r="A1046" s="301" t="s">
        <v>307</v>
      </c>
      <c r="B1046" s="291" t="s">
        <v>1021</v>
      </c>
      <c r="C1046" s="33" t="s">
        <v>317</v>
      </c>
      <c r="D1046" s="252"/>
      <c r="E1046" s="315"/>
      <c r="F1046" s="202"/>
      <c r="G1046" s="202"/>
      <c r="H1046" s="315"/>
      <c r="I1046" s="202"/>
      <c r="J1046" s="202"/>
      <c r="K1046" s="205" t="s">
        <v>751</v>
      </c>
      <c r="L1046" s="194" t="s">
        <v>33</v>
      </c>
      <c r="M1046" s="193" t="s">
        <v>2269</v>
      </c>
      <c r="N1046" s="194"/>
      <c r="O1046" s="202"/>
      <c r="P1046" s="192"/>
      <c r="Q1046" s="192"/>
      <c r="R1046" s="194"/>
      <c r="S1046" s="194"/>
      <c r="T1046" s="194"/>
      <c r="U1046" s="194"/>
      <c r="V1046" s="194"/>
      <c r="W1046" s="194"/>
    </row>
    <row r="1047" spans="1:23" hidden="1">
      <c r="A1047" s="223"/>
      <c r="B1047" s="36"/>
      <c r="C1047" s="33"/>
      <c r="D1047" s="36"/>
      <c r="E1047" s="315"/>
      <c r="F1047" s="202"/>
      <c r="G1047" s="202"/>
      <c r="H1047" s="315"/>
      <c r="I1047" s="202"/>
      <c r="J1047" s="202"/>
      <c r="K1047" s="205" t="s">
        <v>751</v>
      </c>
      <c r="L1047" s="194" t="s">
        <v>33</v>
      </c>
      <c r="M1047" s="193" t="s">
        <v>2269</v>
      </c>
      <c r="N1047" s="194"/>
      <c r="O1047" s="202"/>
      <c r="P1047" s="192"/>
      <c r="Q1047" s="192"/>
      <c r="R1047" s="194"/>
      <c r="S1047" s="194"/>
      <c r="T1047" s="194"/>
      <c r="U1047" s="194"/>
      <c r="V1047" s="194"/>
      <c r="W1047" s="194"/>
    </row>
    <row r="1048" spans="1:23" ht="28.5" hidden="1">
      <c r="A1048" s="178" t="s">
        <v>307</v>
      </c>
      <c r="B1048" s="289" t="s">
        <v>1020</v>
      </c>
      <c r="C1048" s="283" t="s">
        <v>714</v>
      </c>
      <c r="D1048" s="313"/>
      <c r="E1048" s="315"/>
      <c r="F1048" s="202"/>
      <c r="G1048" s="202"/>
      <c r="H1048" s="315"/>
      <c r="I1048" s="202"/>
      <c r="J1048" s="202"/>
      <c r="K1048" s="205" t="s">
        <v>751</v>
      </c>
      <c r="L1048" s="194" t="s">
        <v>33</v>
      </c>
      <c r="M1048" s="193" t="s">
        <v>2269</v>
      </c>
      <c r="N1048" s="194"/>
      <c r="O1048" s="202"/>
      <c r="P1048" s="192"/>
      <c r="Q1048" s="192"/>
      <c r="R1048" s="194"/>
      <c r="S1048" s="194"/>
      <c r="T1048" s="194"/>
      <c r="U1048" s="194"/>
      <c r="V1048" s="194"/>
      <c r="W1048" s="194"/>
    </row>
    <row r="1049" spans="1:23" hidden="1">
      <c r="A1049" s="304"/>
      <c r="B1049" s="36" t="s">
        <v>315</v>
      </c>
      <c r="C1049" s="33" t="s">
        <v>713</v>
      </c>
      <c r="D1049" s="36"/>
      <c r="E1049" s="315"/>
      <c r="F1049" s="202"/>
      <c r="G1049" s="202"/>
      <c r="H1049" s="315"/>
      <c r="I1049" s="202"/>
      <c r="J1049" s="202"/>
      <c r="K1049" s="205" t="s">
        <v>751</v>
      </c>
      <c r="L1049" s="194" t="s">
        <v>33</v>
      </c>
      <c r="M1049" s="193" t="s">
        <v>2269</v>
      </c>
      <c r="N1049" s="194"/>
      <c r="O1049" s="202"/>
      <c r="P1049" s="192"/>
      <c r="Q1049" s="192"/>
      <c r="R1049" s="194"/>
      <c r="S1049" s="194"/>
      <c r="T1049" s="194"/>
      <c r="U1049" s="194"/>
      <c r="V1049" s="194"/>
      <c r="W1049" s="194"/>
    </row>
    <row r="1050" spans="1:23" hidden="1">
      <c r="A1050" s="292"/>
      <c r="B1050" s="36"/>
      <c r="C1050" s="33" t="s">
        <v>316</v>
      </c>
      <c r="D1050" s="36"/>
      <c r="E1050" s="315"/>
      <c r="F1050" s="202"/>
      <c r="G1050" s="202"/>
      <c r="H1050" s="315"/>
      <c r="I1050" s="202"/>
      <c r="J1050" s="202"/>
      <c r="K1050" s="205" t="s">
        <v>751</v>
      </c>
      <c r="L1050" s="194" t="s">
        <v>33</v>
      </c>
      <c r="M1050" s="193" t="s">
        <v>2269</v>
      </c>
      <c r="N1050" s="194"/>
      <c r="O1050" s="202"/>
      <c r="P1050" s="192"/>
      <c r="Q1050" s="192"/>
      <c r="R1050" s="194"/>
      <c r="S1050" s="194"/>
      <c r="T1050" s="194"/>
      <c r="U1050" s="194"/>
      <c r="V1050" s="194"/>
      <c r="W1050" s="194"/>
    </row>
    <row r="1051" spans="1:23" ht="28.5" hidden="1">
      <c r="A1051" s="262" t="s">
        <v>307</v>
      </c>
      <c r="B1051" s="54" t="s">
        <v>1020</v>
      </c>
      <c r="C1051" s="33" t="s">
        <v>342</v>
      </c>
      <c r="D1051" s="252"/>
      <c r="E1051" s="315"/>
      <c r="F1051" s="202"/>
      <c r="G1051" s="202"/>
      <c r="H1051" s="315"/>
      <c r="I1051" s="202"/>
      <c r="J1051" s="202"/>
      <c r="K1051" s="205" t="s">
        <v>751</v>
      </c>
      <c r="L1051" s="194" t="s">
        <v>33</v>
      </c>
      <c r="M1051" s="193" t="s">
        <v>2269</v>
      </c>
      <c r="N1051" s="194"/>
      <c r="O1051" s="202"/>
      <c r="P1051" s="192"/>
      <c r="Q1051" s="192"/>
      <c r="R1051" s="194"/>
      <c r="S1051" s="194"/>
      <c r="T1051" s="194"/>
      <c r="U1051" s="194"/>
      <c r="V1051" s="194"/>
      <c r="W1051" s="194"/>
    </row>
    <row r="1052" spans="1:23" hidden="1">
      <c r="A1052" s="262" t="s">
        <v>307</v>
      </c>
      <c r="B1052" s="36" t="s">
        <v>308</v>
      </c>
      <c r="C1052" s="33" t="s">
        <v>309</v>
      </c>
      <c r="D1052" s="252"/>
      <c r="E1052" s="315"/>
      <c r="F1052" s="202"/>
      <c r="G1052" s="202"/>
      <c r="H1052" s="315"/>
      <c r="I1052" s="202"/>
      <c r="J1052" s="202"/>
      <c r="K1052" s="205" t="s">
        <v>751</v>
      </c>
      <c r="L1052" s="194" t="s">
        <v>33</v>
      </c>
      <c r="M1052" s="193" t="s">
        <v>2269</v>
      </c>
      <c r="N1052" s="194"/>
      <c r="O1052" s="202"/>
      <c r="P1052" s="192"/>
      <c r="Q1052" s="192"/>
      <c r="R1052" s="194"/>
      <c r="S1052" s="194"/>
      <c r="T1052" s="194"/>
      <c r="U1052" s="194"/>
      <c r="V1052" s="194"/>
      <c r="W1052" s="194"/>
    </row>
    <row r="1053" spans="1:23" hidden="1">
      <c r="A1053" s="305"/>
      <c r="B1053" s="142" t="s">
        <v>315</v>
      </c>
      <c r="C1053" s="33" t="s">
        <v>694</v>
      </c>
      <c r="D1053" s="26"/>
      <c r="E1053" s="315"/>
      <c r="F1053" s="202"/>
      <c r="G1053" s="202"/>
      <c r="H1053" s="315"/>
      <c r="I1053" s="202"/>
      <c r="J1053" s="202"/>
      <c r="K1053" s="205" t="s">
        <v>751</v>
      </c>
      <c r="L1053" s="194" t="s">
        <v>33</v>
      </c>
      <c r="M1053" s="193" t="s">
        <v>2269</v>
      </c>
      <c r="N1053" s="194"/>
      <c r="O1053" s="202"/>
      <c r="P1053" s="192"/>
      <c r="Q1053" s="192"/>
      <c r="R1053" s="194"/>
      <c r="S1053" s="194"/>
      <c r="T1053" s="194"/>
      <c r="U1053" s="194"/>
      <c r="V1053" s="194"/>
      <c r="W1053" s="194"/>
    </row>
    <row r="1054" spans="1:23" hidden="1">
      <c r="A1054" s="292"/>
      <c r="B1054" s="142" t="s">
        <v>315</v>
      </c>
      <c r="C1054" s="33" t="s">
        <v>1024</v>
      </c>
      <c r="D1054" s="26"/>
      <c r="E1054" s="315"/>
      <c r="F1054" s="202"/>
      <c r="G1054" s="202"/>
      <c r="H1054" s="315"/>
      <c r="I1054" s="202"/>
      <c r="J1054" s="202"/>
      <c r="K1054" s="205" t="s">
        <v>751</v>
      </c>
      <c r="L1054" s="194" t="s">
        <v>33</v>
      </c>
      <c r="M1054" s="193" t="s">
        <v>2269</v>
      </c>
      <c r="N1054" s="194"/>
      <c r="O1054" s="202"/>
      <c r="P1054" s="192"/>
      <c r="Q1054" s="192"/>
      <c r="R1054" s="194"/>
      <c r="S1054" s="194"/>
      <c r="T1054" s="194"/>
      <c r="U1054" s="194"/>
      <c r="V1054" s="194"/>
      <c r="W1054" s="194"/>
    </row>
    <row r="1055" spans="1:23" hidden="1">
      <c r="A1055" s="292"/>
      <c r="B1055" s="160" t="s">
        <v>308</v>
      </c>
      <c r="C1055" s="33" t="s">
        <v>332</v>
      </c>
      <c r="D1055" s="26"/>
      <c r="E1055" s="315"/>
      <c r="F1055" s="202"/>
      <c r="G1055" s="202"/>
      <c r="H1055" s="315"/>
      <c r="I1055" s="202"/>
      <c r="J1055" s="202"/>
      <c r="K1055" s="205" t="s">
        <v>751</v>
      </c>
      <c r="L1055" s="194" t="s">
        <v>33</v>
      </c>
      <c r="M1055" s="193" t="s">
        <v>2269</v>
      </c>
      <c r="N1055" s="194"/>
      <c r="O1055" s="202"/>
      <c r="P1055" s="192"/>
      <c r="Q1055" s="192"/>
      <c r="R1055" s="194"/>
      <c r="S1055" s="194"/>
      <c r="T1055" s="194"/>
      <c r="U1055" s="194"/>
      <c r="V1055" s="194"/>
      <c r="W1055" s="194"/>
    </row>
    <row r="1056" spans="1:23" hidden="1">
      <c r="A1056" s="292"/>
      <c r="B1056" s="142" t="s">
        <v>308</v>
      </c>
      <c r="C1056" s="33" t="s">
        <v>310</v>
      </c>
      <c r="D1056" s="26"/>
      <c r="E1056" s="315"/>
      <c r="F1056" s="202"/>
      <c r="G1056" s="202"/>
      <c r="H1056" s="315"/>
      <c r="I1056" s="202"/>
      <c r="J1056" s="202"/>
      <c r="K1056" s="205" t="s">
        <v>751</v>
      </c>
      <c r="L1056" s="194" t="s">
        <v>33</v>
      </c>
      <c r="M1056" s="193" t="s">
        <v>2269</v>
      </c>
      <c r="N1056" s="194"/>
      <c r="O1056" s="202"/>
      <c r="P1056" s="192"/>
      <c r="Q1056" s="192"/>
      <c r="R1056" s="194"/>
      <c r="S1056" s="194"/>
      <c r="T1056" s="194"/>
      <c r="U1056" s="194"/>
      <c r="V1056" s="194"/>
      <c r="W1056" s="194"/>
    </row>
    <row r="1057" spans="1:23" hidden="1">
      <c r="A1057" s="292"/>
      <c r="B1057" s="152" t="s">
        <v>308</v>
      </c>
      <c r="C1057" s="33" t="s">
        <v>313</v>
      </c>
      <c r="D1057" s="36"/>
      <c r="E1057" s="315"/>
      <c r="F1057" s="202"/>
      <c r="G1057" s="202"/>
      <c r="H1057" s="315"/>
      <c r="I1057" s="202"/>
      <c r="J1057" s="202"/>
      <c r="K1057" s="205" t="s">
        <v>751</v>
      </c>
      <c r="L1057" s="194" t="s">
        <v>33</v>
      </c>
      <c r="M1057" s="193" t="s">
        <v>2269</v>
      </c>
      <c r="N1057" s="194"/>
      <c r="O1057" s="202"/>
      <c r="P1057" s="192"/>
      <c r="Q1057" s="192"/>
      <c r="R1057" s="194"/>
      <c r="S1057" s="194"/>
      <c r="T1057" s="194"/>
      <c r="U1057" s="194"/>
      <c r="V1057" s="194"/>
      <c r="W1057" s="194"/>
    </row>
    <row r="1058" spans="1:23" hidden="1">
      <c r="A1058" s="292"/>
      <c r="B1058" s="36" t="s">
        <v>323</v>
      </c>
      <c r="C1058" s="33" t="s">
        <v>994</v>
      </c>
      <c r="D1058" s="36"/>
      <c r="E1058" s="315"/>
      <c r="F1058" s="202"/>
      <c r="G1058" s="202"/>
      <c r="H1058" s="315"/>
      <c r="I1058" s="202"/>
      <c r="J1058" s="202"/>
      <c r="K1058" s="205" t="s">
        <v>751</v>
      </c>
      <c r="L1058" s="194" t="s">
        <v>33</v>
      </c>
      <c r="M1058" s="193" t="s">
        <v>2269</v>
      </c>
      <c r="N1058" s="194"/>
      <c r="O1058" s="202"/>
      <c r="P1058" s="192"/>
      <c r="Q1058" s="192"/>
      <c r="R1058" s="194"/>
      <c r="S1058" s="194"/>
      <c r="T1058" s="194"/>
      <c r="U1058" s="194"/>
      <c r="V1058" s="194"/>
      <c r="W1058" s="194"/>
    </row>
    <row r="1059" spans="1:23" hidden="1">
      <c r="A1059" s="292"/>
      <c r="B1059" s="36" t="s">
        <v>323</v>
      </c>
      <c r="C1059" s="33" t="s">
        <v>995</v>
      </c>
      <c r="D1059" s="36"/>
      <c r="E1059" s="315"/>
      <c r="F1059" s="202"/>
      <c r="G1059" s="202"/>
      <c r="H1059" s="315"/>
      <c r="I1059" s="202"/>
      <c r="J1059" s="202"/>
      <c r="K1059" s="205" t="s">
        <v>751</v>
      </c>
      <c r="L1059" s="194" t="s">
        <v>33</v>
      </c>
      <c r="M1059" s="193" t="s">
        <v>2269</v>
      </c>
      <c r="N1059" s="194"/>
      <c r="O1059" s="202"/>
      <c r="P1059" s="192"/>
      <c r="Q1059" s="192"/>
      <c r="R1059" s="194"/>
      <c r="S1059" s="194"/>
      <c r="T1059" s="194"/>
      <c r="U1059" s="194"/>
      <c r="V1059" s="194"/>
      <c r="W1059" s="194"/>
    </row>
    <row r="1060" spans="1:23" hidden="1">
      <c r="A1060" s="292"/>
      <c r="B1060" s="36" t="s">
        <v>323</v>
      </c>
      <c r="C1060" s="33" t="s">
        <v>311</v>
      </c>
      <c r="D1060" s="36"/>
      <c r="E1060" s="315"/>
      <c r="F1060" s="202"/>
      <c r="G1060" s="202"/>
      <c r="H1060" s="315"/>
      <c r="I1060" s="202"/>
      <c r="J1060" s="202"/>
      <c r="K1060" s="205" t="s">
        <v>751</v>
      </c>
      <c r="L1060" s="194" t="s">
        <v>33</v>
      </c>
      <c r="M1060" s="193" t="s">
        <v>2269</v>
      </c>
      <c r="N1060" s="194"/>
      <c r="O1060" s="202"/>
      <c r="P1060" s="192"/>
      <c r="Q1060" s="192"/>
      <c r="R1060" s="194"/>
      <c r="S1060" s="194"/>
      <c r="T1060" s="194"/>
      <c r="U1060" s="194"/>
      <c r="V1060" s="194"/>
      <c r="W1060" s="194"/>
    </row>
    <row r="1061" spans="1:23" hidden="1">
      <c r="A1061" s="292"/>
      <c r="B1061" s="36" t="s">
        <v>323</v>
      </c>
      <c r="C1061" s="33" t="s">
        <v>1000</v>
      </c>
      <c r="D1061" s="36"/>
      <c r="E1061" s="315"/>
      <c r="F1061" s="202"/>
      <c r="G1061" s="202"/>
      <c r="H1061" s="315"/>
      <c r="I1061" s="202"/>
      <c r="J1061" s="202"/>
      <c r="K1061" s="205" t="s">
        <v>751</v>
      </c>
      <c r="L1061" s="194" t="s">
        <v>33</v>
      </c>
      <c r="M1061" s="193" t="s">
        <v>2269</v>
      </c>
      <c r="N1061" s="194"/>
      <c r="O1061" s="202"/>
      <c r="P1061" s="192"/>
      <c r="Q1061" s="192"/>
      <c r="R1061" s="194"/>
      <c r="S1061" s="194"/>
      <c r="T1061" s="194"/>
      <c r="U1061" s="194"/>
      <c r="V1061" s="194"/>
      <c r="W1061" s="194"/>
    </row>
    <row r="1062" spans="1:23" hidden="1">
      <c r="A1062" s="292"/>
      <c r="B1062" s="36"/>
      <c r="C1062" s="33" t="s">
        <v>1412</v>
      </c>
      <c r="D1062" s="36"/>
      <c r="E1062" s="315"/>
      <c r="F1062" s="202"/>
      <c r="G1062" s="202"/>
      <c r="H1062" s="315"/>
      <c r="I1062" s="202"/>
      <c r="J1062" s="202"/>
      <c r="K1062" s="205" t="s">
        <v>751</v>
      </c>
      <c r="L1062" s="194" t="s">
        <v>33</v>
      </c>
      <c r="M1062" s="193" t="s">
        <v>2269</v>
      </c>
      <c r="N1062" s="194"/>
      <c r="O1062" s="202"/>
      <c r="P1062" s="192"/>
      <c r="Q1062" s="192"/>
      <c r="R1062" s="194"/>
      <c r="S1062" s="194"/>
      <c r="T1062" s="194"/>
      <c r="U1062" s="194"/>
      <c r="V1062" s="194"/>
      <c r="W1062" s="194"/>
    </row>
    <row r="1063" spans="1:23" ht="28.5" hidden="1">
      <c r="A1063" s="262" t="s">
        <v>307</v>
      </c>
      <c r="B1063" s="54" t="s">
        <v>1026</v>
      </c>
      <c r="C1063" s="33" t="s">
        <v>347</v>
      </c>
      <c r="D1063" s="252"/>
      <c r="E1063" s="315"/>
      <c r="F1063" s="202"/>
      <c r="G1063" s="202"/>
      <c r="H1063" s="315"/>
      <c r="I1063" s="202"/>
      <c r="J1063" s="202"/>
      <c r="K1063" s="205" t="s">
        <v>751</v>
      </c>
      <c r="L1063" s="194" t="s">
        <v>33</v>
      </c>
      <c r="M1063" s="193" t="s">
        <v>2269</v>
      </c>
      <c r="N1063" s="194"/>
      <c r="O1063" s="202"/>
      <c r="P1063" s="192"/>
      <c r="Q1063" s="192"/>
      <c r="R1063" s="194"/>
      <c r="S1063" s="194"/>
      <c r="T1063" s="194"/>
      <c r="U1063" s="194"/>
      <c r="V1063" s="194"/>
      <c r="W1063" s="194"/>
    </row>
    <row r="1064" spans="1:23" hidden="1">
      <c r="A1064" s="236"/>
      <c r="B1064" s="26"/>
      <c r="C1064" s="33" t="s">
        <v>712</v>
      </c>
      <c r="D1064" s="26"/>
      <c r="E1064" s="315"/>
      <c r="F1064" s="202"/>
      <c r="G1064" s="202"/>
      <c r="H1064" s="315"/>
      <c r="I1064" s="202"/>
      <c r="J1064" s="202"/>
      <c r="K1064" s="205" t="s">
        <v>751</v>
      </c>
      <c r="L1064" s="194" t="s">
        <v>33</v>
      </c>
      <c r="M1064" s="193" t="s">
        <v>2269</v>
      </c>
      <c r="N1064" s="194"/>
      <c r="O1064" s="202"/>
      <c r="P1064" s="192"/>
      <c r="Q1064" s="192"/>
      <c r="R1064" s="194"/>
      <c r="S1064" s="194"/>
      <c r="T1064" s="194"/>
      <c r="U1064" s="194"/>
      <c r="V1064" s="194"/>
      <c r="W1064" s="194"/>
    </row>
    <row r="1065" spans="1:23" ht="28.5" hidden="1">
      <c r="A1065" s="262" t="s">
        <v>307</v>
      </c>
      <c r="B1065" s="289" t="s">
        <v>1026</v>
      </c>
      <c r="C1065" s="246" t="s">
        <v>334</v>
      </c>
      <c r="D1065" s="204"/>
      <c r="E1065" s="315"/>
      <c r="F1065" s="202"/>
      <c r="G1065" s="202"/>
      <c r="H1065" s="315"/>
      <c r="I1065" s="202"/>
      <c r="J1065" s="202"/>
      <c r="K1065" s="205" t="s">
        <v>751</v>
      </c>
      <c r="L1065" s="194" t="s">
        <v>33</v>
      </c>
      <c r="M1065" s="193" t="s">
        <v>2269</v>
      </c>
      <c r="N1065" s="194"/>
      <c r="O1065" s="202"/>
      <c r="P1065" s="192"/>
      <c r="Q1065" s="192"/>
      <c r="R1065" s="194"/>
      <c r="S1065" s="194"/>
      <c r="T1065" s="194"/>
      <c r="U1065" s="194"/>
      <c r="V1065" s="194"/>
      <c r="W1065" s="194"/>
    </row>
    <row r="1066" spans="1:23" ht="28.5" hidden="1">
      <c r="A1066" s="262" t="s">
        <v>307</v>
      </c>
      <c r="B1066" s="54" t="s">
        <v>1026</v>
      </c>
      <c r="C1066" s="33" t="s">
        <v>1029</v>
      </c>
      <c r="D1066" s="252"/>
      <c r="E1066" s="315"/>
      <c r="F1066" s="202"/>
      <c r="G1066" s="202"/>
      <c r="H1066" s="315"/>
      <c r="I1066" s="202"/>
      <c r="J1066" s="202"/>
      <c r="K1066" s="205" t="s">
        <v>751</v>
      </c>
      <c r="L1066" s="194" t="s">
        <v>33</v>
      </c>
      <c r="M1066" s="193" t="s">
        <v>2269</v>
      </c>
      <c r="N1066" s="194"/>
      <c r="O1066" s="202"/>
      <c r="P1066" s="192"/>
      <c r="Q1066" s="192"/>
      <c r="R1066" s="194"/>
      <c r="S1066" s="194"/>
      <c r="T1066" s="194"/>
      <c r="U1066" s="194"/>
      <c r="V1066" s="194"/>
      <c r="W1066" s="194"/>
    </row>
    <row r="1067" spans="1:23" ht="28.5" hidden="1">
      <c r="A1067" s="262" t="s">
        <v>307</v>
      </c>
      <c r="B1067" s="54" t="s">
        <v>1028</v>
      </c>
      <c r="C1067" s="33" t="s">
        <v>340</v>
      </c>
      <c r="D1067" s="252"/>
      <c r="E1067" s="315"/>
      <c r="F1067" s="202"/>
      <c r="G1067" s="202"/>
      <c r="H1067" s="315"/>
      <c r="I1067" s="202"/>
      <c r="J1067" s="202"/>
      <c r="K1067" s="205" t="s">
        <v>751</v>
      </c>
      <c r="L1067" s="194" t="s">
        <v>33</v>
      </c>
      <c r="M1067" s="193" t="s">
        <v>2269</v>
      </c>
      <c r="N1067" s="194"/>
      <c r="O1067" s="202"/>
      <c r="P1067" s="192"/>
      <c r="Q1067" s="192"/>
      <c r="R1067" s="194"/>
      <c r="S1067" s="194"/>
      <c r="T1067" s="194"/>
      <c r="U1067" s="194"/>
      <c r="V1067" s="194"/>
      <c r="W1067" s="194"/>
    </row>
    <row r="1068" spans="1:23" ht="28.5" hidden="1">
      <c r="A1068" s="262" t="s">
        <v>307</v>
      </c>
      <c r="B1068" s="54" t="s">
        <v>1028</v>
      </c>
      <c r="C1068" s="33" t="s">
        <v>343</v>
      </c>
      <c r="D1068" s="252"/>
      <c r="E1068" s="315"/>
      <c r="F1068" s="202"/>
      <c r="G1068" s="202"/>
      <c r="H1068" s="315"/>
      <c r="I1068" s="202"/>
      <c r="J1068" s="202"/>
      <c r="K1068" s="205" t="s">
        <v>751</v>
      </c>
      <c r="L1068" s="194" t="s">
        <v>33</v>
      </c>
      <c r="M1068" s="193" t="s">
        <v>2269</v>
      </c>
      <c r="N1068" s="194"/>
      <c r="O1068" s="202"/>
      <c r="P1068" s="192"/>
      <c r="Q1068" s="192"/>
      <c r="R1068" s="194"/>
      <c r="S1068" s="194"/>
      <c r="T1068" s="194"/>
      <c r="U1068" s="194"/>
      <c r="V1068" s="194"/>
      <c r="W1068" s="194"/>
    </row>
    <row r="1069" spans="1:23" hidden="1">
      <c r="A1069" s="262"/>
      <c r="B1069" s="36"/>
      <c r="C1069" s="33"/>
      <c r="D1069" s="36"/>
      <c r="E1069" s="315"/>
      <c r="F1069" s="202"/>
      <c r="G1069" s="202"/>
      <c r="H1069" s="315"/>
      <c r="I1069" s="202"/>
      <c r="J1069" s="202"/>
      <c r="K1069" s="205" t="s">
        <v>751</v>
      </c>
      <c r="L1069" s="194" t="s">
        <v>33</v>
      </c>
      <c r="M1069" s="193" t="s">
        <v>2269</v>
      </c>
      <c r="N1069" s="194"/>
      <c r="O1069" s="202"/>
      <c r="P1069" s="192"/>
      <c r="Q1069" s="192"/>
      <c r="R1069" s="194"/>
      <c r="S1069" s="194"/>
      <c r="T1069" s="194"/>
      <c r="U1069" s="194"/>
      <c r="V1069" s="194"/>
      <c r="W1069" s="194"/>
    </row>
    <row r="1070" spans="1:23" hidden="1">
      <c r="A1070" s="262" t="s">
        <v>348</v>
      </c>
      <c r="B1070" s="36" t="s">
        <v>349</v>
      </c>
      <c r="C1070" s="33" t="s">
        <v>350</v>
      </c>
      <c r="D1070" s="252"/>
      <c r="E1070" s="315"/>
      <c r="F1070" s="202"/>
      <c r="G1070" s="202"/>
      <c r="H1070" s="315"/>
      <c r="I1070" s="202"/>
      <c r="J1070" s="202"/>
      <c r="K1070" s="205" t="s">
        <v>751</v>
      </c>
      <c r="L1070" s="194" t="s">
        <v>33</v>
      </c>
      <c r="M1070" s="193" t="s">
        <v>2269</v>
      </c>
      <c r="N1070" s="194"/>
      <c r="O1070" s="202"/>
      <c r="P1070" s="192"/>
      <c r="Q1070" s="192"/>
      <c r="R1070" s="194"/>
      <c r="S1070" s="194"/>
      <c r="T1070" s="194"/>
      <c r="U1070" s="194"/>
      <c r="V1070" s="194"/>
      <c r="W1070" s="194"/>
    </row>
    <row r="1071" spans="1:23" hidden="1">
      <c r="A1071" s="262" t="s">
        <v>348</v>
      </c>
      <c r="B1071" s="36" t="s">
        <v>1055</v>
      </c>
      <c r="C1071" s="33" t="s">
        <v>356</v>
      </c>
      <c r="D1071" s="252"/>
      <c r="E1071" s="315"/>
      <c r="F1071" s="202"/>
      <c r="G1071" s="202"/>
      <c r="H1071" s="315"/>
      <c r="I1071" s="202"/>
      <c r="J1071" s="202"/>
      <c r="K1071" s="205" t="s">
        <v>751</v>
      </c>
      <c r="L1071" s="194" t="s">
        <v>33</v>
      </c>
      <c r="M1071" s="193" t="s">
        <v>2269</v>
      </c>
      <c r="N1071" s="194"/>
      <c r="O1071" s="202"/>
      <c r="P1071" s="192"/>
      <c r="Q1071" s="192"/>
      <c r="R1071" s="194"/>
      <c r="S1071" s="194"/>
      <c r="T1071" s="194"/>
      <c r="U1071" s="194"/>
      <c r="V1071" s="194"/>
      <c r="W1071" s="194"/>
    </row>
    <row r="1072" spans="1:23" hidden="1">
      <c r="A1072" s="292"/>
      <c r="B1072" s="36" t="s">
        <v>606</v>
      </c>
      <c r="C1072" s="33" t="s">
        <v>358</v>
      </c>
      <c r="D1072" s="36"/>
      <c r="E1072" s="315"/>
      <c r="F1072" s="202"/>
      <c r="G1072" s="202"/>
      <c r="H1072" s="315"/>
      <c r="I1072" s="202"/>
      <c r="J1072" s="202"/>
      <c r="K1072" s="205" t="s">
        <v>751</v>
      </c>
      <c r="L1072" s="194" t="s">
        <v>33</v>
      </c>
      <c r="M1072" s="193" t="s">
        <v>2269</v>
      </c>
      <c r="N1072" s="194"/>
      <c r="O1072" s="202"/>
      <c r="P1072" s="192"/>
      <c r="Q1072" s="192"/>
      <c r="R1072" s="194"/>
      <c r="S1072" s="194"/>
      <c r="T1072" s="194"/>
      <c r="U1072" s="194"/>
      <c r="V1072" s="194"/>
      <c r="W1072" s="194"/>
    </row>
    <row r="1073" spans="1:23" hidden="1">
      <c r="A1073" s="292"/>
      <c r="B1073" s="36" t="s">
        <v>1055</v>
      </c>
      <c r="C1073" s="33" t="s">
        <v>1054</v>
      </c>
      <c r="D1073" s="36"/>
      <c r="E1073" s="315"/>
      <c r="F1073" s="202"/>
      <c r="G1073" s="202"/>
      <c r="H1073" s="315"/>
      <c r="I1073" s="202"/>
      <c r="J1073" s="202"/>
      <c r="K1073" s="205" t="s">
        <v>751</v>
      </c>
      <c r="L1073" s="194" t="s">
        <v>33</v>
      </c>
      <c r="M1073" s="193" t="s">
        <v>2269</v>
      </c>
      <c r="N1073" s="194"/>
      <c r="O1073" s="202"/>
      <c r="P1073" s="192"/>
      <c r="Q1073" s="192"/>
      <c r="R1073" s="194"/>
      <c r="S1073" s="194"/>
      <c r="T1073" s="194"/>
      <c r="U1073" s="194"/>
      <c r="V1073" s="194"/>
      <c r="W1073" s="194"/>
    </row>
    <row r="1074" spans="1:23" hidden="1">
      <c r="A1074" s="292"/>
      <c r="B1074" s="36" t="s">
        <v>1056</v>
      </c>
      <c r="C1074" s="33" t="s">
        <v>1057</v>
      </c>
      <c r="D1074" s="36"/>
      <c r="E1074" s="315"/>
      <c r="F1074" s="202"/>
      <c r="G1074" s="202"/>
      <c r="H1074" s="315"/>
      <c r="I1074" s="202"/>
      <c r="J1074" s="202"/>
      <c r="K1074" s="205" t="s">
        <v>751</v>
      </c>
      <c r="L1074" s="194" t="s">
        <v>33</v>
      </c>
      <c r="M1074" s="193" t="s">
        <v>2269</v>
      </c>
      <c r="N1074" s="194"/>
      <c r="O1074" s="202"/>
      <c r="P1074" s="192"/>
      <c r="Q1074" s="192"/>
      <c r="R1074" s="194"/>
      <c r="S1074" s="194"/>
      <c r="T1074" s="194"/>
      <c r="U1074" s="194"/>
      <c r="V1074" s="194"/>
      <c r="W1074" s="194"/>
    </row>
    <row r="1075" spans="1:23" hidden="1">
      <c r="A1075" s="303" t="s">
        <v>348</v>
      </c>
      <c r="B1075" s="286" t="s">
        <v>359</v>
      </c>
      <c r="C1075" s="33" t="s">
        <v>360</v>
      </c>
      <c r="D1075" s="252"/>
      <c r="E1075" s="315"/>
      <c r="F1075" s="202"/>
      <c r="G1075" s="202"/>
      <c r="H1075" s="315"/>
      <c r="I1075" s="202"/>
      <c r="J1075" s="202"/>
      <c r="K1075" s="205" t="s">
        <v>751</v>
      </c>
      <c r="L1075" s="194" t="s">
        <v>33</v>
      </c>
      <c r="M1075" s="193" t="s">
        <v>2269</v>
      </c>
      <c r="N1075" s="194"/>
      <c r="O1075" s="202"/>
      <c r="P1075" s="192"/>
      <c r="Q1075" s="192"/>
      <c r="R1075" s="194"/>
      <c r="S1075" s="194"/>
      <c r="T1075" s="194"/>
      <c r="U1075" s="194"/>
      <c r="V1075" s="194"/>
      <c r="W1075" s="194"/>
    </row>
    <row r="1076" spans="1:23" hidden="1">
      <c r="A1076" s="292"/>
      <c r="B1076" s="40" t="s">
        <v>608</v>
      </c>
      <c r="C1076" s="33" t="s">
        <v>361</v>
      </c>
      <c r="D1076" s="36"/>
      <c r="E1076" s="315"/>
      <c r="F1076" s="202"/>
      <c r="G1076" s="202"/>
      <c r="H1076" s="315"/>
      <c r="I1076" s="202"/>
      <c r="J1076" s="202"/>
      <c r="K1076" s="205" t="s">
        <v>751</v>
      </c>
      <c r="L1076" s="194" t="s">
        <v>33</v>
      </c>
      <c r="M1076" s="193" t="s">
        <v>2269</v>
      </c>
      <c r="N1076" s="194"/>
      <c r="O1076" s="202"/>
      <c r="P1076" s="192"/>
      <c r="Q1076" s="192"/>
      <c r="R1076" s="194"/>
      <c r="S1076" s="194"/>
      <c r="T1076" s="194"/>
      <c r="U1076" s="194"/>
      <c r="V1076" s="194"/>
      <c r="W1076" s="194"/>
    </row>
    <row r="1077" spans="1:23" hidden="1">
      <c r="A1077" s="302" t="s">
        <v>362</v>
      </c>
      <c r="B1077" s="36" t="s">
        <v>376</v>
      </c>
      <c r="C1077" s="33" t="s">
        <v>377</v>
      </c>
      <c r="D1077" s="252"/>
      <c r="E1077" s="315"/>
      <c r="F1077" s="202"/>
      <c r="G1077" s="202"/>
      <c r="H1077" s="315"/>
      <c r="I1077" s="202"/>
      <c r="J1077" s="202"/>
      <c r="K1077" s="205" t="s">
        <v>751</v>
      </c>
      <c r="L1077" s="194" t="s">
        <v>33</v>
      </c>
      <c r="M1077" s="193" t="s">
        <v>2269</v>
      </c>
      <c r="N1077" s="194"/>
      <c r="O1077" s="202"/>
      <c r="P1077" s="192"/>
      <c r="Q1077" s="192"/>
      <c r="R1077" s="194"/>
      <c r="S1077" s="194"/>
      <c r="T1077" s="194"/>
      <c r="U1077" s="194"/>
      <c r="V1077" s="194"/>
      <c r="W1077" s="194"/>
    </row>
    <row r="1078" spans="1:23" hidden="1">
      <c r="A1078" s="178" t="s">
        <v>362</v>
      </c>
      <c r="B1078" s="36" t="s">
        <v>502</v>
      </c>
      <c r="C1078" s="33" t="s">
        <v>503</v>
      </c>
      <c r="D1078" s="252"/>
      <c r="E1078" s="315"/>
      <c r="F1078" s="202"/>
      <c r="G1078" s="202"/>
      <c r="H1078" s="315"/>
      <c r="I1078" s="202"/>
      <c r="J1078" s="202"/>
      <c r="K1078" s="205" t="s">
        <v>751</v>
      </c>
      <c r="L1078" s="194" t="s">
        <v>33</v>
      </c>
      <c r="M1078" s="193" t="s">
        <v>2269</v>
      </c>
      <c r="N1078" s="194"/>
      <c r="O1078" s="202"/>
      <c r="P1078" s="192"/>
      <c r="Q1078" s="192"/>
      <c r="R1078" s="194"/>
      <c r="S1078" s="194"/>
      <c r="T1078" s="194"/>
      <c r="U1078" s="194"/>
      <c r="V1078" s="194"/>
      <c r="W1078" s="194"/>
    </row>
    <row r="1079" spans="1:23" hidden="1">
      <c r="A1079" s="230"/>
      <c r="B1079" s="170" t="s">
        <v>502</v>
      </c>
      <c r="C1079" s="246" t="s">
        <v>1075</v>
      </c>
      <c r="D1079" s="396"/>
      <c r="E1079" s="315"/>
      <c r="F1079" s="202"/>
      <c r="G1079" s="202"/>
      <c r="H1079" s="315"/>
      <c r="I1079" s="202"/>
      <c r="J1079" s="202"/>
      <c r="K1079" s="205" t="s">
        <v>751</v>
      </c>
      <c r="L1079" s="194" t="s">
        <v>33</v>
      </c>
      <c r="M1079" s="193" t="s">
        <v>2269</v>
      </c>
      <c r="N1079" s="194"/>
      <c r="O1079" s="202"/>
      <c r="P1079" s="192"/>
      <c r="Q1079" s="192"/>
      <c r="R1079" s="194"/>
      <c r="S1079" s="194"/>
      <c r="T1079" s="194"/>
      <c r="U1079" s="194"/>
      <c r="V1079" s="194"/>
      <c r="W1079" s="194"/>
    </row>
    <row r="1080" spans="1:23" hidden="1">
      <c r="A1080" s="295"/>
      <c r="B1080" s="170" t="s">
        <v>502</v>
      </c>
      <c r="C1080" s="33" t="s">
        <v>1076</v>
      </c>
      <c r="D1080" s="309"/>
      <c r="E1080" s="315"/>
      <c r="F1080" s="202"/>
      <c r="G1080" s="202"/>
      <c r="H1080" s="315"/>
      <c r="I1080" s="202"/>
      <c r="J1080" s="202"/>
      <c r="K1080" s="205" t="s">
        <v>751</v>
      </c>
      <c r="L1080" s="194" t="s">
        <v>33</v>
      </c>
      <c r="M1080" s="193" t="s">
        <v>2269</v>
      </c>
      <c r="N1080" s="194"/>
      <c r="O1080" s="202"/>
      <c r="P1080" s="192"/>
      <c r="Q1080" s="192"/>
      <c r="R1080" s="194"/>
      <c r="S1080" s="194"/>
      <c r="T1080" s="194"/>
      <c r="U1080" s="194"/>
      <c r="V1080" s="194"/>
      <c r="W1080" s="194"/>
    </row>
    <row r="1081" spans="1:23" hidden="1">
      <c r="A1081" s="303" t="s">
        <v>362</v>
      </c>
      <c r="B1081" s="291" t="s">
        <v>1077</v>
      </c>
      <c r="C1081" s="246" t="s">
        <v>448</v>
      </c>
      <c r="D1081" s="255"/>
      <c r="E1081" s="315"/>
      <c r="F1081" s="202"/>
      <c r="G1081" s="202"/>
      <c r="H1081" s="315"/>
      <c r="I1081" s="202"/>
      <c r="J1081" s="202"/>
      <c r="K1081" s="205" t="s">
        <v>751</v>
      </c>
      <c r="L1081" s="194" t="s">
        <v>33</v>
      </c>
      <c r="M1081" s="193" t="s">
        <v>2269</v>
      </c>
      <c r="N1081" s="194"/>
      <c r="O1081" s="202"/>
      <c r="P1081" s="192"/>
      <c r="Q1081" s="192"/>
      <c r="R1081" s="194"/>
      <c r="S1081" s="194"/>
      <c r="T1081" s="194"/>
      <c r="U1081" s="194"/>
      <c r="V1081" s="194"/>
      <c r="W1081" s="194"/>
    </row>
    <row r="1082" spans="1:23" hidden="1">
      <c r="A1082" s="303" t="s">
        <v>362</v>
      </c>
      <c r="B1082" s="286" t="s">
        <v>1087</v>
      </c>
      <c r="C1082" s="33"/>
      <c r="D1082" s="256" t="s">
        <v>451</v>
      </c>
      <c r="E1082" s="315"/>
      <c r="F1082" s="202"/>
      <c r="G1082" s="202"/>
      <c r="H1082" s="315"/>
      <c r="I1082" s="202"/>
      <c r="J1082" s="202"/>
      <c r="K1082" s="205" t="s">
        <v>751</v>
      </c>
      <c r="L1082" s="194" t="s">
        <v>33</v>
      </c>
      <c r="M1082" s="193" t="s">
        <v>2269</v>
      </c>
      <c r="N1082" s="194"/>
      <c r="O1082" s="202"/>
      <c r="P1082" s="192"/>
      <c r="Q1082" s="192"/>
      <c r="R1082" s="194"/>
      <c r="S1082" s="194"/>
      <c r="T1082" s="194"/>
      <c r="U1082" s="194"/>
      <c r="V1082" s="194"/>
      <c r="W1082" s="194"/>
    </row>
    <row r="1083" spans="1:23" hidden="1">
      <c r="A1083" s="262" t="s">
        <v>362</v>
      </c>
      <c r="B1083" s="36" t="s">
        <v>447</v>
      </c>
      <c r="C1083" s="33" t="s">
        <v>504</v>
      </c>
      <c r="D1083" s="252"/>
      <c r="E1083" s="315"/>
      <c r="F1083" s="202"/>
      <c r="G1083" s="202"/>
      <c r="H1083" s="315"/>
      <c r="I1083" s="202"/>
      <c r="J1083" s="202"/>
      <c r="K1083" s="205" t="s">
        <v>751</v>
      </c>
      <c r="L1083" s="194" t="s">
        <v>33</v>
      </c>
      <c r="M1083" s="193" t="s">
        <v>2269</v>
      </c>
      <c r="N1083" s="194"/>
      <c r="O1083" s="202"/>
      <c r="P1083" s="192"/>
      <c r="Q1083" s="192"/>
      <c r="R1083" s="194"/>
      <c r="S1083" s="194"/>
      <c r="T1083" s="194"/>
      <c r="U1083" s="194"/>
      <c r="V1083" s="194"/>
      <c r="W1083" s="194"/>
    </row>
    <row r="1084" spans="1:23" hidden="1">
      <c r="A1084" s="262" t="s">
        <v>362</v>
      </c>
      <c r="B1084" s="36" t="s">
        <v>447</v>
      </c>
      <c r="C1084" s="33" t="s">
        <v>505</v>
      </c>
      <c r="D1084" s="252"/>
      <c r="E1084" s="315"/>
      <c r="F1084" s="202"/>
      <c r="G1084" s="202"/>
      <c r="H1084" s="315"/>
      <c r="I1084" s="202"/>
      <c r="J1084" s="202"/>
      <c r="K1084" s="205" t="s">
        <v>751</v>
      </c>
      <c r="L1084" s="194" t="s">
        <v>33</v>
      </c>
      <c r="M1084" s="193" t="s">
        <v>2269</v>
      </c>
      <c r="N1084" s="194"/>
      <c r="O1084" s="202"/>
      <c r="P1084" s="192"/>
      <c r="Q1084" s="192"/>
      <c r="R1084" s="194"/>
      <c r="S1084" s="194"/>
      <c r="T1084" s="194"/>
      <c r="U1084" s="194"/>
      <c r="V1084" s="194"/>
      <c r="W1084" s="194"/>
    </row>
    <row r="1085" spans="1:23" hidden="1">
      <c r="A1085" s="262" t="s">
        <v>362</v>
      </c>
      <c r="B1085" s="36" t="s">
        <v>370</v>
      </c>
      <c r="C1085" s="33" t="s">
        <v>1088</v>
      </c>
      <c r="D1085" s="225"/>
      <c r="E1085" s="315"/>
      <c r="F1085" s="202"/>
      <c r="G1085" s="202"/>
      <c r="H1085" s="315"/>
      <c r="I1085" s="202"/>
      <c r="J1085" s="202"/>
      <c r="K1085" s="205" t="s">
        <v>751</v>
      </c>
      <c r="L1085" s="194" t="s">
        <v>33</v>
      </c>
      <c r="M1085" s="193" t="s">
        <v>2269</v>
      </c>
      <c r="N1085" s="194"/>
      <c r="O1085" s="202"/>
      <c r="P1085" s="192"/>
      <c r="Q1085" s="192"/>
      <c r="R1085" s="194"/>
      <c r="S1085" s="194"/>
      <c r="T1085" s="194"/>
      <c r="U1085" s="194"/>
      <c r="V1085" s="194"/>
      <c r="W1085" s="194"/>
    </row>
    <row r="1086" spans="1:23" hidden="1">
      <c r="A1086" s="292"/>
      <c r="B1086" s="152" t="s">
        <v>502</v>
      </c>
      <c r="C1086" s="33" t="s">
        <v>1075</v>
      </c>
      <c r="D1086" s="36"/>
      <c r="E1086" s="315"/>
      <c r="F1086" s="202"/>
      <c r="G1086" s="202"/>
      <c r="H1086" s="315"/>
      <c r="I1086" s="202"/>
      <c r="J1086" s="202"/>
      <c r="K1086" s="205" t="s">
        <v>751</v>
      </c>
      <c r="L1086" s="194" t="s">
        <v>33</v>
      </c>
      <c r="M1086" s="193" t="s">
        <v>2269</v>
      </c>
      <c r="N1086" s="194"/>
      <c r="O1086" s="202"/>
      <c r="P1086" s="192"/>
      <c r="Q1086" s="192"/>
      <c r="R1086" s="194"/>
      <c r="S1086" s="194"/>
      <c r="T1086" s="194"/>
      <c r="U1086" s="194"/>
      <c r="V1086" s="194"/>
      <c r="W1086" s="194"/>
    </row>
    <row r="1087" spans="1:23" hidden="1">
      <c r="A1087" s="292"/>
      <c r="B1087" s="152" t="s">
        <v>502</v>
      </c>
      <c r="C1087" s="33" t="s">
        <v>1076</v>
      </c>
      <c r="D1087" s="36"/>
      <c r="E1087" s="315"/>
      <c r="F1087" s="202"/>
      <c r="G1087" s="202"/>
      <c r="H1087" s="315"/>
      <c r="I1087" s="202"/>
      <c r="J1087" s="202"/>
      <c r="K1087" s="205" t="s">
        <v>751</v>
      </c>
      <c r="L1087" s="194" t="s">
        <v>33</v>
      </c>
      <c r="M1087" s="193" t="s">
        <v>2269</v>
      </c>
      <c r="N1087" s="194"/>
      <c r="O1087" s="202"/>
      <c r="P1087" s="192"/>
      <c r="Q1087" s="192"/>
      <c r="R1087" s="194"/>
      <c r="S1087" s="194"/>
      <c r="T1087" s="194"/>
      <c r="U1087" s="194"/>
      <c r="V1087" s="194"/>
      <c r="W1087" s="194"/>
    </row>
    <row r="1088" spans="1:23" hidden="1">
      <c r="A1088" s="262" t="s">
        <v>362</v>
      </c>
      <c r="B1088" s="36" t="s">
        <v>363</v>
      </c>
      <c r="C1088" s="33" t="s">
        <v>364</v>
      </c>
      <c r="D1088" s="252"/>
      <c r="E1088" s="315"/>
      <c r="F1088" s="202"/>
      <c r="G1088" s="202"/>
      <c r="H1088" s="315"/>
      <c r="I1088" s="202"/>
      <c r="J1088" s="202"/>
      <c r="K1088" s="205" t="s">
        <v>751</v>
      </c>
      <c r="L1088" s="194" t="s">
        <v>33</v>
      </c>
      <c r="M1088" s="193" t="s">
        <v>2269</v>
      </c>
      <c r="N1088" s="194"/>
      <c r="O1088" s="202"/>
      <c r="P1088" s="192"/>
      <c r="Q1088" s="192"/>
      <c r="R1088" s="194"/>
      <c r="S1088" s="194"/>
      <c r="T1088" s="194"/>
      <c r="U1088" s="194"/>
      <c r="V1088" s="194"/>
      <c r="W1088" s="194"/>
    </row>
    <row r="1089" spans="1:23" hidden="1">
      <c r="A1089" s="262" t="s">
        <v>362</v>
      </c>
      <c r="B1089" s="49" t="s">
        <v>363</v>
      </c>
      <c r="C1089" s="269" t="s">
        <v>381</v>
      </c>
      <c r="D1089" s="260"/>
      <c r="E1089" s="315"/>
      <c r="F1089" s="202"/>
      <c r="G1089" s="202"/>
      <c r="H1089" s="315"/>
      <c r="I1089" s="202"/>
      <c r="J1089" s="202"/>
      <c r="K1089" s="205" t="s">
        <v>751</v>
      </c>
      <c r="L1089" s="194" t="s">
        <v>33</v>
      </c>
      <c r="M1089" s="193" t="s">
        <v>2269</v>
      </c>
      <c r="N1089" s="194"/>
      <c r="O1089" s="202"/>
      <c r="P1089" s="192"/>
      <c r="Q1089" s="192"/>
      <c r="R1089" s="194"/>
      <c r="S1089" s="194"/>
      <c r="T1089" s="194"/>
      <c r="U1089" s="194"/>
      <c r="V1089" s="194"/>
      <c r="W1089" s="194"/>
    </row>
    <row r="1090" spans="1:23" hidden="1">
      <c r="A1090" s="262" t="s">
        <v>362</v>
      </c>
      <c r="B1090" s="36" t="s">
        <v>363</v>
      </c>
      <c r="C1090" s="33" t="s">
        <v>1108</v>
      </c>
      <c r="D1090" s="252"/>
      <c r="E1090" s="315"/>
      <c r="F1090" s="202"/>
      <c r="G1090" s="202"/>
      <c r="H1090" s="315"/>
      <c r="I1090" s="202"/>
      <c r="J1090" s="202"/>
      <c r="K1090" s="205" t="s">
        <v>751</v>
      </c>
      <c r="L1090" s="194" t="s">
        <v>33</v>
      </c>
      <c r="M1090" s="193" t="s">
        <v>2269</v>
      </c>
      <c r="N1090" s="194"/>
      <c r="O1090" s="202"/>
      <c r="P1090" s="192"/>
      <c r="Q1090" s="192"/>
      <c r="R1090" s="194"/>
      <c r="S1090" s="194"/>
      <c r="T1090" s="194"/>
      <c r="U1090" s="194"/>
      <c r="V1090" s="194"/>
      <c r="W1090" s="194"/>
    </row>
    <row r="1091" spans="1:23" hidden="1">
      <c r="A1091" s="262" t="s">
        <v>362</v>
      </c>
      <c r="B1091" s="36" t="s">
        <v>363</v>
      </c>
      <c r="C1091" s="33" t="s">
        <v>471</v>
      </c>
      <c r="D1091" s="252"/>
      <c r="E1091" s="315"/>
      <c r="F1091" s="202"/>
      <c r="G1091" s="202"/>
      <c r="H1091" s="315"/>
      <c r="I1091" s="202"/>
      <c r="J1091" s="202"/>
      <c r="K1091" s="205" t="s">
        <v>751</v>
      </c>
      <c r="L1091" s="194" t="s">
        <v>33</v>
      </c>
      <c r="M1091" s="193" t="s">
        <v>2269</v>
      </c>
      <c r="N1091" s="194"/>
      <c r="O1091" s="202"/>
      <c r="P1091" s="192"/>
      <c r="Q1091" s="192"/>
      <c r="R1091" s="194"/>
      <c r="S1091" s="194"/>
      <c r="T1091" s="194"/>
      <c r="U1091" s="194"/>
      <c r="V1091" s="194"/>
      <c r="W1091" s="194"/>
    </row>
    <row r="1092" spans="1:23" hidden="1">
      <c r="A1092" s="221"/>
      <c r="B1092" s="49" t="s">
        <v>363</v>
      </c>
      <c r="C1092" s="269" t="s">
        <v>365</v>
      </c>
      <c r="D1092" s="46"/>
      <c r="E1092" s="315"/>
      <c r="F1092" s="202"/>
      <c r="G1092" s="202"/>
      <c r="H1092" s="315"/>
      <c r="I1092" s="202"/>
      <c r="J1092" s="202"/>
      <c r="K1092" s="205" t="s">
        <v>751</v>
      </c>
      <c r="L1092" s="194" t="s">
        <v>33</v>
      </c>
      <c r="M1092" s="193" t="s">
        <v>2269</v>
      </c>
      <c r="N1092" s="194"/>
      <c r="O1092" s="202"/>
      <c r="P1092" s="192"/>
      <c r="Q1092" s="192"/>
      <c r="R1092" s="194"/>
      <c r="S1092" s="194"/>
      <c r="T1092" s="194"/>
      <c r="U1092" s="194"/>
      <c r="V1092" s="194"/>
      <c r="W1092" s="194"/>
    </row>
    <row r="1093" spans="1:23" hidden="1">
      <c r="A1093" s="293"/>
      <c r="B1093" s="36" t="s">
        <v>363</v>
      </c>
      <c r="C1093" s="33" t="s">
        <v>1107</v>
      </c>
      <c r="D1093" s="26"/>
      <c r="E1093" s="315"/>
      <c r="F1093" s="202"/>
      <c r="G1093" s="202"/>
      <c r="H1093" s="315"/>
      <c r="I1093" s="202"/>
      <c r="J1093" s="202"/>
      <c r="K1093" s="205" t="s">
        <v>751</v>
      </c>
      <c r="L1093" s="194" t="s">
        <v>33</v>
      </c>
      <c r="M1093" s="193" t="s">
        <v>2269</v>
      </c>
      <c r="N1093" s="194"/>
      <c r="O1093" s="202"/>
      <c r="P1093" s="192"/>
      <c r="Q1093" s="192"/>
      <c r="R1093" s="194"/>
      <c r="S1093" s="194"/>
      <c r="T1093" s="194"/>
      <c r="U1093" s="194"/>
      <c r="V1093" s="194"/>
      <c r="W1093" s="194"/>
    </row>
    <row r="1094" spans="1:23" hidden="1">
      <c r="A1094" s="178" t="s">
        <v>362</v>
      </c>
      <c r="B1094" s="36" t="s">
        <v>383</v>
      </c>
      <c r="C1094" s="33" t="s">
        <v>384</v>
      </c>
      <c r="D1094" s="252"/>
      <c r="E1094" s="315"/>
      <c r="F1094" s="202"/>
      <c r="G1094" s="202"/>
      <c r="H1094" s="315"/>
      <c r="I1094" s="202"/>
      <c r="J1094" s="202"/>
      <c r="K1094" s="205" t="s">
        <v>751</v>
      </c>
      <c r="L1094" s="194" t="s">
        <v>33</v>
      </c>
      <c r="M1094" s="193" t="s">
        <v>2269</v>
      </c>
      <c r="N1094" s="194"/>
      <c r="O1094" s="202"/>
      <c r="P1094" s="192"/>
      <c r="Q1094" s="192"/>
      <c r="R1094" s="194"/>
      <c r="S1094" s="194"/>
      <c r="T1094" s="194"/>
      <c r="U1094" s="194"/>
      <c r="V1094" s="194"/>
      <c r="W1094" s="194"/>
    </row>
    <row r="1095" spans="1:23" hidden="1">
      <c r="A1095" s="178" t="s">
        <v>362</v>
      </c>
      <c r="B1095" s="53" t="s">
        <v>493</v>
      </c>
      <c r="C1095" s="246" t="s">
        <v>494</v>
      </c>
      <c r="D1095" s="204"/>
      <c r="E1095" s="315"/>
      <c r="F1095" s="202"/>
      <c r="G1095" s="202"/>
      <c r="H1095" s="315"/>
      <c r="I1095" s="202"/>
      <c r="J1095" s="202"/>
      <c r="K1095" s="205" t="s">
        <v>751</v>
      </c>
      <c r="L1095" s="194" t="s">
        <v>33</v>
      </c>
      <c r="M1095" s="193" t="s">
        <v>2269</v>
      </c>
      <c r="N1095" s="194"/>
      <c r="O1095" s="202"/>
      <c r="P1095" s="192"/>
      <c r="Q1095" s="192"/>
      <c r="R1095" s="194"/>
      <c r="S1095" s="194"/>
      <c r="T1095" s="194"/>
      <c r="U1095" s="194"/>
      <c r="V1095" s="194"/>
      <c r="W1095" s="194"/>
    </row>
    <row r="1096" spans="1:23" hidden="1">
      <c r="A1096" s="298" t="s">
        <v>362</v>
      </c>
      <c r="B1096" s="36" t="s">
        <v>493</v>
      </c>
      <c r="C1096" s="33" t="s">
        <v>501</v>
      </c>
      <c r="D1096" s="252"/>
      <c r="E1096" s="315"/>
      <c r="F1096" s="202"/>
      <c r="G1096" s="202"/>
      <c r="H1096" s="315"/>
      <c r="I1096" s="202"/>
      <c r="J1096" s="202"/>
      <c r="K1096" s="205" t="s">
        <v>751</v>
      </c>
      <c r="L1096" s="194" t="s">
        <v>33</v>
      </c>
      <c r="M1096" s="193" t="s">
        <v>2269</v>
      </c>
      <c r="N1096" s="194"/>
      <c r="O1096" s="202"/>
      <c r="P1096" s="192"/>
      <c r="Q1096" s="192"/>
      <c r="R1096" s="194"/>
      <c r="S1096" s="194"/>
      <c r="T1096" s="194"/>
      <c r="U1096" s="194"/>
      <c r="V1096" s="194"/>
      <c r="W1096" s="194"/>
    </row>
    <row r="1097" spans="1:23" hidden="1">
      <c r="A1097" s="303" t="s">
        <v>362</v>
      </c>
      <c r="B1097" s="286" t="s">
        <v>408</v>
      </c>
      <c r="C1097" s="33" t="s">
        <v>409</v>
      </c>
      <c r="D1097" s="252"/>
      <c r="E1097" s="315"/>
      <c r="F1097" s="202"/>
      <c r="G1097" s="202"/>
      <c r="H1097" s="315"/>
      <c r="I1097" s="202"/>
      <c r="J1097" s="202"/>
      <c r="K1097" s="205" t="s">
        <v>751</v>
      </c>
      <c r="L1097" s="194" t="s">
        <v>33</v>
      </c>
      <c r="M1097" s="193" t="s">
        <v>2269</v>
      </c>
      <c r="N1097" s="194"/>
      <c r="O1097" s="202"/>
      <c r="P1097" s="192"/>
      <c r="Q1097" s="192"/>
      <c r="R1097" s="194"/>
      <c r="S1097" s="194"/>
      <c r="T1097" s="194"/>
      <c r="U1097" s="194"/>
      <c r="V1097" s="194"/>
      <c r="W1097" s="194"/>
    </row>
    <row r="1098" spans="1:23" hidden="1">
      <c r="A1098" s="292"/>
      <c r="B1098" s="36" t="s">
        <v>408</v>
      </c>
      <c r="C1098" s="33" t="s">
        <v>1208</v>
      </c>
      <c r="D1098" s="36"/>
      <c r="E1098" s="315"/>
      <c r="F1098" s="202"/>
      <c r="G1098" s="202"/>
      <c r="H1098" s="315"/>
      <c r="I1098" s="202"/>
      <c r="J1098" s="202"/>
      <c r="K1098" s="205" t="s">
        <v>751</v>
      </c>
      <c r="L1098" s="194" t="s">
        <v>33</v>
      </c>
      <c r="M1098" s="193" t="s">
        <v>2269</v>
      </c>
      <c r="N1098" s="194"/>
      <c r="O1098" s="202"/>
      <c r="P1098" s="192"/>
      <c r="Q1098" s="192"/>
      <c r="R1098" s="194"/>
      <c r="S1098" s="194"/>
      <c r="T1098" s="194"/>
      <c r="U1098" s="194"/>
      <c r="V1098" s="194"/>
      <c r="W1098" s="194"/>
    </row>
    <row r="1099" spans="1:23" hidden="1">
      <c r="A1099" s="262" t="s">
        <v>362</v>
      </c>
      <c r="B1099" s="36" t="s">
        <v>408</v>
      </c>
      <c r="C1099" s="33" t="s">
        <v>472</v>
      </c>
      <c r="D1099" s="252"/>
      <c r="E1099" s="315"/>
      <c r="F1099" s="202"/>
      <c r="G1099" s="202"/>
      <c r="H1099" s="315"/>
      <c r="I1099" s="202"/>
      <c r="J1099" s="202"/>
      <c r="K1099" s="205" t="s">
        <v>751</v>
      </c>
      <c r="L1099" s="194" t="s">
        <v>33</v>
      </c>
      <c r="M1099" s="193" t="s">
        <v>2269</v>
      </c>
      <c r="N1099" s="194"/>
      <c r="O1099" s="202"/>
      <c r="P1099" s="192"/>
      <c r="Q1099" s="192"/>
      <c r="R1099" s="194"/>
      <c r="S1099" s="194"/>
      <c r="T1099" s="194"/>
      <c r="U1099" s="194"/>
      <c r="V1099" s="194"/>
      <c r="W1099" s="194"/>
    </row>
    <row r="1100" spans="1:23" hidden="1">
      <c r="A1100" s="302" t="s">
        <v>362</v>
      </c>
      <c r="B1100" s="36" t="s">
        <v>408</v>
      </c>
      <c r="C1100" s="33" t="s">
        <v>735</v>
      </c>
      <c r="D1100" s="252"/>
      <c r="E1100" s="315"/>
      <c r="F1100" s="202"/>
      <c r="G1100" s="202"/>
      <c r="H1100" s="315"/>
      <c r="I1100" s="202"/>
      <c r="J1100" s="202"/>
      <c r="K1100" s="205" t="s">
        <v>751</v>
      </c>
      <c r="L1100" s="194" t="s">
        <v>33</v>
      </c>
      <c r="M1100" s="193" t="s">
        <v>2269</v>
      </c>
      <c r="N1100" s="194"/>
      <c r="O1100" s="202"/>
      <c r="P1100" s="192"/>
      <c r="Q1100" s="192"/>
      <c r="R1100" s="194"/>
      <c r="S1100" s="194"/>
      <c r="T1100" s="194"/>
      <c r="U1100" s="194"/>
      <c r="V1100" s="194"/>
      <c r="W1100" s="194"/>
    </row>
    <row r="1101" spans="1:23" hidden="1">
      <c r="A1101" s="178" t="s">
        <v>362</v>
      </c>
      <c r="B1101" s="49" t="s">
        <v>385</v>
      </c>
      <c r="C1101" s="269" t="s">
        <v>386</v>
      </c>
      <c r="D1101" s="260"/>
      <c r="E1101" s="315"/>
      <c r="F1101" s="202"/>
      <c r="G1101" s="202"/>
      <c r="H1101" s="315"/>
      <c r="I1101" s="202"/>
      <c r="J1101" s="202"/>
      <c r="K1101" s="205" t="s">
        <v>751</v>
      </c>
      <c r="L1101" s="194" t="s">
        <v>33</v>
      </c>
      <c r="M1101" s="193" t="s">
        <v>2269</v>
      </c>
      <c r="N1101" s="194"/>
      <c r="O1101" s="202"/>
      <c r="P1101" s="192"/>
      <c r="Q1101" s="192"/>
      <c r="R1101" s="194"/>
      <c r="S1101" s="194"/>
      <c r="T1101" s="194"/>
      <c r="U1101" s="194"/>
      <c r="V1101" s="194"/>
      <c r="W1101" s="194"/>
    </row>
    <row r="1102" spans="1:23" hidden="1">
      <c r="A1102" s="178" t="s">
        <v>362</v>
      </c>
      <c r="B1102" s="36" t="s">
        <v>391</v>
      </c>
      <c r="C1102" s="246" t="s">
        <v>392</v>
      </c>
      <c r="D1102" s="204"/>
      <c r="E1102" s="315"/>
      <c r="F1102" s="202"/>
      <c r="G1102" s="202"/>
      <c r="H1102" s="315"/>
      <c r="I1102" s="202"/>
      <c r="J1102" s="202"/>
      <c r="K1102" s="205" t="s">
        <v>751</v>
      </c>
      <c r="L1102" s="194" t="s">
        <v>33</v>
      </c>
      <c r="M1102" s="193" t="s">
        <v>2269</v>
      </c>
      <c r="N1102" s="194"/>
      <c r="O1102" s="202"/>
      <c r="P1102" s="192"/>
      <c r="Q1102" s="192"/>
      <c r="R1102" s="194"/>
      <c r="S1102" s="194"/>
      <c r="T1102" s="194"/>
      <c r="U1102" s="194"/>
      <c r="V1102" s="194"/>
      <c r="W1102" s="194"/>
    </row>
    <row r="1103" spans="1:23" hidden="1">
      <c r="A1103" s="306" t="s">
        <v>362</v>
      </c>
      <c r="B1103" s="286" t="s">
        <v>391</v>
      </c>
      <c r="C1103" s="247" t="s">
        <v>454</v>
      </c>
      <c r="D1103" s="255"/>
      <c r="E1103" s="315"/>
      <c r="F1103" s="202"/>
      <c r="G1103" s="202"/>
      <c r="H1103" s="315"/>
      <c r="I1103" s="202"/>
      <c r="J1103" s="202"/>
      <c r="K1103" s="205" t="s">
        <v>751</v>
      </c>
      <c r="L1103" s="194" t="s">
        <v>33</v>
      </c>
      <c r="M1103" s="193" t="s">
        <v>2269</v>
      </c>
      <c r="N1103" s="194"/>
      <c r="O1103" s="202"/>
      <c r="P1103" s="192"/>
      <c r="Q1103" s="192"/>
      <c r="R1103" s="194"/>
      <c r="S1103" s="194"/>
      <c r="T1103" s="194"/>
      <c r="U1103" s="194"/>
      <c r="V1103" s="194"/>
      <c r="W1103" s="194"/>
    </row>
    <row r="1104" spans="1:23" hidden="1">
      <c r="A1104" s="221"/>
      <c r="B1104" s="36" t="s">
        <v>391</v>
      </c>
      <c r="C1104" s="247" t="s">
        <v>455</v>
      </c>
      <c r="D1104" s="42"/>
      <c r="E1104" s="315"/>
      <c r="F1104" s="202"/>
      <c r="G1104" s="202"/>
      <c r="H1104" s="315"/>
      <c r="I1104" s="202"/>
      <c r="J1104" s="202"/>
      <c r="K1104" s="205" t="s">
        <v>751</v>
      </c>
      <c r="L1104" s="194" t="s">
        <v>33</v>
      </c>
      <c r="M1104" s="193" t="s">
        <v>2269</v>
      </c>
      <c r="N1104" s="194"/>
      <c r="O1104" s="202"/>
      <c r="P1104" s="192"/>
      <c r="Q1104" s="192"/>
      <c r="R1104" s="194"/>
      <c r="S1104" s="194"/>
      <c r="T1104" s="194"/>
      <c r="U1104" s="194"/>
      <c r="V1104" s="194"/>
      <c r="W1104" s="194"/>
    </row>
    <row r="1105" spans="1:23" hidden="1">
      <c r="A1105" s="222"/>
      <c r="B1105" s="36" t="s">
        <v>391</v>
      </c>
      <c r="C1105" s="33" t="s">
        <v>1136</v>
      </c>
      <c r="D1105" s="36"/>
      <c r="E1105" s="315"/>
      <c r="F1105" s="202"/>
      <c r="G1105" s="202"/>
      <c r="H1105" s="315"/>
      <c r="I1105" s="202"/>
      <c r="J1105" s="202"/>
      <c r="K1105" s="205" t="s">
        <v>751</v>
      </c>
      <c r="L1105" s="194" t="s">
        <v>33</v>
      </c>
      <c r="M1105" s="193" t="s">
        <v>2269</v>
      </c>
      <c r="N1105" s="194"/>
      <c r="O1105" s="202"/>
      <c r="P1105" s="192"/>
      <c r="Q1105" s="192"/>
      <c r="R1105" s="194"/>
      <c r="S1105" s="194"/>
      <c r="T1105" s="194"/>
      <c r="U1105" s="194"/>
      <c r="V1105" s="194"/>
      <c r="W1105" s="194"/>
    </row>
    <row r="1106" spans="1:23" hidden="1">
      <c r="A1106" s="230"/>
      <c r="B1106" s="152" t="s">
        <v>391</v>
      </c>
      <c r="C1106" s="33" t="s">
        <v>731</v>
      </c>
      <c r="D1106" s="36"/>
      <c r="E1106" s="315"/>
      <c r="F1106" s="202"/>
      <c r="G1106" s="202"/>
      <c r="H1106" s="315"/>
      <c r="I1106" s="202"/>
      <c r="J1106" s="202"/>
      <c r="K1106" s="205" t="s">
        <v>751</v>
      </c>
      <c r="L1106" s="194" t="s">
        <v>33</v>
      </c>
      <c r="M1106" s="193" t="s">
        <v>2269</v>
      </c>
      <c r="N1106" s="194"/>
      <c r="O1106" s="202"/>
      <c r="P1106" s="192"/>
      <c r="Q1106" s="192"/>
      <c r="R1106" s="194"/>
      <c r="S1106" s="194"/>
      <c r="T1106" s="194"/>
      <c r="U1106" s="194"/>
      <c r="V1106" s="194"/>
      <c r="W1106" s="194"/>
    </row>
    <row r="1107" spans="1:23" hidden="1">
      <c r="A1107" s="178" t="s">
        <v>362</v>
      </c>
      <c r="B1107" s="36" t="s">
        <v>391</v>
      </c>
      <c r="C1107" s="33" t="s">
        <v>728</v>
      </c>
      <c r="D1107" s="252"/>
      <c r="E1107" s="315"/>
      <c r="F1107" s="202"/>
      <c r="G1107" s="202"/>
      <c r="H1107" s="315"/>
      <c r="I1107" s="202"/>
      <c r="J1107" s="202"/>
      <c r="K1107" s="205" t="s">
        <v>751</v>
      </c>
      <c r="L1107" s="194" t="s">
        <v>33</v>
      </c>
      <c r="M1107" s="193" t="s">
        <v>2269</v>
      </c>
      <c r="N1107" s="194"/>
      <c r="O1107" s="202"/>
      <c r="P1107" s="192"/>
      <c r="Q1107" s="192"/>
      <c r="R1107" s="194"/>
      <c r="S1107" s="194"/>
      <c r="T1107" s="194"/>
      <c r="U1107" s="194"/>
      <c r="V1107" s="194"/>
      <c r="W1107" s="194"/>
    </row>
    <row r="1108" spans="1:23" hidden="1">
      <c r="A1108" s="298" t="s">
        <v>362</v>
      </c>
      <c r="B1108" s="36" t="s">
        <v>391</v>
      </c>
      <c r="C1108" s="33" t="s">
        <v>506</v>
      </c>
      <c r="D1108" s="252"/>
      <c r="E1108" s="315"/>
      <c r="F1108" s="202"/>
      <c r="G1108" s="202"/>
      <c r="H1108" s="315"/>
      <c r="I1108" s="202"/>
      <c r="J1108" s="202"/>
      <c r="K1108" s="205" t="s">
        <v>751</v>
      </c>
      <c r="L1108" s="194" t="s">
        <v>33</v>
      </c>
      <c r="M1108" s="193" t="s">
        <v>2269</v>
      </c>
      <c r="N1108" s="194"/>
      <c r="O1108" s="202"/>
      <c r="P1108" s="192"/>
      <c r="Q1108" s="192"/>
      <c r="R1108" s="194"/>
      <c r="S1108" s="194"/>
      <c r="T1108" s="194"/>
      <c r="U1108" s="194"/>
      <c r="V1108" s="194"/>
      <c r="W1108" s="194"/>
    </row>
    <row r="1109" spans="1:23" hidden="1">
      <c r="A1109" s="262" t="s">
        <v>362</v>
      </c>
      <c r="B1109" s="36" t="s">
        <v>422</v>
      </c>
      <c r="C1109" s="33" t="s">
        <v>423</v>
      </c>
      <c r="D1109" s="252"/>
      <c r="E1109" s="315"/>
      <c r="F1109" s="202"/>
      <c r="G1109" s="202"/>
      <c r="H1109" s="315"/>
      <c r="I1109" s="202"/>
      <c r="J1109" s="202"/>
      <c r="K1109" s="205" t="s">
        <v>751</v>
      </c>
      <c r="L1109" s="194" t="s">
        <v>33</v>
      </c>
      <c r="M1109" s="193" t="s">
        <v>2269</v>
      </c>
      <c r="N1109" s="194"/>
      <c r="O1109" s="202"/>
      <c r="P1109" s="192"/>
      <c r="Q1109" s="192"/>
      <c r="R1109" s="194"/>
      <c r="S1109" s="194"/>
      <c r="T1109" s="194"/>
      <c r="U1109" s="194"/>
      <c r="V1109" s="194"/>
      <c r="W1109" s="194"/>
    </row>
    <row r="1110" spans="1:23" hidden="1">
      <c r="A1110" s="262" t="s">
        <v>362</v>
      </c>
      <c r="B1110" s="36" t="s">
        <v>422</v>
      </c>
      <c r="C1110" s="33" t="s">
        <v>488</v>
      </c>
      <c r="D1110" s="252"/>
      <c r="E1110" s="315"/>
      <c r="F1110" s="202"/>
      <c r="G1110" s="202"/>
      <c r="H1110" s="315"/>
      <c r="I1110" s="202"/>
      <c r="J1110" s="202"/>
      <c r="K1110" s="205" t="s">
        <v>751</v>
      </c>
      <c r="L1110" s="194" t="s">
        <v>33</v>
      </c>
      <c r="M1110" s="193" t="s">
        <v>2269</v>
      </c>
      <c r="N1110" s="194"/>
      <c r="O1110" s="202"/>
      <c r="P1110" s="192"/>
      <c r="Q1110" s="192"/>
      <c r="R1110" s="194"/>
      <c r="S1110" s="194"/>
      <c r="T1110" s="194"/>
      <c r="U1110" s="194"/>
      <c r="V1110" s="194"/>
      <c r="W1110" s="194"/>
    </row>
    <row r="1111" spans="1:23" hidden="1">
      <c r="A1111" s="262" t="s">
        <v>362</v>
      </c>
      <c r="B1111" s="36" t="s">
        <v>395</v>
      </c>
      <c r="C1111" s="33"/>
      <c r="D1111" s="225" t="s">
        <v>396</v>
      </c>
      <c r="E1111" s="315"/>
      <c r="F1111" s="202"/>
      <c r="G1111" s="202"/>
      <c r="H1111" s="315"/>
      <c r="I1111" s="202"/>
      <c r="J1111" s="202"/>
      <c r="K1111" s="205" t="s">
        <v>751</v>
      </c>
      <c r="L1111" s="194" t="s">
        <v>33</v>
      </c>
      <c r="M1111" s="193" t="s">
        <v>2269</v>
      </c>
      <c r="N1111" s="194"/>
      <c r="O1111" s="202"/>
      <c r="P1111" s="192"/>
      <c r="Q1111" s="192"/>
      <c r="R1111" s="194"/>
      <c r="S1111" s="194"/>
      <c r="T1111" s="194"/>
      <c r="U1111" s="194"/>
      <c r="V1111" s="194"/>
      <c r="W1111" s="194"/>
    </row>
    <row r="1112" spans="1:23" hidden="1">
      <c r="A1112" s="262" t="s">
        <v>362</v>
      </c>
      <c r="B1112" s="36" t="s">
        <v>395</v>
      </c>
      <c r="C1112" s="33" t="s">
        <v>509</v>
      </c>
      <c r="D1112" s="252"/>
      <c r="E1112" s="315"/>
      <c r="F1112" s="202"/>
      <c r="G1112" s="202"/>
      <c r="H1112" s="315"/>
      <c r="I1112" s="202"/>
      <c r="J1112" s="202"/>
      <c r="K1112" s="205" t="s">
        <v>751</v>
      </c>
      <c r="L1112" s="194" t="s">
        <v>33</v>
      </c>
      <c r="M1112" s="193" t="s">
        <v>2269</v>
      </c>
      <c r="N1112" s="194"/>
      <c r="O1112" s="202"/>
      <c r="P1112" s="192"/>
      <c r="Q1112" s="192"/>
      <c r="R1112" s="194"/>
      <c r="S1112" s="194"/>
      <c r="T1112" s="194"/>
      <c r="U1112" s="194"/>
      <c r="V1112" s="194"/>
      <c r="W1112" s="194"/>
    </row>
    <row r="1113" spans="1:23" hidden="1">
      <c r="A1113" s="262"/>
      <c r="B1113" s="36"/>
      <c r="C1113" s="33"/>
      <c r="D1113" s="36"/>
      <c r="E1113" s="315"/>
      <c r="F1113" s="202"/>
      <c r="G1113" s="202"/>
      <c r="H1113" s="315"/>
      <c r="I1113" s="202"/>
      <c r="J1113" s="202"/>
      <c r="K1113" s="205" t="s">
        <v>751</v>
      </c>
      <c r="L1113" s="194" t="s">
        <v>33</v>
      </c>
      <c r="M1113" s="193" t="s">
        <v>2269</v>
      </c>
      <c r="N1113" s="194"/>
      <c r="O1113" s="202"/>
      <c r="P1113" s="192"/>
      <c r="Q1113" s="192"/>
      <c r="R1113" s="194"/>
      <c r="S1113" s="194"/>
      <c r="T1113" s="194"/>
      <c r="U1113" s="194"/>
      <c r="V1113" s="194"/>
      <c r="W1113" s="194"/>
    </row>
    <row r="1114" spans="1:23" hidden="1">
      <c r="A1114" s="262" t="s">
        <v>362</v>
      </c>
      <c r="B1114" s="36" t="s">
        <v>400</v>
      </c>
      <c r="C1114" s="33" t="s">
        <v>406</v>
      </c>
      <c r="D1114" s="252"/>
      <c r="E1114" s="315"/>
      <c r="F1114" s="202"/>
      <c r="G1114" s="202"/>
      <c r="H1114" s="315"/>
      <c r="I1114" s="202"/>
      <c r="J1114" s="202"/>
      <c r="K1114" s="205" t="s">
        <v>751</v>
      </c>
      <c r="L1114" s="194" t="s">
        <v>33</v>
      </c>
      <c r="M1114" s="193" t="s">
        <v>2269</v>
      </c>
      <c r="N1114" s="194"/>
      <c r="O1114" s="202"/>
      <c r="P1114" s="192"/>
      <c r="Q1114" s="192"/>
      <c r="R1114" s="194"/>
      <c r="S1114" s="194"/>
      <c r="T1114" s="194"/>
      <c r="U1114" s="194"/>
      <c r="V1114" s="194"/>
      <c r="W1114" s="194"/>
    </row>
    <row r="1115" spans="1:23" hidden="1">
      <c r="A1115" s="221"/>
      <c r="B1115" s="36" t="s">
        <v>400</v>
      </c>
      <c r="C1115" s="33" t="s">
        <v>1146</v>
      </c>
      <c r="D1115" s="36"/>
      <c r="E1115" s="315"/>
      <c r="F1115" s="202"/>
      <c r="G1115" s="202"/>
      <c r="H1115" s="315"/>
      <c r="I1115" s="202"/>
      <c r="J1115" s="202"/>
      <c r="K1115" s="205" t="s">
        <v>751</v>
      </c>
      <c r="L1115" s="194" t="s">
        <v>33</v>
      </c>
      <c r="M1115" s="193" t="s">
        <v>2269</v>
      </c>
      <c r="N1115" s="194"/>
      <c r="O1115" s="202"/>
      <c r="P1115" s="192"/>
      <c r="Q1115" s="192"/>
      <c r="R1115" s="194"/>
      <c r="S1115" s="194"/>
      <c r="T1115" s="194"/>
      <c r="U1115" s="194"/>
      <c r="V1115" s="194"/>
      <c r="W1115" s="194"/>
    </row>
    <row r="1116" spans="1:23" hidden="1">
      <c r="A1116" s="293"/>
      <c r="B1116" s="36" t="s">
        <v>400</v>
      </c>
      <c r="C1116" s="33" t="s">
        <v>1147</v>
      </c>
      <c r="D1116" s="36"/>
      <c r="E1116" s="315"/>
      <c r="F1116" s="202"/>
      <c r="G1116" s="202"/>
      <c r="H1116" s="315"/>
      <c r="I1116" s="202"/>
      <c r="J1116" s="202"/>
      <c r="K1116" s="205" t="s">
        <v>751</v>
      </c>
      <c r="L1116" s="194" t="s">
        <v>33</v>
      </c>
      <c r="M1116" s="193" t="s">
        <v>2269</v>
      </c>
      <c r="N1116" s="194"/>
      <c r="O1116" s="202"/>
      <c r="P1116" s="192"/>
      <c r="Q1116" s="192"/>
      <c r="R1116" s="194"/>
      <c r="S1116" s="194"/>
      <c r="T1116" s="194"/>
      <c r="U1116" s="194"/>
      <c r="V1116" s="194"/>
      <c r="W1116" s="194"/>
    </row>
    <row r="1117" spans="1:23" hidden="1">
      <c r="A1117" s="294"/>
      <c r="B1117" s="36" t="s">
        <v>400</v>
      </c>
      <c r="C1117" s="33" t="s">
        <v>1148</v>
      </c>
      <c r="D1117" s="36"/>
      <c r="E1117" s="315"/>
      <c r="F1117" s="202"/>
      <c r="G1117" s="202"/>
      <c r="H1117" s="315"/>
      <c r="I1117" s="202"/>
      <c r="J1117" s="202"/>
      <c r="K1117" s="205" t="s">
        <v>751</v>
      </c>
      <c r="L1117" s="194" t="s">
        <v>33</v>
      </c>
      <c r="M1117" s="193" t="s">
        <v>2269</v>
      </c>
      <c r="N1117" s="194"/>
      <c r="O1117" s="202"/>
      <c r="P1117" s="192"/>
      <c r="Q1117" s="192"/>
      <c r="R1117" s="194"/>
      <c r="S1117" s="194"/>
      <c r="T1117" s="194"/>
      <c r="U1117" s="194"/>
      <c r="V1117" s="194"/>
      <c r="W1117" s="194"/>
    </row>
    <row r="1118" spans="1:23" hidden="1">
      <c r="A1118" s="294"/>
      <c r="B1118" s="36" t="s">
        <v>400</v>
      </c>
      <c r="C1118" s="246" t="s">
        <v>1149</v>
      </c>
      <c r="D1118" s="254"/>
      <c r="E1118" s="315"/>
      <c r="F1118" s="202"/>
      <c r="G1118" s="202"/>
      <c r="H1118" s="315"/>
      <c r="I1118" s="202"/>
      <c r="J1118" s="202"/>
      <c r="K1118" s="205" t="s">
        <v>751</v>
      </c>
      <c r="L1118" s="194" t="s">
        <v>33</v>
      </c>
      <c r="M1118" s="193" t="s">
        <v>2269</v>
      </c>
      <c r="N1118" s="194"/>
      <c r="O1118" s="202"/>
      <c r="P1118" s="192"/>
      <c r="Q1118" s="192"/>
      <c r="R1118" s="194"/>
      <c r="S1118" s="194"/>
      <c r="T1118" s="194"/>
      <c r="U1118" s="194"/>
      <c r="V1118" s="194"/>
      <c r="W1118" s="194"/>
    </row>
    <row r="1119" spans="1:23" hidden="1">
      <c r="A1119" s="295"/>
      <c r="B1119" s="36" t="s">
        <v>400</v>
      </c>
      <c r="C1119" s="33" t="s">
        <v>1150</v>
      </c>
      <c r="D1119" s="36"/>
      <c r="E1119" s="315"/>
      <c r="F1119" s="202"/>
      <c r="G1119" s="202"/>
      <c r="H1119" s="315"/>
      <c r="I1119" s="202"/>
      <c r="J1119" s="202"/>
      <c r="K1119" s="205" t="s">
        <v>751</v>
      </c>
      <c r="L1119" s="194" t="s">
        <v>33</v>
      </c>
      <c r="M1119" s="193" t="s">
        <v>2269</v>
      </c>
      <c r="N1119" s="194"/>
      <c r="O1119" s="202"/>
      <c r="P1119" s="192"/>
      <c r="Q1119" s="192"/>
      <c r="R1119" s="194"/>
      <c r="S1119" s="194"/>
      <c r="T1119" s="194"/>
      <c r="U1119" s="194"/>
      <c r="V1119" s="194"/>
      <c r="W1119" s="194"/>
    </row>
    <row r="1120" spans="1:23" hidden="1">
      <c r="A1120" s="292"/>
      <c r="B1120" s="36" t="s">
        <v>400</v>
      </c>
      <c r="C1120" s="33" t="s">
        <v>1151</v>
      </c>
      <c r="D1120" s="36"/>
      <c r="E1120" s="315"/>
      <c r="F1120" s="202"/>
      <c r="G1120" s="202"/>
      <c r="H1120" s="315"/>
      <c r="I1120" s="202"/>
      <c r="J1120" s="202"/>
      <c r="K1120" s="205" t="s">
        <v>751</v>
      </c>
      <c r="L1120" s="194" t="s">
        <v>33</v>
      </c>
      <c r="M1120" s="193" t="s">
        <v>2269</v>
      </c>
      <c r="N1120" s="194"/>
      <c r="O1120" s="202"/>
      <c r="P1120" s="192"/>
      <c r="Q1120" s="192"/>
      <c r="R1120" s="194"/>
      <c r="S1120" s="194"/>
      <c r="T1120" s="194"/>
      <c r="U1120" s="194"/>
      <c r="V1120" s="194"/>
      <c r="W1120" s="194"/>
    </row>
    <row r="1121" spans="1:23" hidden="1">
      <c r="A1121" s="292"/>
      <c r="B1121" s="36" t="s">
        <v>400</v>
      </c>
      <c r="C1121" s="33" t="s">
        <v>1152</v>
      </c>
      <c r="D1121" s="36"/>
      <c r="E1121" s="315"/>
      <c r="F1121" s="202"/>
      <c r="G1121" s="202"/>
      <c r="H1121" s="315"/>
      <c r="I1121" s="202"/>
      <c r="J1121" s="202"/>
      <c r="K1121" s="205" t="s">
        <v>751</v>
      </c>
      <c r="L1121" s="194" t="s">
        <v>33</v>
      </c>
      <c r="M1121" s="193" t="s">
        <v>2269</v>
      </c>
      <c r="N1121" s="194"/>
      <c r="O1121" s="202"/>
      <c r="P1121" s="192"/>
      <c r="Q1121" s="192"/>
      <c r="R1121" s="194"/>
      <c r="S1121" s="194"/>
      <c r="T1121" s="194"/>
      <c r="U1121" s="194"/>
      <c r="V1121" s="194"/>
      <c r="W1121" s="194"/>
    </row>
    <row r="1122" spans="1:23" hidden="1">
      <c r="A1122" s="292"/>
      <c r="B1122" s="36" t="s">
        <v>400</v>
      </c>
      <c r="C1122" s="33" t="s">
        <v>1153</v>
      </c>
      <c r="D1122" s="36"/>
      <c r="E1122" s="315"/>
      <c r="F1122" s="202"/>
      <c r="G1122" s="202"/>
      <c r="H1122" s="315"/>
      <c r="I1122" s="202"/>
      <c r="J1122" s="202"/>
      <c r="K1122" s="205" t="s">
        <v>751</v>
      </c>
      <c r="L1122" s="194" t="s">
        <v>33</v>
      </c>
      <c r="M1122" s="193" t="s">
        <v>2269</v>
      </c>
      <c r="N1122" s="194"/>
      <c r="O1122" s="202"/>
      <c r="P1122" s="192"/>
      <c r="Q1122" s="192"/>
      <c r="R1122" s="194"/>
      <c r="S1122" s="194"/>
      <c r="T1122" s="194"/>
      <c r="U1122" s="194"/>
      <c r="V1122" s="194"/>
      <c r="W1122" s="194"/>
    </row>
    <row r="1123" spans="1:23" hidden="1">
      <c r="A1123" s="292"/>
      <c r="B1123" s="36" t="s">
        <v>400</v>
      </c>
      <c r="C1123" s="33" t="s">
        <v>1154</v>
      </c>
      <c r="D1123" s="36"/>
      <c r="E1123" s="315"/>
      <c r="F1123" s="202"/>
      <c r="G1123" s="202"/>
      <c r="H1123" s="315"/>
      <c r="I1123" s="202"/>
      <c r="J1123" s="202"/>
      <c r="K1123" s="205" t="s">
        <v>751</v>
      </c>
      <c r="L1123" s="194" t="s">
        <v>33</v>
      </c>
      <c r="M1123" s="193" t="s">
        <v>2269</v>
      </c>
      <c r="N1123" s="194"/>
      <c r="O1123" s="202"/>
      <c r="P1123" s="192"/>
      <c r="Q1123" s="192"/>
      <c r="R1123" s="194"/>
      <c r="S1123" s="194"/>
      <c r="T1123" s="194"/>
      <c r="U1123" s="194"/>
      <c r="V1123" s="194"/>
      <c r="W1123" s="194"/>
    </row>
    <row r="1124" spans="1:23" hidden="1">
      <c r="A1124" s="262" t="s">
        <v>362</v>
      </c>
      <c r="B1124" s="36" t="s">
        <v>400</v>
      </c>
      <c r="C1124" s="33" t="s">
        <v>401</v>
      </c>
      <c r="D1124" s="252"/>
      <c r="E1124" s="315"/>
      <c r="F1124" s="202"/>
      <c r="G1124" s="202"/>
      <c r="H1124" s="315"/>
      <c r="I1124" s="202"/>
      <c r="J1124" s="202"/>
      <c r="K1124" s="205" t="s">
        <v>751</v>
      </c>
      <c r="L1124" s="194" t="s">
        <v>33</v>
      </c>
      <c r="M1124" s="193" t="s">
        <v>2269</v>
      </c>
      <c r="N1124" s="194"/>
      <c r="O1124" s="202"/>
      <c r="P1124" s="192"/>
      <c r="Q1124" s="192"/>
      <c r="R1124" s="194"/>
      <c r="S1124" s="194"/>
      <c r="T1124" s="194"/>
      <c r="U1124" s="194"/>
      <c r="V1124" s="194"/>
      <c r="W1124" s="194"/>
    </row>
    <row r="1125" spans="1:23" hidden="1">
      <c r="A1125" s="221"/>
      <c r="B1125" s="36" t="s">
        <v>400</v>
      </c>
      <c r="C1125" s="33" t="s">
        <v>1145</v>
      </c>
      <c r="D1125" s="36"/>
      <c r="E1125" s="315"/>
      <c r="F1125" s="202"/>
      <c r="G1125" s="202"/>
      <c r="H1125" s="315"/>
      <c r="I1125" s="202"/>
      <c r="J1125" s="202"/>
      <c r="K1125" s="205" t="s">
        <v>751</v>
      </c>
      <c r="L1125" s="194" t="s">
        <v>33</v>
      </c>
      <c r="M1125" s="193" t="s">
        <v>2269</v>
      </c>
      <c r="N1125" s="194"/>
      <c r="O1125" s="202"/>
      <c r="P1125" s="192"/>
      <c r="Q1125" s="192"/>
      <c r="R1125" s="194"/>
      <c r="S1125" s="194"/>
      <c r="T1125" s="194"/>
      <c r="U1125" s="194"/>
      <c r="V1125" s="194"/>
      <c r="W1125" s="194"/>
    </row>
    <row r="1126" spans="1:23" hidden="1">
      <c r="A1126" s="293"/>
      <c r="B1126" s="36" t="s">
        <v>400</v>
      </c>
      <c r="C1126" s="33" t="s">
        <v>402</v>
      </c>
      <c r="D1126" s="36"/>
      <c r="E1126" s="315"/>
      <c r="F1126" s="202"/>
      <c r="G1126" s="202"/>
      <c r="H1126" s="315"/>
      <c r="I1126" s="202"/>
      <c r="J1126" s="202"/>
      <c r="K1126" s="205" t="s">
        <v>751</v>
      </c>
      <c r="L1126" s="194" t="s">
        <v>33</v>
      </c>
      <c r="M1126" s="193" t="s">
        <v>2269</v>
      </c>
      <c r="N1126" s="194"/>
      <c r="O1126" s="202"/>
      <c r="P1126" s="192"/>
      <c r="Q1126" s="192"/>
      <c r="R1126" s="194"/>
      <c r="S1126" s="194"/>
      <c r="T1126" s="194"/>
      <c r="U1126" s="194"/>
      <c r="V1126" s="194"/>
      <c r="W1126" s="194"/>
    </row>
    <row r="1127" spans="1:23" hidden="1">
      <c r="A1127" s="294"/>
      <c r="B1127" s="36" t="s">
        <v>400</v>
      </c>
      <c r="C1127" s="33" t="s">
        <v>403</v>
      </c>
      <c r="D1127" s="36"/>
      <c r="E1127" s="315"/>
      <c r="F1127" s="202"/>
      <c r="G1127" s="202"/>
      <c r="H1127" s="315"/>
      <c r="I1127" s="202"/>
      <c r="J1127" s="202"/>
      <c r="K1127" s="205" t="s">
        <v>751</v>
      </c>
      <c r="L1127" s="194" t="s">
        <v>33</v>
      </c>
      <c r="M1127" s="193" t="s">
        <v>2269</v>
      </c>
      <c r="N1127" s="194"/>
      <c r="O1127" s="202"/>
      <c r="P1127" s="192"/>
      <c r="Q1127" s="192"/>
      <c r="R1127" s="194"/>
      <c r="S1127" s="194"/>
      <c r="T1127" s="194"/>
      <c r="U1127" s="194"/>
      <c r="V1127" s="194"/>
      <c r="W1127" s="194"/>
    </row>
    <row r="1128" spans="1:23" hidden="1">
      <c r="A1128" s="294"/>
      <c r="B1128" s="53" t="s">
        <v>400</v>
      </c>
      <c r="C1128" s="246" t="s">
        <v>1140</v>
      </c>
      <c r="D1128" s="254"/>
      <c r="E1128" s="315"/>
      <c r="F1128" s="202"/>
      <c r="G1128" s="202"/>
      <c r="H1128" s="315"/>
      <c r="I1128" s="202"/>
      <c r="J1128" s="202"/>
      <c r="K1128" s="205" t="s">
        <v>751</v>
      </c>
      <c r="L1128" s="194" t="s">
        <v>33</v>
      </c>
      <c r="M1128" s="193" t="s">
        <v>2269</v>
      </c>
      <c r="N1128" s="194"/>
      <c r="O1128" s="202"/>
      <c r="P1128" s="192"/>
      <c r="Q1128" s="192"/>
      <c r="R1128" s="194"/>
      <c r="S1128" s="194"/>
      <c r="T1128" s="194"/>
      <c r="U1128" s="194"/>
      <c r="V1128" s="194"/>
      <c r="W1128" s="194"/>
    </row>
    <row r="1129" spans="1:23" hidden="1">
      <c r="A1129" s="295"/>
      <c r="B1129" s="36" t="s">
        <v>400</v>
      </c>
      <c r="C1129" s="33" t="s">
        <v>1142</v>
      </c>
      <c r="D1129" s="36"/>
      <c r="E1129" s="315"/>
      <c r="F1129" s="202"/>
      <c r="G1129" s="202"/>
      <c r="H1129" s="315"/>
      <c r="I1129" s="202"/>
      <c r="J1129" s="202"/>
      <c r="K1129" s="205" t="s">
        <v>751</v>
      </c>
      <c r="L1129" s="194" t="s">
        <v>33</v>
      </c>
      <c r="M1129" s="193" t="s">
        <v>2269</v>
      </c>
      <c r="N1129" s="194"/>
      <c r="O1129" s="202"/>
      <c r="P1129" s="192"/>
      <c r="Q1129" s="192"/>
      <c r="R1129" s="194"/>
      <c r="S1129" s="194"/>
      <c r="T1129" s="194"/>
      <c r="U1129" s="194"/>
      <c r="V1129" s="194"/>
      <c r="W1129" s="194"/>
    </row>
    <row r="1130" spans="1:23" hidden="1">
      <c r="A1130" s="292"/>
      <c r="B1130" s="36" t="s">
        <v>400</v>
      </c>
      <c r="C1130" s="33" t="s">
        <v>1144</v>
      </c>
      <c r="D1130" s="36"/>
      <c r="E1130" s="315"/>
      <c r="F1130" s="202"/>
      <c r="G1130" s="202"/>
      <c r="H1130" s="315"/>
      <c r="I1130" s="202"/>
      <c r="J1130" s="202"/>
      <c r="K1130" s="205" t="s">
        <v>751</v>
      </c>
      <c r="L1130" s="194" t="s">
        <v>33</v>
      </c>
      <c r="M1130" s="193" t="s">
        <v>2269</v>
      </c>
      <c r="N1130" s="194"/>
      <c r="O1130" s="202"/>
      <c r="P1130" s="192"/>
      <c r="Q1130" s="192"/>
      <c r="R1130" s="194"/>
      <c r="S1130" s="194"/>
      <c r="T1130" s="194"/>
      <c r="U1130" s="194"/>
      <c r="V1130" s="194"/>
      <c r="W1130" s="194"/>
    </row>
    <row r="1131" spans="1:23" hidden="1">
      <c r="A1131" s="262" t="s">
        <v>362</v>
      </c>
      <c r="B1131" s="36" t="s">
        <v>1157</v>
      </c>
      <c r="C1131" s="33" t="s">
        <v>470</v>
      </c>
      <c r="D1131" s="252"/>
      <c r="E1131" s="315"/>
      <c r="F1131" s="202"/>
      <c r="G1131" s="202"/>
      <c r="H1131" s="315"/>
      <c r="I1131" s="202"/>
      <c r="J1131" s="202"/>
      <c r="K1131" s="205" t="s">
        <v>751</v>
      </c>
      <c r="L1131" s="194" t="s">
        <v>33</v>
      </c>
      <c r="M1131" s="193" t="s">
        <v>2269</v>
      </c>
      <c r="N1131" s="194"/>
      <c r="O1131" s="202"/>
      <c r="P1131" s="192"/>
      <c r="Q1131" s="192"/>
      <c r="R1131" s="194"/>
      <c r="S1131" s="194"/>
      <c r="T1131" s="194"/>
      <c r="U1131" s="194"/>
      <c r="V1131" s="194"/>
      <c r="W1131" s="194"/>
    </row>
    <row r="1132" spans="1:23" hidden="1">
      <c r="A1132" s="221"/>
      <c r="B1132" s="36" t="s">
        <v>1157</v>
      </c>
      <c r="C1132" s="33" t="s">
        <v>1156</v>
      </c>
      <c r="D1132" s="36"/>
      <c r="E1132" s="315"/>
      <c r="F1132" s="202"/>
      <c r="G1132" s="202"/>
      <c r="H1132" s="315"/>
      <c r="I1132" s="202"/>
      <c r="J1132" s="202"/>
      <c r="K1132" s="205" t="s">
        <v>751</v>
      </c>
      <c r="L1132" s="194" t="s">
        <v>33</v>
      </c>
      <c r="M1132" s="193" t="s">
        <v>2269</v>
      </c>
      <c r="N1132" s="194"/>
      <c r="O1132" s="202"/>
      <c r="P1132" s="192"/>
      <c r="Q1132" s="192"/>
      <c r="R1132" s="194"/>
      <c r="S1132" s="194"/>
      <c r="T1132" s="194"/>
      <c r="U1132" s="194"/>
      <c r="V1132" s="194"/>
      <c r="W1132" s="194"/>
    </row>
    <row r="1133" spans="1:23" hidden="1">
      <c r="A1133" s="292"/>
      <c r="B1133" s="36" t="s">
        <v>1157</v>
      </c>
      <c r="C1133" s="33" t="s">
        <v>613</v>
      </c>
      <c r="D1133" s="26"/>
      <c r="E1133" s="315"/>
      <c r="F1133" s="202"/>
      <c r="G1133" s="202"/>
      <c r="H1133" s="315"/>
      <c r="I1133" s="202"/>
      <c r="J1133" s="202"/>
      <c r="K1133" s="205" t="s">
        <v>751</v>
      </c>
      <c r="L1133" s="194" t="s">
        <v>33</v>
      </c>
      <c r="M1133" s="193" t="s">
        <v>2269</v>
      </c>
      <c r="N1133" s="194"/>
      <c r="O1133" s="202"/>
      <c r="P1133" s="192"/>
      <c r="Q1133" s="192"/>
      <c r="R1133" s="194"/>
      <c r="S1133" s="194"/>
      <c r="T1133" s="194"/>
      <c r="U1133" s="194"/>
      <c r="V1133" s="194"/>
      <c r="W1133" s="194"/>
    </row>
    <row r="1134" spans="1:23" hidden="1">
      <c r="A1134" s="292"/>
      <c r="B1134" s="36" t="s">
        <v>1157</v>
      </c>
      <c r="C1134" s="33" t="s">
        <v>1158</v>
      </c>
      <c r="D1134" s="26"/>
      <c r="E1134" s="315"/>
      <c r="F1134" s="202"/>
      <c r="G1134" s="202"/>
      <c r="H1134" s="315"/>
      <c r="I1134" s="202"/>
      <c r="J1134" s="202"/>
      <c r="K1134" s="205" t="s">
        <v>751</v>
      </c>
      <c r="L1134" s="194" t="s">
        <v>33</v>
      </c>
      <c r="M1134" s="193" t="s">
        <v>2269</v>
      </c>
      <c r="N1134" s="194"/>
      <c r="O1134" s="202"/>
      <c r="P1134" s="192"/>
      <c r="Q1134" s="192"/>
      <c r="R1134" s="194"/>
      <c r="S1134" s="194"/>
      <c r="T1134" s="194"/>
      <c r="U1134" s="194"/>
      <c r="V1134" s="194"/>
      <c r="W1134" s="194"/>
    </row>
    <row r="1135" spans="1:23" hidden="1">
      <c r="A1135" s="197"/>
      <c r="B1135" s="36" t="s">
        <v>1157</v>
      </c>
      <c r="C1135" s="33" t="s">
        <v>614</v>
      </c>
      <c r="D1135" s="36"/>
      <c r="E1135" s="315"/>
      <c r="F1135" s="202"/>
      <c r="G1135" s="202"/>
      <c r="H1135" s="315"/>
      <c r="I1135" s="202"/>
      <c r="J1135" s="202"/>
      <c r="K1135" s="205" t="s">
        <v>751</v>
      </c>
      <c r="L1135" s="194" t="s">
        <v>33</v>
      </c>
      <c r="M1135" s="193" t="s">
        <v>2269</v>
      </c>
      <c r="N1135" s="194"/>
      <c r="O1135" s="202"/>
      <c r="P1135" s="192"/>
      <c r="Q1135" s="192"/>
      <c r="R1135" s="194"/>
      <c r="S1135" s="194"/>
      <c r="T1135" s="194"/>
      <c r="U1135" s="194"/>
      <c r="V1135" s="194"/>
      <c r="W1135" s="194"/>
    </row>
    <row r="1136" spans="1:23" hidden="1">
      <c r="A1136" s="262" t="s">
        <v>362</v>
      </c>
      <c r="B1136" s="36" t="s">
        <v>432</v>
      </c>
      <c r="C1136" s="33" t="s">
        <v>492</v>
      </c>
      <c r="D1136" s="252"/>
      <c r="E1136" s="315"/>
      <c r="F1136" s="202"/>
      <c r="G1136" s="202"/>
      <c r="H1136" s="315"/>
      <c r="I1136" s="202"/>
      <c r="J1136" s="202"/>
      <c r="K1136" s="205" t="s">
        <v>751</v>
      </c>
      <c r="L1136" s="194" t="s">
        <v>33</v>
      </c>
      <c r="M1136" s="193" t="s">
        <v>2269</v>
      </c>
      <c r="N1136" s="194"/>
      <c r="O1136" s="202"/>
      <c r="P1136" s="192"/>
      <c r="Q1136" s="192"/>
      <c r="R1136" s="194"/>
      <c r="S1136" s="194"/>
      <c r="T1136" s="194"/>
      <c r="U1136" s="194"/>
      <c r="V1136" s="194"/>
      <c r="W1136" s="194"/>
    </row>
    <row r="1137" spans="1:23" hidden="1">
      <c r="A1137" s="262" t="s">
        <v>362</v>
      </c>
      <c r="B1137" s="36" t="s">
        <v>404</v>
      </c>
      <c r="C1137" s="33" t="s">
        <v>1155</v>
      </c>
      <c r="D1137" s="252"/>
      <c r="E1137" s="315"/>
      <c r="F1137" s="202"/>
      <c r="G1137" s="202"/>
      <c r="H1137" s="315"/>
      <c r="I1137" s="202"/>
      <c r="J1137" s="202"/>
      <c r="K1137" s="205" t="s">
        <v>751</v>
      </c>
      <c r="L1137" s="194" t="s">
        <v>33</v>
      </c>
      <c r="M1137" s="193" t="s">
        <v>2269</v>
      </c>
      <c r="N1137" s="194"/>
      <c r="O1137" s="202"/>
      <c r="P1137" s="192"/>
      <c r="Q1137" s="192"/>
      <c r="R1137" s="194"/>
      <c r="S1137" s="194"/>
      <c r="T1137" s="194"/>
      <c r="U1137" s="194"/>
      <c r="V1137" s="194"/>
      <c r="W1137" s="194"/>
    </row>
    <row r="1138" spans="1:23" hidden="1">
      <c r="A1138" s="222"/>
      <c r="B1138" s="36" t="s">
        <v>404</v>
      </c>
      <c r="C1138" s="33" t="s">
        <v>435</v>
      </c>
      <c r="D1138" s="36"/>
      <c r="E1138" s="315"/>
      <c r="F1138" s="202"/>
      <c r="G1138" s="202"/>
      <c r="H1138" s="315"/>
      <c r="I1138" s="202"/>
      <c r="J1138" s="202"/>
      <c r="K1138" s="205" t="s">
        <v>751</v>
      </c>
      <c r="L1138" s="194" t="s">
        <v>33</v>
      </c>
      <c r="M1138" s="193" t="s">
        <v>2269</v>
      </c>
      <c r="N1138" s="194"/>
      <c r="O1138" s="202"/>
      <c r="P1138" s="192"/>
      <c r="Q1138" s="192"/>
      <c r="R1138" s="194"/>
      <c r="S1138" s="194"/>
      <c r="T1138" s="194"/>
      <c r="U1138" s="194"/>
      <c r="V1138" s="194"/>
      <c r="W1138" s="194"/>
    </row>
    <row r="1139" spans="1:23" hidden="1">
      <c r="A1139" s="294"/>
      <c r="B1139" s="36" t="s">
        <v>404</v>
      </c>
      <c r="C1139" s="33" t="s">
        <v>1159</v>
      </c>
      <c r="D1139" s="36"/>
      <c r="E1139" s="315"/>
      <c r="F1139" s="202"/>
      <c r="G1139" s="202"/>
      <c r="H1139" s="315"/>
      <c r="I1139" s="202"/>
      <c r="J1139" s="202"/>
      <c r="K1139" s="205" t="s">
        <v>751</v>
      </c>
      <c r="L1139" s="194" t="s">
        <v>33</v>
      </c>
      <c r="M1139" s="193" t="s">
        <v>2269</v>
      </c>
      <c r="N1139" s="194"/>
      <c r="O1139" s="202"/>
      <c r="P1139" s="192"/>
      <c r="Q1139" s="192"/>
      <c r="R1139" s="194"/>
      <c r="S1139" s="194"/>
      <c r="T1139" s="194"/>
      <c r="U1139" s="194"/>
      <c r="V1139" s="194"/>
      <c r="W1139" s="194"/>
    </row>
    <row r="1140" spans="1:23" hidden="1">
      <c r="A1140" s="294"/>
      <c r="B1140" s="36" t="s">
        <v>404</v>
      </c>
      <c r="C1140" s="246" t="s">
        <v>1160</v>
      </c>
      <c r="D1140" s="254"/>
      <c r="E1140" s="315"/>
      <c r="F1140" s="202"/>
      <c r="G1140" s="202"/>
      <c r="H1140" s="315"/>
      <c r="I1140" s="202"/>
      <c r="J1140" s="202"/>
      <c r="K1140" s="205" t="s">
        <v>751</v>
      </c>
      <c r="L1140" s="194" t="s">
        <v>33</v>
      </c>
      <c r="M1140" s="193" t="s">
        <v>2269</v>
      </c>
      <c r="N1140" s="194"/>
      <c r="O1140" s="202"/>
      <c r="P1140" s="192"/>
      <c r="Q1140" s="192"/>
      <c r="R1140" s="194"/>
      <c r="S1140" s="194"/>
      <c r="T1140" s="194"/>
      <c r="U1140" s="194"/>
      <c r="V1140" s="194"/>
      <c r="W1140" s="194"/>
    </row>
    <row r="1141" spans="1:23" hidden="1">
      <c r="A1141" s="295"/>
      <c r="B1141" s="36" t="s">
        <v>404</v>
      </c>
      <c r="C1141" s="33" t="s">
        <v>610</v>
      </c>
      <c r="D1141" s="36"/>
      <c r="E1141" s="315"/>
      <c r="F1141" s="202"/>
      <c r="G1141" s="202"/>
      <c r="H1141" s="315"/>
      <c r="I1141" s="202"/>
      <c r="J1141" s="202"/>
      <c r="K1141" s="205" t="s">
        <v>751</v>
      </c>
      <c r="L1141" s="194" t="s">
        <v>33</v>
      </c>
      <c r="M1141" s="193" t="s">
        <v>2269</v>
      </c>
      <c r="N1141" s="194"/>
      <c r="O1141" s="202"/>
      <c r="P1141" s="192"/>
      <c r="Q1141" s="192"/>
      <c r="R1141" s="194"/>
      <c r="S1141" s="194"/>
      <c r="T1141" s="194"/>
      <c r="U1141" s="194"/>
      <c r="V1141" s="194"/>
      <c r="W1141" s="194"/>
    </row>
    <row r="1142" spans="1:23" hidden="1">
      <c r="A1142" s="292"/>
      <c r="B1142" s="36" t="s">
        <v>404</v>
      </c>
      <c r="C1142" s="283" t="s">
        <v>1161</v>
      </c>
      <c r="D1142" s="36"/>
      <c r="E1142" s="315"/>
      <c r="F1142" s="202"/>
      <c r="G1142" s="202"/>
      <c r="H1142" s="315"/>
      <c r="I1142" s="202"/>
      <c r="J1142" s="202"/>
      <c r="K1142" s="205" t="s">
        <v>751</v>
      </c>
      <c r="L1142" s="194" t="s">
        <v>33</v>
      </c>
      <c r="M1142" s="193" t="s">
        <v>2269</v>
      </c>
      <c r="N1142" s="194"/>
      <c r="O1142" s="202"/>
      <c r="P1142" s="192"/>
      <c r="Q1142" s="192"/>
      <c r="R1142" s="194"/>
      <c r="S1142" s="194"/>
      <c r="T1142" s="194"/>
      <c r="U1142" s="194"/>
      <c r="V1142" s="194"/>
      <c r="W1142" s="194"/>
    </row>
    <row r="1143" spans="1:23" hidden="1">
      <c r="A1143" s="292"/>
      <c r="B1143" s="36" t="s">
        <v>404</v>
      </c>
      <c r="C1143" s="33" t="s">
        <v>405</v>
      </c>
      <c r="D1143" s="42"/>
      <c r="E1143" s="315"/>
      <c r="F1143" s="202"/>
      <c r="G1143" s="202"/>
      <c r="H1143" s="315"/>
      <c r="I1143" s="202"/>
      <c r="J1143" s="202"/>
      <c r="K1143" s="205" t="s">
        <v>751</v>
      </c>
      <c r="L1143" s="194" t="s">
        <v>33</v>
      </c>
      <c r="M1143" s="193" t="s">
        <v>2269</v>
      </c>
      <c r="N1143" s="194"/>
      <c r="O1143" s="202"/>
      <c r="P1143" s="192"/>
      <c r="Q1143" s="192"/>
      <c r="R1143" s="194"/>
      <c r="S1143" s="194"/>
      <c r="T1143" s="194"/>
      <c r="U1143" s="194"/>
      <c r="V1143" s="194"/>
      <c r="W1143" s="194"/>
    </row>
    <row r="1144" spans="1:23" hidden="1">
      <c r="A1144" s="292"/>
      <c r="B1144" s="36" t="s">
        <v>404</v>
      </c>
      <c r="C1144" s="33" t="s">
        <v>1162</v>
      </c>
      <c r="D1144" s="42"/>
      <c r="E1144" s="315"/>
      <c r="F1144" s="202"/>
      <c r="G1144" s="202"/>
      <c r="H1144" s="315"/>
      <c r="I1144" s="202"/>
      <c r="J1144" s="202"/>
      <c r="K1144" s="205" t="s">
        <v>751</v>
      </c>
      <c r="L1144" s="194" t="s">
        <v>33</v>
      </c>
      <c r="M1144" s="193" t="s">
        <v>2269</v>
      </c>
      <c r="N1144" s="194"/>
      <c r="O1144" s="202"/>
      <c r="P1144" s="192"/>
      <c r="Q1144" s="192"/>
      <c r="R1144" s="194"/>
      <c r="S1144" s="194"/>
      <c r="T1144" s="194"/>
      <c r="U1144" s="194"/>
      <c r="V1144" s="194"/>
      <c r="W1144" s="194"/>
    </row>
    <row r="1145" spans="1:23" hidden="1">
      <c r="A1145" s="292"/>
      <c r="B1145" s="36" t="s">
        <v>404</v>
      </c>
      <c r="C1145" s="33" t="s">
        <v>1163</v>
      </c>
      <c r="D1145" s="42"/>
      <c r="E1145" s="315"/>
      <c r="F1145" s="202"/>
      <c r="G1145" s="202"/>
      <c r="H1145" s="315"/>
      <c r="I1145" s="202"/>
      <c r="J1145" s="202"/>
      <c r="K1145" s="205" t="s">
        <v>751</v>
      </c>
      <c r="L1145" s="194" t="s">
        <v>33</v>
      </c>
      <c r="M1145" s="193" t="s">
        <v>2269</v>
      </c>
      <c r="N1145" s="194"/>
      <c r="O1145" s="202"/>
      <c r="P1145" s="192"/>
      <c r="Q1145" s="192"/>
      <c r="R1145" s="194"/>
      <c r="S1145" s="194"/>
      <c r="T1145" s="194"/>
      <c r="U1145" s="194"/>
      <c r="V1145" s="194"/>
      <c r="W1145" s="194"/>
    </row>
    <row r="1146" spans="1:23" hidden="1">
      <c r="A1146" s="292"/>
      <c r="B1146" s="36" t="s">
        <v>404</v>
      </c>
      <c r="C1146" s="33" t="s">
        <v>1164</v>
      </c>
      <c r="D1146" s="42"/>
      <c r="E1146" s="315"/>
      <c r="F1146" s="202"/>
      <c r="G1146" s="202"/>
      <c r="H1146" s="315"/>
      <c r="I1146" s="202"/>
      <c r="J1146" s="202"/>
      <c r="K1146" s="205" t="s">
        <v>751</v>
      </c>
      <c r="L1146" s="194" t="s">
        <v>33</v>
      </c>
      <c r="M1146" s="193" t="s">
        <v>2269</v>
      </c>
      <c r="N1146" s="194"/>
      <c r="O1146" s="202"/>
      <c r="P1146" s="192"/>
      <c r="Q1146" s="192"/>
      <c r="R1146" s="194"/>
      <c r="S1146" s="194"/>
      <c r="T1146" s="194"/>
      <c r="U1146" s="194"/>
      <c r="V1146" s="194"/>
      <c r="W1146" s="194"/>
    </row>
    <row r="1147" spans="1:23" hidden="1">
      <c r="A1147" s="262" t="s">
        <v>362</v>
      </c>
      <c r="B1147" s="36" t="s">
        <v>1165</v>
      </c>
      <c r="C1147" s="33" t="s">
        <v>433</v>
      </c>
      <c r="D1147" s="252"/>
      <c r="E1147" s="315"/>
      <c r="F1147" s="202"/>
      <c r="G1147" s="202"/>
      <c r="H1147" s="315"/>
      <c r="I1147" s="202"/>
      <c r="J1147" s="202"/>
      <c r="K1147" s="205" t="s">
        <v>751</v>
      </c>
      <c r="L1147" s="194" t="s">
        <v>33</v>
      </c>
      <c r="M1147" s="193" t="s">
        <v>2269</v>
      </c>
      <c r="N1147" s="194"/>
      <c r="O1147" s="202"/>
      <c r="P1147" s="192"/>
      <c r="Q1147" s="192"/>
      <c r="R1147" s="194"/>
      <c r="S1147" s="194"/>
      <c r="T1147" s="194"/>
      <c r="U1147" s="194"/>
      <c r="V1147" s="194"/>
      <c r="W1147" s="194"/>
    </row>
    <row r="1148" spans="1:23" hidden="1">
      <c r="A1148" s="221"/>
      <c r="B1148" s="36" t="s">
        <v>1165</v>
      </c>
      <c r="C1148" s="33" t="s">
        <v>611</v>
      </c>
      <c r="D1148" s="36"/>
      <c r="E1148" s="315"/>
      <c r="F1148" s="202"/>
      <c r="G1148" s="202"/>
      <c r="H1148" s="315"/>
      <c r="I1148" s="202"/>
      <c r="J1148" s="202"/>
      <c r="K1148" s="205" t="s">
        <v>751</v>
      </c>
      <c r="L1148" s="194" t="s">
        <v>33</v>
      </c>
      <c r="M1148" s="193" t="s">
        <v>2269</v>
      </c>
      <c r="N1148" s="194"/>
      <c r="O1148" s="202"/>
      <c r="P1148" s="192"/>
      <c r="Q1148" s="192"/>
      <c r="R1148" s="194"/>
      <c r="S1148" s="194"/>
      <c r="T1148" s="194"/>
      <c r="U1148" s="194"/>
      <c r="V1148" s="194"/>
      <c r="W1148" s="194"/>
    </row>
    <row r="1149" spans="1:23" hidden="1">
      <c r="A1149" s="292"/>
      <c r="B1149" s="36" t="s">
        <v>1165</v>
      </c>
      <c r="C1149" s="33" t="s">
        <v>443</v>
      </c>
      <c r="D1149" s="36"/>
      <c r="E1149" s="315"/>
      <c r="F1149" s="202"/>
      <c r="G1149" s="202"/>
      <c r="H1149" s="315"/>
      <c r="I1149" s="202"/>
      <c r="J1149" s="202"/>
      <c r="K1149" s="205" t="s">
        <v>751</v>
      </c>
      <c r="L1149" s="194" t="s">
        <v>33</v>
      </c>
      <c r="M1149" s="193" t="s">
        <v>2269</v>
      </c>
      <c r="N1149" s="194"/>
      <c r="O1149" s="202"/>
      <c r="P1149" s="192"/>
      <c r="Q1149" s="192"/>
      <c r="R1149" s="194"/>
      <c r="S1149" s="194"/>
      <c r="T1149" s="194"/>
      <c r="U1149" s="194"/>
      <c r="V1149" s="194"/>
      <c r="W1149" s="194"/>
    </row>
    <row r="1150" spans="1:23" hidden="1">
      <c r="A1150" s="292"/>
      <c r="B1150" s="36" t="s">
        <v>1165</v>
      </c>
      <c r="C1150" s="33" t="s">
        <v>1170</v>
      </c>
      <c r="D1150" s="26"/>
      <c r="E1150" s="315"/>
      <c r="F1150" s="202"/>
      <c r="G1150" s="202"/>
      <c r="H1150" s="315"/>
      <c r="I1150" s="202"/>
      <c r="J1150" s="202"/>
      <c r="K1150" s="205" t="s">
        <v>751</v>
      </c>
      <c r="L1150" s="194" t="s">
        <v>33</v>
      </c>
      <c r="M1150" s="193" t="s">
        <v>2269</v>
      </c>
      <c r="N1150" s="194"/>
      <c r="O1150" s="202"/>
      <c r="P1150" s="192"/>
      <c r="Q1150" s="192"/>
      <c r="R1150" s="194"/>
      <c r="S1150" s="194"/>
      <c r="T1150" s="194"/>
      <c r="U1150" s="194"/>
      <c r="V1150" s="194"/>
      <c r="W1150" s="194"/>
    </row>
    <row r="1151" spans="1:23" hidden="1">
      <c r="A1151" s="292"/>
      <c r="B1151" s="36" t="s">
        <v>1165</v>
      </c>
      <c r="C1151" s="33" t="s">
        <v>441</v>
      </c>
      <c r="D1151" s="26"/>
      <c r="E1151" s="315"/>
      <c r="F1151" s="202"/>
      <c r="G1151" s="202"/>
      <c r="H1151" s="315"/>
      <c r="I1151" s="202"/>
      <c r="J1151" s="202"/>
      <c r="K1151" s="205" t="s">
        <v>751</v>
      </c>
      <c r="L1151" s="194" t="s">
        <v>33</v>
      </c>
      <c r="M1151" s="193" t="s">
        <v>2269</v>
      </c>
      <c r="N1151" s="194"/>
      <c r="O1151" s="202"/>
      <c r="P1151" s="192"/>
      <c r="Q1151" s="192"/>
      <c r="R1151" s="194"/>
      <c r="S1151" s="194"/>
      <c r="T1151" s="194"/>
      <c r="U1151" s="194"/>
      <c r="V1151" s="194"/>
      <c r="W1151" s="194"/>
    </row>
    <row r="1152" spans="1:23" hidden="1">
      <c r="A1152" s="292"/>
      <c r="B1152" s="36" t="s">
        <v>1165</v>
      </c>
      <c r="C1152" s="33" t="s">
        <v>1171</v>
      </c>
      <c r="D1152" s="36"/>
      <c r="E1152" s="315"/>
      <c r="F1152" s="202"/>
      <c r="G1152" s="202"/>
      <c r="H1152" s="315"/>
      <c r="I1152" s="202"/>
      <c r="J1152" s="202"/>
      <c r="K1152" s="205" t="s">
        <v>751</v>
      </c>
      <c r="L1152" s="194" t="s">
        <v>33</v>
      </c>
      <c r="M1152" s="193" t="s">
        <v>2269</v>
      </c>
      <c r="N1152" s="194"/>
      <c r="O1152" s="202"/>
      <c r="P1152" s="192"/>
      <c r="Q1152" s="192"/>
      <c r="R1152" s="194"/>
      <c r="S1152" s="194"/>
      <c r="T1152" s="194"/>
      <c r="U1152" s="194"/>
      <c r="V1152" s="194"/>
      <c r="W1152" s="194"/>
    </row>
    <row r="1153" spans="1:23" hidden="1">
      <c r="A1153" s="292"/>
      <c r="B1153" s="36" t="s">
        <v>1165</v>
      </c>
      <c r="C1153" s="33" t="s">
        <v>439</v>
      </c>
      <c r="D1153" s="36"/>
      <c r="E1153" s="315"/>
      <c r="F1153" s="202"/>
      <c r="G1153" s="202"/>
      <c r="H1153" s="315"/>
      <c r="I1153" s="202"/>
      <c r="J1153" s="202"/>
      <c r="K1153" s="205" t="s">
        <v>751</v>
      </c>
      <c r="L1153" s="194" t="s">
        <v>33</v>
      </c>
      <c r="M1153" s="193" t="s">
        <v>2269</v>
      </c>
      <c r="N1153" s="194"/>
      <c r="O1153" s="202"/>
      <c r="P1153" s="192"/>
      <c r="Q1153" s="192"/>
      <c r="R1153" s="194"/>
      <c r="S1153" s="194"/>
      <c r="T1153" s="194"/>
      <c r="U1153" s="194"/>
      <c r="V1153" s="194"/>
      <c r="W1153" s="194"/>
    </row>
    <row r="1154" spans="1:23" hidden="1">
      <c r="A1154" s="292"/>
      <c r="B1154" s="36" t="s">
        <v>1165</v>
      </c>
      <c r="C1154" s="33" t="s">
        <v>1172</v>
      </c>
      <c r="D1154" s="26"/>
      <c r="E1154" s="315"/>
      <c r="F1154" s="202"/>
      <c r="G1154" s="202"/>
      <c r="H1154" s="315"/>
      <c r="I1154" s="202"/>
      <c r="J1154" s="202"/>
      <c r="K1154" s="205" t="s">
        <v>751</v>
      </c>
      <c r="L1154" s="194" t="s">
        <v>33</v>
      </c>
      <c r="M1154" s="193" t="s">
        <v>2269</v>
      </c>
      <c r="N1154" s="194"/>
      <c r="O1154" s="202"/>
      <c r="P1154" s="192"/>
      <c r="Q1154" s="192"/>
      <c r="R1154" s="194"/>
      <c r="S1154" s="194"/>
      <c r="T1154" s="194"/>
      <c r="U1154" s="194"/>
      <c r="V1154" s="194"/>
      <c r="W1154" s="194"/>
    </row>
    <row r="1155" spans="1:23" hidden="1">
      <c r="A1155" s="292"/>
      <c r="B1155" s="36" t="s">
        <v>1165</v>
      </c>
      <c r="C1155" s="33" t="s">
        <v>1166</v>
      </c>
      <c r="D1155" s="26"/>
      <c r="E1155" s="315"/>
      <c r="F1155" s="202"/>
      <c r="G1155" s="202"/>
      <c r="H1155" s="315"/>
      <c r="I1155" s="202"/>
      <c r="J1155" s="202"/>
      <c r="K1155" s="205" t="s">
        <v>751</v>
      </c>
      <c r="L1155" s="194" t="s">
        <v>33</v>
      </c>
      <c r="M1155" s="193" t="s">
        <v>2269</v>
      </c>
      <c r="N1155" s="194"/>
      <c r="O1155" s="202"/>
      <c r="P1155" s="192"/>
      <c r="Q1155" s="192"/>
      <c r="R1155" s="194"/>
      <c r="S1155" s="194"/>
      <c r="T1155" s="194"/>
      <c r="U1155" s="194"/>
      <c r="V1155" s="194"/>
      <c r="W1155" s="194"/>
    </row>
    <row r="1156" spans="1:23" hidden="1">
      <c r="A1156" s="292"/>
      <c r="B1156" s="36" t="s">
        <v>1165</v>
      </c>
      <c r="C1156" s="33" t="s">
        <v>1167</v>
      </c>
      <c r="D1156" s="26"/>
      <c r="E1156" s="315"/>
      <c r="F1156" s="202"/>
      <c r="G1156" s="202"/>
      <c r="H1156" s="315"/>
      <c r="I1156" s="202"/>
      <c r="J1156" s="202"/>
      <c r="K1156" s="205" t="s">
        <v>751</v>
      </c>
      <c r="L1156" s="194" t="s">
        <v>33</v>
      </c>
      <c r="M1156" s="193" t="s">
        <v>2269</v>
      </c>
      <c r="N1156" s="194"/>
      <c r="O1156" s="202"/>
      <c r="P1156" s="192"/>
      <c r="Q1156" s="192"/>
      <c r="R1156" s="194"/>
      <c r="S1156" s="194"/>
      <c r="T1156" s="194"/>
      <c r="U1156" s="194"/>
      <c r="V1156" s="194"/>
      <c r="W1156" s="194"/>
    </row>
    <row r="1157" spans="1:23" hidden="1">
      <c r="A1157" s="292"/>
      <c r="B1157" s="36" t="s">
        <v>1165</v>
      </c>
      <c r="C1157" s="33" t="s">
        <v>438</v>
      </c>
      <c r="D1157" s="26"/>
      <c r="E1157" s="315"/>
      <c r="F1157" s="202"/>
      <c r="G1157" s="202"/>
      <c r="H1157" s="315"/>
      <c r="I1157" s="202"/>
      <c r="J1157" s="202"/>
      <c r="K1157" s="205" t="s">
        <v>751</v>
      </c>
      <c r="L1157" s="194" t="s">
        <v>33</v>
      </c>
      <c r="M1157" s="193" t="s">
        <v>2269</v>
      </c>
      <c r="N1157" s="194"/>
      <c r="O1157" s="202"/>
      <c r="P1157" s="192"/>
      <c r="Q1157" s="192"/>
      <c r="R1157" s="194"/>
      <c r="S1157" s="194"/>
      <c r="T1157" s="194"/>
      <c r="U1157" s="194"/>
      <c r="V1157" s="194"/>
      <c r="W1157" s="194"/>
    </row>
    <row r="1158" spans="1:23" hidden="1">
      <c r="A1158" s="292"/>
      <c r="B1158" s="36" t="s">
        <v>1165</v>
      </c>
      <c r="C1158" s="33" t="s">
        <v>1168</v>
      </c>
      <c r="D1158" s="26"/>
      <c r="E1158" s="315"/>
      <c r="F1158" s="202"/>
      <c r="G1158" s="202"/>
      <c r="H1158" s="315"/>
      <c r="I1158" s="202"/>
      <c r="J1158" s="202"/>
      <c r="K1158" s="205" t="s">
        <v>751</v>
      </c>
      <c r="L1158" s="194" t="s">
        <v>33</v>
      </c>
      <c r="M1158" s="193" t="s">
        <v>2269</v>
      </c>
      <c r="N1158" s="194"/>
      <c r="O1158" s="202"/>
      <c r="P1158" s="192"/>
      <c r="Q1158" s="192"/>
      <c r="R1158" s="194"/>
      <c r="S1158" s="194"/>
      <c r="T1158" s="194"/>
      <c r="U1158" s="194"/>
      <c r="V1158" s="194"/>
      <c r="W1158" s="194"/>
    </row>
    <row r="1159" spans="1:23" hidden="1">
      <c r="A1159" s="292"/>
      <c r="B1159" s="36" t="s">
        <v>1165</v>
      </c>
      <c r="C1159" s="33" t="s">
        <v>1169</v>
      </c>
      <c r="D1159" s="26"/>
      <c r="E1159" s="315"/>
      <c r="F1159" s="202"/>
      <c r="G1159" s="202"/>
      <c r="H1159" s="315"/>
      <c r="I1159" s="202"/>
      <c r="J1159" s="202"/>
      <c r="K1159" s="205" t="s">
        <v>751</v>
      </c>
      <c r="L1159" s="194" t="s">
        <v>33</v>
      </c>
      <c r="M1159" s="193" t="s">
        <v>2269</v>
      </c>
      <c r="N1159" s="194"/>
      <c r="O1159" s="202"/>
      <c r="P1159" s="192"/>
      <c r="Q1159" s="192"/>
      <c r="R1159" s="194"/>
      <c r="S1159" s="194"/>
      <c r="T1159" s="194"/>
      <c r="U1159" s="194"/>
      <c r="V1159" s="194"/>
      <c r="W1159" s="194"/>
    </row>
    <row r="1160" spans="1:23" hidden="1">
      <c r="A1160" s="292"/>
      <c r="B1160" s="36" t="s">
        <v>1165</v>
      </c>
      <c r="C1160" s="33" t="s">
        <v>1173</v>
      </c>
      <c r="D1160" s="26"/>
      <c r="E1160" s="315"/>
      <c r="F1160" s="202"/>
      <c r="G1160" s="202"/>
      <c r="H1160" s="315"/>
      <c r="I1160" s="202"/>
      <c r="J1160" s="202"/>
      <c r="K1160" s="205" t="s">
        <v>751</v>
      </c>
      <c r="L1160" s="194" t="s">
        <v>33</v>
      </c>
      <c r="M1160" s="193" t="s">
        <v>2269</v>
      </c>
      <c r="N1160" s="194"/>
      <c r="O1160" s="202"/>
      <c r="P1160" s="192"/>
      <c r="Q1160" s="192"/>
      <c r="R1160" s="194"/>
      <c r="S1160" s="194"/>
      <c r="T1160" s="194"/>
      <c r="U1160" s="194"/>
      <c r="V1160" s="194"/>
      <c r="W1160" s="194"/>
    </row>
    <row r="1161" spans="1:23" hidden="1">
      <c r="A1161" s="292"/>
      <c r="B1161" s="36" t="s">
        <v>1165</v>
      </c>
      <c r="C1161" s="33" t="s">
        <v>1174</v>
      </c>
      <c r="D1161" s="26"/>
      <c r="E1161" s="315"/>
      <c r="F1161" s="202"/>
      <c r="G1161" s="202"/>
      <c r="H1161" s="315"/>
      <c r="I1161" s="202"/>
      <c r="J1161" s="202"/>
      <c r="K1161" s="205" t="s">
        <v>751</v>
      </c>
      <c r="L1161" s="194" t="s">
        <v>33</v>
      </c>
      <c r="M1161" s="193" t="s">
        <v>2269</v>
      </c>
      <c r="N1161" s="194"/>
      <c r="O1161" s="202"/>
      <c r="P1161" s="192"/>
      <c r="Q1161" s="192"/>
      <c r="R1161" s="194"/>
      <c r="S1161" s="194"/>
      <c r="T1161" s="194"/>
      <c r="U1161" s="194"/>
      <c r="V1161" s="194"/>
      <c r="W1161" s="194"/>
    </row>
    <row r="1162" spans="1:23" hidden="1">
      <c r="A1162" s="292"/>
      <c r="B1162" s="36" t="s">
        <v>1165</v>
      </c>
      <c r="C1162" s="33" t="s">
        <v>440</v>
      </c>
      <c r="D1162" s="26"/>
      <c r="E1162" s="315"/>
      <c r="F1162" s="202"/>
      <c r="G1162" s="202"/>
      <c r="H1162" s="315"/>
      <c r="I1162" s="202"/>
      <c r="J1162" s="202"/>
      <c r="K1162" s="205" t="s">
        <v>751</v>
      </c>
      <c r="L1162" s="194" t="s">
        <v>33</v>
      </c>
      <c r="M1162" s="193" t="s">
        <v>2269</v>
      </c>
      <c r="N1162" s="194"/>
      <c r="O1162" s="202"/>
      <c r="P1162" s="192"/>
      <c r="Q1162" s="192"/>
      <c r="R1162" s="194"/>
      <c r="S1162" s="194"/>
      <c r="T1162" s="194"/>
      <c r="U1162" s="194"/>
      <c r="V1162" s="194"/>
      <c r="W1162" s="194"/>
    </row>
    <row r="1163" spans="1:23" hidden="1">
      <c r="A1163" s="292"/>
      <c r="B1163" s="36" t="s">
        <v>1165</v>
      </c>
      <c r="C1163" s="33" t="s">
        <v>438</v>
      </c>
      <c r="D1163" s="26"/>
      <c r="E1163" s="315"/>
      <c r="F1163" s="202"/>
      <c r="G1163" s="202"/>
      <c r="H1163" s="315"/>
      <c r="I1163" s="202"/>
      <c r="J1163" s="202"/>
      <c r="K1163" s="205" t="s">
        <v>751</v>
      </c>
      <c r="L1163" s="194" t="s">
        <v>33</v>
      </c>
      <c r="M1163" s="193" t="s">
        <v>2269</v>
      </c>
      <c r="N1163" s="194"/>
      <c r="O1163" s="202"/>
      <c r="P1163" s="192"/>
      <c r="Q1163" s="192"/>
      <c r="R1163" s="194"/>
      <c r="S1163" s="194"/>
      <c r="T1163" s="194"/>
      <c r="U1163" s="194"/>
      <c r="V1163" s="194"/>
      <c r="W1163" s="194"/>
    </row>
    <row r="1164" spans="1:23" hidden="1">
      <c r="A1164" s="292"/>
      <c r="B1164" s="36" t="s">
        <v>1165</v>
      </c>
      <c r="C1164" s="33" t="s">
        <v>434</v>
      </c>
      <c r="D1164" s="36"/>
      <c r="E1164" s="315"/>
      <c r="F1164" s="202"/>
      <c r="G1164" s="202"/>
      <c r="H1164" s="315"/>
      <c r="I1164" s="202"/>
      <c r="J1164" s="202"/>
      <c r="K1164" s="205" t="s">
        <v>751</v>
      </c>
      <c r="L1164" s="194" t="s">
        <v>33</v>
      </c>
      <c r="M1164" s="193" t="s">
        <v>2269</v>
      </c>
      <c r="N1164" s="194"/>
      <c r="O1164" s="202"/>
      <c r="P1164" s="192"/>
      <c r="Q1164" s="192"/>
      <c r="R1164" s="194"/>
      <c r="S1164" s="194"/>
      <c r="T1164" s="194"/>
      <c r="U1164" s="194"/>
      <c r="V1164" s="194"/>
      <c r="W1164" s="194"/>
    </row>
    <row r="1165" spans="1:23" hidden="1">
      <c r="A1165" s="292"/>
      <c r="B1165" s="36" t="s">
        <v>1165</v>
      </c>
      <c r="C1165" s="33" t="s">
        <v>437</v>
      </c>
      <c r="D1165" s="26"/>
      <c r="E1165" s="315"/>
      <c r="F1165" s="202"/>
      <c r="G1165" s="202"/>
      <c r="H1165" s="315"/>
      <c r="I1165" s="202"/>
      <c r="J1165" s="202"/>
      <c r="K1165" s="205" t="s">
        <v>751</v>
      </c>
      <c r="L1165" s="194" t="s">
        <v>33</v>
      </c>
      <c r="M1165" s="193" t="s">
        <v>2269</v>
      </c>
      <c r="N1165" s="194"/>
      <c r="O1165" s="202"/>
      <c r="P1165" s="192"/>
      <c r="Q1165" s="192"/>
      <c r="R1165" s="194"/>
      <c r="S1165" s="194"/>
      <c r="T1165" s="194"/>
      <c r="U1165" s="194"/>
      <c r="V1165" s="194"/>
      <c r="W1165" s="194"/>
    </row>
    <row r="1166" spans="1:23" hidden="1">
      <c r="A1166" s="292"/>
      <c r="B1166" s="36" t="s">
        <v>1165</v>
      </c>
      <c r="C1166" s="33" t="s">
        <v>442</v>
      </c>
      <c r="D1166" s="26"/>
      <c r="E1166" s="315"/>
      <c r="F1166" s="202"/>
      <c r="G1166" s="202"/>
      <c r="H1166" s="315"/>
      <c r="I1166" s="202"/>
      <c r="J1166" s="202"/>
      <c r="K1166" s="205" t="s">
        <v>751</v>
      </c>
      <c r="L1166" s="194" t="s">
        <v>33</v>
      </c>
      <c r="M1166" s="193" t="s">
        <v>2269</v>
      </c>
      <c r="N1166" s="194"/>
      <c r="O1166" s="202"/>
      <c r="P1166" s="192"/>
      <c r="Q1166" s="192"/>
      <c r="R1166" s="194"/>
      <c r="S1166" s="194"/>
      <c r="T1166" s="194"/>
      <c r="U1166" s="194"/>
      <c r="V1166" s="194"/>
      <c r="W1166" s="194"/>
    </row>
    <row r="1167" spans="1:23" hidden="1">
      <c r="A1167" s="293"/>
      <c r="B1167" s="53" t="s">
        <v>1165</v>
      </c>
      <c r="C1167" s="283" t="s">
        <v>1175</v>
      </c>
      <c r="D1167" s="38"/>
      <c r="E1167" s="315"/>
      <c r="F1167" s="202"/>
      <c r="G1167" s="202"/>
      <c r="H1167" s="315"/>
      <c r="I1167" s="202"/>
      <c r="J1167" s="202"/>
      <c r="K1167" s="205" t="s">
        <v>751</v>
      </c>
      <c r="L1167" s="194" t="s">
        <v>33</v>
      </c>
      <c r="M1167" s="193" t="s">
        <v>2269</v>
      </c>
      <c r="N1167" s="194"/>
      <c r="O1167" s="202"/>
      <c r="P1167" s="192"/>
      <c r="Q1167" s="192"/>
      <c r="R1167" s="194"/>
      <c r="S1167" s="194"/>
      <c r="T1167" s="194"/>
      <c r="U1167" s="194"/>
      <c r="V1167" s="194"/>
      <c r="W1167" s="194"/>
    </row>
    <row r="1168" spans="1:23" hidden="1">
      <c r="A1168" s="294"/>
      <c r="B1168" s="36" t="s">
        <v>1165</v>
      </c>
      <c r="C1168" s="33" t="s">
        <v>436</v>
      </c>
      <c r="D1168" s="26"/>
      <c r="E1168" s="315"/>
      <c r="F1168" s="202"/>
      <c r="G1168" s="202"/>
      <c r="H1168" s="315"/>
      <c r="I1168" s="202"/>
      <c r="J1168" s="202"/>
      <c r="K1168" s="205" t="s">
        <v>751</v>
      </c>
      <c r="L1168" s="194" t="s">
        <v>33</v>
      </c>
      <c r="M1168" s="193" t="s">
        <v>2269</v>
      </c>
      <c r="N1168" s="194"/>
      <c r="O1168" s="202"/>
      <c r="P1168" s="192"/>
      <c r="Q1168" s="192"/>
      <c r="R1168" s="194"/>
      <c r="S1168" s="194"/>
      <c r="T1168" s="194"/>
      <c r="U1168" s="194"/>
      <c r="V1168" s="194"/>
      <c r="W1168" s="194"/>
    </row>
    <row r="1169" spans="1:23" hidden="1">
      <c r="A1169" s="298" t="s">
        <v>362</v>
      </c>
      <c r="B1169" s="53" t="s">
        <v>444</v>
      </c>
      <c r="C1169" s="376" t="s">
        <v>1176</v>
      </c>
      <c r="D1169" s="204"/>
      <c r="E1169" s="315"/>
      <c r="F1169" s="202"/>
      <c r="G1169" s="202"/>
      <c r="H1169" s="315"/>
      <c r="I1169" s="202"/>
      <c r="J1169" s="202"/>
      <c r="K1169" s="205" t="s">
        <v>751</v>
      </c>
      <c r="L1169" s="194" t="s">
        <v>33</v>
      </c>
      <c r="M1169" s="193" t="s">
        <v>2269</v>
      </c>
      <c r="N1169" s="194"/>
      <c r="O1169" s="202"/>
      <c r="P1169" s="192"/>
      <c r="Q1169" s="192"/>
      <c r="R1169" s="194"/>
      <c r="S1169" s="194"/>
      <c r="T1169" s="194"/>
      <c r="U1169" s="194"/>
      <c r="V1169" s="194"/>
      <c r="W1169" s="194"/>
    </row>
    <row r="1170" spans="1:23" hidden="1">
      <c r="A1170" s="234" t="s">
        <v>615</v>
      </c>
      <c r="B1170" s="191" t="s">
        <v>707</v>
      </c>
      <c r="C1170" s="216" t="s">
        <v>1226</v>
      </c>
      <c r="D1170" s="191">
        <v>2</v>
      </c>
      <c r="E1170" s="202"/>
      <c r="F1170" s="202"/>
      <c r="G1170" s="202"/>
      <c r="H1170" s="315"/>
      <c r="I1170" s="202"/>
      <c r="J1170" s="202"/>
      <c r="K1170" s="205" t="s">
        <v>751</v>
      </c>
      <c r="L1170" s="194" t="s">
        <v>33</v>
      </c>
      <c r="M1170" s="193" t="s">
        <v>2269</v>
      </c>
      <c r="N1170" s="194"/>
      <c r="O1170" s="202"/>
      <c r="P1170" s="192"/>
      <c r="Q1170" s="192"/>
      <c r="R1170" s="194"/>
      <c r="S1170" s="194"/>
      <c r="T1170" s="194"/>
      <c r="U1170" s="194"/>
      <c r="V1170" s="194"/>
      <c r="W1170" s="194"/>
    </row>
    <row r="1171" spans="1:23" hidden="1">
      <c r="A1171" s="234" t="s">
        <v>615</v>
      </c>
      <c r="B1171" s="238" t="s">
        <v>707</v>
      </c>
      <c r="C1171" s="216" t="s">
        <v>1232</v>
      </c>
      <c r="D1171" s="191">
        <v>4</v>
      </c>
      <c r="E1171" s="202"/>
      <c r="F1171" s="202"/>
      <c r="G1171" s="202"/>
      <c r="H1171" s="315"/>
      <c r="I1171" s="202"/>
      <c r="J1171" s="202"/>
      <c r="K1171" s="205" t="s">
        <v>751</v>
      </c>
      <c r="L1171" s="194" t="s">
        <v>33</v>
      </c>
      <c r="M1171" s="193" t="s">
        <v>2269</v>
      </c>
      <c r="N1171" s="194"/>
      <c r="O1171" s="202"/>
      <c r="P1171" s="192"/>
      <c r="Q1171" s="192"/>
      <c r="R1171" s="194"/>
      <c r="S1171" s="194"/>
      <c r="T1171" s="194"/>
      <c r="U1171" s="194"/>
      <c r="V1171" s="194"/>
      <c r="W1171" s="194"/>
    </row>
    <row r="1172" spans="1:23" hidden="1">
      <c r="A1172" s="234" t="s">
        <v>615</v>
      </c>
      <c r="B1172" s="238" t="s">
        <v>707</v>
      </c>
      <c r="C1172" s="216" t="s">
        <v>1242</v>
      </c>
      <c r="D1172" s="191">
        <v>2</v>
      </c>
      <c r="E1172" s="202"/>
      <c r="F1172" s="202"/>
      <c r="G1172" s="202"/>
      <c r="H1172" s="315"/>
      <c r="I1172" s="202"/>
      <c r="J1172" s="202"/>
      <c r="K1172" s="205" t="s">
        <v>751</v>
      </c>
      <c r="L1172" s="194" t="s">
        <v>33</v>
      </c>
      <c r="M1172" s="193" t="s">
        <v>2269</v>
      </c>
      <c r="N1172" s="194"/>
      <c r="O1172" s="202"/>
      <c r="P1172" s="192"/>
      <c r="Q1172" s="192"/>
      <c r="R1172" s="194"/>
      <c r="S1172" s="194"/>
      <c r="T1172" s="194"/>
      <c r="U1172" s="194"/>
      <c r="V1172" s="194"/>
      <c r="W1172" s="194"/>
    </row>
    <row r="1173" spans="1:23" hidden="1">
      <c r="A1173" s="262" t="s">
        <v>615</v>
      </c>
      <c r="B1173" s="49" t="s">
        <v>522</v>
      </c>
      <c r="C1173" s="269" t="s">
        <v>1264</v>
      </c>
      <c r="D1173" s="260"/>
      <c r="E1173" s="352"/>
      <c r="F1173" s="202"/>
      <c r="G1173" s="202"/>
      <c r="H1173" s="315"/>
      <c r="I1173" s="202"/>
      <c r="J1173" s="202"/>
      <c r="K1173" s="205" t="s">
        <v>751</v>
      </c>
      <c r="L1173" s="194" t="s">
        <v>33</v>
      </c>
      <c r="M1173" s="193" t="s">
        <v>2269</v>
      </c>
      <c r="N1173" s="194"/>
      <c r="O1173" s="202"/>
      <c r="P1173" s="192"/>
      <c r="Q1173" s="192"/>
      <c r="R1173" s="194"/>
      <c r="S1173" s="194"/>
      <c r="T1173" s="194"/>
      <c r="U1173" s="194"/>
      <c r="V1173" s="194"/>
      <c r="W1173" s="194"/>
    </row>
    <row r="1174" spans="1:23" hidden="1">
      <c r="A1174" s="221"/>
      <c r="B1174" s="53" t="s">
        <v>522</v>
      </c>
      <c r="C1174" s="283" t="s">
        <v>1260</v>
      </c>
      <c r="D1174" s="53"/>
      <c r="E1174" s="315"/>
      <c r="F1174" s="202"/>
      <c r="G1174" s="202"/>
      <c r="H1174" s="315"/>
      <c r="I1174" s="202"/>
      <c r="J1174" s="202"/>
      <c r="K1174" s="205" t="s">
        <v>751</v>
      </c>
      <c r="L1174" s="194" t="s">
        <v>33</v>
      </c>
      <c r="M1174" s="193" t="s">
        <v>2269</v>
      </c>
      <c r="N1174" s="194"/>
      <c r="O1174" s="202"/>
      <c r="P1174" s="192"/>
      <c r="Q1174" s="192"/>
      <c r="R1174" s="194"/>
      <c r="S1174" s="194"/>
      <c r="T1174" s="194"/>
      <c r="U1174" s="194"/>
      <c r="V1174" s="194"/>
      <c r="W1174" s="194"/>
    </row>
    <row r="1175" spans="1:23" hidden="1">
      <c r="A1175" s="292"/>
      <c r="B1175" s="36" t="s">
        <v>522</v>
      </c>
      <c r="C1175" s="33" t="s">
        <v>1263</v>
      </c>
      <c r="D1175" s="36"/>
      <c r="E1175" s="315"/>
      <c r="F1175" s="202"/>
      <c r="G1175" s="202"/>
      <c r="H1175" s="315"/>
      <c r="I1175" s="202"/>
      <c r="J1175" s="202"/>
      <c r="K1175" s="205" t="s">
        <v>751</v>
      </c>
      <c r="L1175" s="194" t="s">
        <v>33</v>
      </c>
      <c r="M1175" s="193" t="s">
        <v>2269</v>
      </c>
      <c r="N1175" s="194"/>
      <c r="O1175" s="202"/>
      <c r="P1175" s="192"/>
      <c r="Q1175" s="192"/>
      <c r="R1175" s="194"/>
      <c r="S1175" s="194"/>
      <c r="T1175" s="194"/>
      <c r="U1175" s="194"/>
      <c r="V1175" s="194"/>
      <c r="W1175" s="194"/>
    </row>
    <row r="1176" spans="1:23" hidden="1">
      <c r="A1176" s="292"/>
      <c r="B1176" s="36" t="s">
        <v>522</v>
      </c>
      <c r="C1176" s="33" t="s">
        <v>523</v>
      </c>
      <c r="D1176" s="36"/>
      <c r="E1176" s="315"/>
      <c r="F1176" s="202"/>
      <c r="G1176" s="202"/>
      <c r="H1176" s="315"/>
      <c r="I1176" s="202"/>
      <c r="J1176" s="202"/>
      <c r="K1176" s="205" t="s">
        <v>751</v>
      </c>
      <c r="L1176" s="194" t="s">
        <v>33</v>
      </c>
      <c r="M1176" s="193" t="s">
        <v>2269</v>
      </c>
      <c r="N1176" s="194"/>
      <c r="O1176" s="202"/>
      <c r="P1176" s="192"/>
      <c r="Q1176" s="192"/>
      <c r="R1176" s="194"/>
      <c r="S1176" s="194"/>
      <c r="T1176" s="194"/>
      <c r="U1176" s="194"/>
      <c r="V1176" s="194"/>
      <c r="W1176" s="194"/>
    </row>
    <row r="1177" spans="1:23" hidden="1">
      <c r="A1177" s="292"/>
      <c r="B1177" s="36" t="s">
        <v>522</v>
      </c>
      <c r="C1177" s="33" t="s">
        <v>1265</v>
      </c>
      <c r="D1177" s="36"/>
      <c r="E1177" s="315"/>
      <c r="F1177" s="202"/>
      <c r="G1177" s="202"/>
      <c r="H1177" s="315"/>
      <c r="I1177" s="202"/>
      <c r="J1177" s="202"/>
      <c r="K1177" s="205" t="s">
        <v>751</v>
      </c>
      <c r="L1177" s="194" t="s">
        <v>33</v>
      </c>
      <c r="M1177" s="193" t="s">
        <v>2269</v>
      </c>
      <c r="N1177" s="194"/>
      <c r="O1177" s="202"/>
      <c r="P1177" s="192"/>
      <c r="Q1177" s="192"/>
      <c r="R1177" s="194"/>
      <c r="S1177" s="194"/>
      <c r="T1177" s="194"/>
      <c r="U1177" s="194"/>
      <c r="V1177" s="194"/>
      <c r="W1177" s="194"/>
    </row>
    <row r="1178" spans="1:23" hidden="1">
      <c r="A1178" s="292"/>
      <c r="B1178" s="36" t="s">
        <v>522</v>
      </c>
      <c r="C1178" s="33" t="s">
        <v>1266</v>
      </c>
      <c r="D1178" s="36"/>
      <c r="E1178" s="315"/>
      <c r="F1178" s="202"/>
      <c r="G1178" s="202"/>
      <c r="H1178" s="315"/>
      <c r="I1178" s="202"/>
      <c r="J1178" s="202"/>
      <c r="K1178" s="205" t="s">
        <v>751</v>
      </c>
      <c r="L1178" s="194" t="s">
        <v>33</v>
      </c>
      <c r="M1178" s="193" t="s">
        <v>2269</v>
      </c>
      <c r="N1178" s="194"/>
      <c r="O1178" s="202"/>
      <c r="P1178" s="192"/>
      <c r="Q1178" s="192"/>
      <c r="R1178" s="194"/>
      <c r="S1178" s="194"/>
      <c r="T1178" s="194"/>
      <c r="U1178" s="194"/>
      <c r="V1178" s="194"/>
      <c r="W1178" s="194"/>
    </row>
    <row r="1179" spans="1:23" hidden="1">
      <c r="A1179" s="292"/>
      <c r="B1179" s="36" t="s">
        <v>522</v>
      </c>
      <c r="C1179" s="33" t="s">
        <v>1267</v>
      </c>
      <c r="D1179" s="36"/>
      <c r="E1179" s="315"/>
      <c r="F1179" s="202"/>
      <c r="G1179" s="202"/>
      <c r="H1179" s="315"/>
      <c r="I1179" s="202"/>
      <c r="J1179" s="202"/>
      <c r="K1179" s="205" t="s">
        <v>751</v>
      </c>
      <c r="L1179" s="194" t="s">
        <v>33</v>
      </c>
      <c r="M1179" s="193" t="s">
        <v>2269</v>
      </c>
      <c r="N1179" s="194"/>
      <c r="O1179" s="202"/>
      <c r="P1179" s="192"/>
      <c r="Q1179" s="192"/>
      <c r="R1179" s="194"/>
      <c r="S1179" s="194"/>
      <c r="T1179" s="194"/>
      <c r="U1179" s="194"/>
      <c r="V1179" s="194"/>
      <c r="W1179" s="194"/>
    </row>
    <row r="1180" spans="1:23" hidden="1">
      <c r="A1180" s="292"/>
      <c r="B1180" s="36" t="s">
        <v>522</v>
      </c>
      <c r="C1180" s="33" t="s">
        <v>1268</v>
      </c>
      <c r="D1180" s="36"/>
      <c r="E1180" s="315"/>
      <c r="F1180" s="202"/>
      <c r="G1180" s="202"/>
      <c r="H1180" s="315"/>
      <c r="I1180" s="202"/>
      <c r="J1180" s="202"/>
      <c r="K1180" s="205" t="s">
        <v>751</v>
      </c>
      <c r="L1180" s="194" t="s">
        <v>33</v>
      </c>
      <c r="M1180" s="193" t="s">
        <v>2269</v>
      </c>
      <c r="N1180" s="194"/>
      <c r="O1180" s="202"/>
      <c r="P1180" s="192"/>
      <c r="Q1180" s="192"/>
      <c r="R1180" s="194"/>
      <c r="S1180" s="194"/>
      <c r="T1180" s="194"/>
      <c r="U1180" s="194"/>
      <c r="V1180" s="194"/>
      <c r="W1180" s="194"/>
    </row>
    <row r="1181" spans="1:23" hidden="1">
      <c r="A1181" s="292"/>
      <c r="B1181" s="36" t="s">
        <v>522</v>
      </c>
      <c r="C1181" s="33" t="s">
        <v>1269</v>
      </c>
      <c r="D1181" s="36"/>
      <c r="E1181" s="315"/>
      <c r="F1181" s="202"/>
      <c r="G1181" s="202"/>
      <c r="H1181" s="315"/>
      <c r="I1181" s="202"/>
      <c r="J1181" s="202"/>
      <c r="K1181" s="205" t="s">
        <v>751</v>
      </c>
      <c r="L1181" s="194" t="s">
        <v>33</v>
      </c>
      <c r="M1181" s="193" t="s">
        <v>2269</v>
      </c>
      <c r="N1181" s="194"/>
      <c r="O1181" s="202"/>
      <c r="P1181" s="192"/>
      <c r="Q1181" s="192"/>
      <c r="R1181" s="194"/>
      <c r="S1181" s="194"/>
      <c r="T1181" s="194"/>
      <c r="U1181" s="194"/>
      <c r="V1181" s="194"/>
      <c r="W1181" s="194"/>
    </row>
    <row r="1182" spans="1:23" hidden="1">
      <c r="A1182" s="293"/>
      <c r="B1182" s="152" t="s">
        <v>1261</v>
      </c>
      <c r="C1182" s="33" t="s">
        <v>1262</v>
      </c>
      <c r="D1182" s="36"/>
      <c r="E1182" s="315"/>
      <c r="F1182" s="202"/>
      <c r="G1182" s="202"/>
      <c r="H1182" s="315"/>
      <c r="I1182" s="202"/>
      <c r="J1182" s="202"/>
      <c r="K1182" s="205" t="s">
        <v>751</v>
      </c>
      <c r="L1182" s="194" t="s">
        <v>33</v>
      </c>
      <c r="M1182" s="193" t="s">
        <v>2269</v>
      </c>
      <c r="N1182" s="194"/>
      <c r="O1182" s="202"/>
      <c r="P1182" s="192"/>
      <c r="Q1182" s="192"/>
      <c r="R1182" s="194"/>
      <c r="S1182" s="194"/>
      <c r="T1182" s="194"/>
      <c r="U1182" s="194"/>
      <c r="V1182" s="194"/>
      <c r="W1182" s="194"/>
    </row>
    <row r="1183" spans="1:23" hidden="1">
      <c r="A1183" s="294"/>
      <c r="B1183" s="181" t="s">
        <v>1261</v>
      </c>
      <c r="C1183" s="269" t="s">
        <v>1270</v>
      </c>
      <c r="D1183" s="49"/>
      <c r="E1183" s="315"/>
      <c r="F1183" s="202"/>
      <c r="G1183" s="202"/>
      <c r="H1183" s="315"/>
      <c r="I1183" s="202"/>
      <c r="J1183" s="202"/>
      <c r="K1183" s="205" t="s">
        <v>751</v>
      </c>
      <c r="L1183" s="194" t="s">
        <v>33</v>
      </c>
      <c r="M1183" s="193" t="s">
        <v>2269</v>
      </c>
      <c r="N1183" s="194"/>
      <c r="O1183" s="202"/>
      <c r="P1183" s="192"/>
      <c r="Q1183" s="192"/>
      <c r="R1183" s="194"/>
      <c r="S1183" s="194"/>
      <c r="T1183" s="194"/>
      <c r="U1183" s="194"/>
      <c r="V1183" s="194"/>
      <c r="W1183" s="194"/>
    </row>
    <row r="1184" spans="1:23" hidden="1">
      <c r="A1184" s="294"/>
      <c r="B1184" s="152" t="s">
        <v>1261</v>
      </c>
      <c r="C1184" s="246" t="s">
        <v>524</v>
      </c>
      <c r="D1184" s="254"/>
      <c r="E1184" s="315"/>
      <c r="F1184" s="202"/>
      <c r="G1184" s="202"/>
      <c r="H1184" s="315"/>
      <c r="I1184" s="202"/>
      <c r="J1184" s="202"/>
      <c r="K1184" s="205" t="s">
        <v>751</v>
      </c>
      <c r="L1184" s="194" t="s">
        <v>33</v>
      </c>
      <c r="M1184" s="193" t="s">
        <v>2269</v>
      </c>
      <c r="N1184" s="194"/>
      <c r="O1184" s="202"/>
      <c r="P1184" s="192"/>
      <c r="Q1184" s="192"/>
      <c r="R1184" s="194"/>
      <c r="S1184" s="194"/>
      <c r="T1184" s="194"/>
      <c r="U1184" s="194"/>
      <c r="V1184" s="194"/>
      <c r="W1184" s="194"/>
    </row>
    <row r="1185" spans="1:23" hidden="1">
      <c r="A1185" s="295"/>
      <c r="B1185" s="152" t="s">
        <v>1261</v>
      </c>
      <c r="C1185" s="33" t="s">
        <v>723</v>
      </c>
      <c r="D1185" s="36"/>
      <c r="E1185" s="315"/>
      <c r="F1185" s="202"/>
      <c r="G1185" s="202"/>
      <c r="H1185" s="315"/>
      <c r="I1185" s="202"/>
      <c r="J1185" s="202"/>
      <c r="K1185" s="205" t="s">
        <v>751</v>
      </c>
      <c r="L1185" s="194" t="s">
        <v>33</v>
      </c>
      <c r="M1185" s="193" t="s">
        <v>2269</v>
      </c>
      <c r="N1185" s="194"/>
      <c r="O1185" s="202"/>
      <c r="P1185" s="192"/>
      <c r="Q1185" s="192"/>
      <c r="R1185" s="194"/>
      <c r="S1185" s="194"/>
      <c r="T1185" s="194"/>
      <c r="U1185" s="194"/>
      <c r="V1185" s="194"/>
      <c r="W1185" s="194"/>
    </row>
    <row r="1186" spans="1:23" hidden="1">
      <c r="A1186" s="262" t="s">
        <v>615</v>
      </c>
      <c r="B1186" s="36" t="s">
        <v>522</v>
      </c>
      <c r="C1186" s="33" t="s">
        <v>549</v>
      </c>
      <c r="D1186" s="252"/>
      <c r="E1186" s="315"/>
      <c r="F1186" s="202"/>
      <c r="G1186" s="202"/>
      <c r="H1186" s="315"/>
      <c r="I1186" s="202"/>
      <c r="J1186" s="202"/>
      <c r="K1186" s="205" t="s">
        <v>751</v>
      </c>
      <c r="L1186" s="194" t="s">
        <v>33</v>
      </c>
      <c r="M1186" s="193" t="s">
        <v>2269</v>
      </c>
      <c r="N1186" s="194"/>
      <c r="O1186" s="202"/>
      <c r="P1186" s="192"/>
      <c r="Q1186" s="192"/>
      <c r="R1186" s="194"/>
      <c r="S1186" s="194"/>
      <c r="T1186" s="194"/>
      <c r="U1186" s="194"/>
      <c r="V1186" s="194"/>
      <c r="W1186" s="194"/>
    </row>
    <row r="1187" spans="1:23" hidden="1">
      <c r="A1187" s="262" t="s">
        <v>615</v>
      </c>
      <c r="B1187" s="36" t="s">
        <v>525</v>
      </c>
      <c r="C1187" s="33" t="s">
        <v>526</v>
      </c>
      <c r="D1187" s="252"/>
      <c r="E1187" s="315"/>
      <c r="F1187" s="202"/>
      <c r="G1187" s="202"/>
      <c r="H1187" s="315"/>
      <c r="I1187" s="202"/>
      <c r="J1187" s="202"/>
      <c r="K1187" s="205" t="s">
        <v>751</v>
      </c>
      <c r="L1187" s="194" t="s">
        <v>33</v>
      </c>
      <c r="M1187" s="193" t="s">
        <v>2269</v>
      </c>
      <c r="N1187" s="194"/>
      <c r="O1187" s="202"/>
      <c r="P1187" s="192"/>
      <c r="Q1187" s="192"/>
      <c r="R1187" s="194"/>
      <c r="S1187" s="194"/>
      <c r="T1187" s="194"/>
      <c r="U1187" s="194"/>
      <c r="V1187" s="194"/>
      <c r="W1187" s="194"/>
    </row>
    <row r="1188" spans="1:23" hidden="1">
      <c r="A1188" s="292"/>
      <c r="B1188" s="36" t="s">
        <v>525</v>
      </c>
      <c r="C1188" s="33" t="s">
        <v>528</v>
      </c>
      <c r="D1188" s="26"/>
      <c r="E1188" s="315"/>
      <c r="F1188" s="202"/>
      <c r="G1188" s="202"/>
      <c r="H1188" s="315"/>
      <c r="I1188" s="202"/>
      <c r="J1188" s="202"/>
      <c r="K1188" s="205" t="s">
        <v>751</v>
      </c>
      <c r="L1188" s="194" t="s">
        <v>33</v>
      </c>
      <c r="M1188" s="193" t="s">
        <v>2269</v>
      </c>
      <c r="N1188" s="194"/>
      <c r="O1188" s="202"/>
      <c r="P1188" s="192"/>
      <c r="Q1188" s="192"/>
      <c r="R1188" s="194"/>
      <c r="S1188" s="194"/>
      <c r="T1188" s="194"/>
      <c r="U1188" s="194"/>
      <c r="V1188" s="194"/>
      <c r="W1188" s="194"/>
    </row>
    <row r="1189" spans="1:23" hidden="1">
      <c r="A1189" s="292"/>
      <c r="B1189" s="152" t="s">
        <v>525</v>
      </c>
      <c r="C1189" s="33" t="s">
        <v>706</v>
      </c>
      <c r="D1189" s="36"/>
      <c r="E1189" s="315"/>
      <c r="F1189" s="202"/>
      <c r="G1189" s="202"/>
      <c r="H1189" s="315"/>
      <c r="I1189" s="202"/>
      <c r="J1189" s="202"/>
      <c r="K1189" s="205" t="s">
        <v>751</v>
      </c>
      <c r="L1189" s="194" t="s">
        <v>33</v>
      </c>
      <c r="M1189" s="193" t="s">
        <v>2269</v>
      </c>
      <c r="N1189" s="194"/>
      <c r="O1189" s="202"/>
      <c r="P1189" s="192"/>
      <c r="Q1189" s="192"/>
      <c r="R1189" s="194"/>
      <c r="S1189" s="194"/>
      <c r="T1189" s="194"/>
      <c r="U1189" s="194"/>
      <c r="V1189" s="194"/>
      <c r="W1189" s="194"/>
    </row>
    <row r="1190" spans="1:23" hidden="1">
      <c r="A1190" s="292"/>
      <c r="B1190" s="152" t="s">
        <v>525</v>
      </c>
      <c r="C1190" s="33" t="s">
        <v>527</v>
      </c>
      <c r="D1190" s="26"/>
      <c r="E1190" s="315"/>
      <c r="F1190" s="202"/>
      <c r="G1190" s="202"/>
      <c r="H1190" s="315"/>
      <c r="I1190" s="202"/>
      <c r="J1190" s="202"/>
      <c r="K1190" s="205" t="s">
        <v>751</v>
      </c>
      <c r="L1190" s="194" t="s">
        <v>33</v>
      </c>
      <c r="M1190" s="193" t="s">
        <v>2269</v>
      </c>
      <c r="N1190" s="194"/>
      <c r="O1190" s="202"/>
      <c r="P1190" s="192"/>
      <c r="Q1190" s="192"/>
      <c r="R1190" s="194"/>
      <c r="S1190" s="194"/>
      <c r="T1190" s="194"/>
      <c r="U1190" s="194"/>
      <c r="V1190" s="194"/>
      <c r="W1190" s="194"/>
    </row>
    <row r="1191" spans="1:23" hidden="1">
      <c r="A1191" s="262" t="s">
        <v>510</v>
      </c>
      <c r="B1191" s="36" t="s">
        <v>1216</v>
      </c>
      <c r="C1191" s="33" t="s">
        <v>511</v>
      </c>
      <c r="D1191" s="252"/>
      <c r="E1191" s="315"/>
      <c r="F1191" s="202"/>
      <c r="G1191" s="202"/>
      <c r="H1191" s="315"/>
      <c r="I1191" s="202"/>
      <c r="J1191" s="202"/>
      <c r="K1191" s="205" t="s">
        <v>751</v>
      </c>
      <c r="L1191" s="194" t="s">
        <v>33</v>
      </c>
      <c r="M1191" s="193" t="s">
        <v>2269</v>
      </c>
      <c r="N1191" s="194"/>
      <c r="O1191" s="202"/>
      <c r="P1191" s="192"/>
      <c r="Q1191" s="192"/>
      <c r="R1191" s="194"/>
      <c r="S1191" s="194"/>
      <c r="T1191" s="194"/>
      <c r="U1191" s="194"/>
      <c r="V1191" s="194"/>
      <c r="W1191" s="194"/>
    </row>
    <row r="1192" spans="1:23" hidden="1">
      <c r="A1192" s="221"/>
      <c r="B1192" s="36" t="s">
        <v>1216</v>
      </c>
      <c r="C1192" s="33" t="s">
        <v>1218</v>
      </c>
      <c r="D1192" s="36"/>
      <c r="E1192" s="315"/>
      <c r="F1192" s="202"/>
      <c r="G1192" s="202"/>
      <c r="H1192" s="315"/>
      <c r="I1192" s="202"/>
      <c r="J1192" s="202"/>
      <c r="K1192" s="205" t="s">
        <v>751</v>
      </c>
      <c r="L1192" s="194" t="s">
        <v>33</v>
      </c>
      <c r="M1192" s="193" t="s">
        <v>2269</v>
      </c>
      <c r="N1192" s="194"/>
      <c r="O1192" s="202"/>
      <c r="P1192" s="192"/>
      <c r="Q1192" s="192"/>
      <c r="R1192" s="194"/>
      <c r="S1192" s="194"/>
      <c r="T1192" s="194"/>
      <c r="U1192" s="194"/>
      <c r="V1192" s="194"/>
      <c r="W1192" s="194"/>
    </row>
    <row r="1193" spans="1:23" hidden="1">
      <c r="A1193" s="292"/>
      <c r="B1193" s="36" t="s">
        <v>1216</v>
      </c>
      <c r="C1193" s="33" t="s">
        <v>1252</v>
      </c>
      <c r="D1193" s="36"/>
      <c r="E1193" s="315"/>
      <c r="F1193" s="202"/>
      <c r="G1193" s="202"/>
      <c r="H1193" s="315"/>
      <c r="I1193" s="202"/>
      <c r="J1193" s="202"/>
      <c r="K1193" s="205" t="s">
        <v>751</v>
      </c>
      <c r="L1193" s="194" t="s">
        <v>33</v>
      </c>
      <c r="M1193" s="193" t="s">
        <v>2269</v>
      </c>
      <c r="N1193" s="194"/>
      <c r="O1193" s="202"/>
      <c r="P1193" s="192"/>
      <c r="Q1193" s="192"/>
      <c r="R1193" s="194"/>
      <c r="S1193" s="194"/>
      <c r="T1193" s="194"/>
      <c r="U1193" s="194"/>
      <c r="V1193" s="194"/>
      <c r="W1193" s="194"/>
    </row>
    <row r="1194" spans="1:23" hidden="1">
      <c r="A1194" s="293"/>
      <c r="B1194" s="152" t="s">
        <v>1216</v>
      </c>
      <c r="C1194" s="33" t="s">
        <v>698</v>
      </c>
      <c r="D1194" s="36"/>
      <c r="E1194" s="315"/>
      <c r="F1194" s="202"/>
      <c r="G1194" s="202"/>
      <c r="H1194" s="315"/>
      <c r="I1194" s="202"/>
      <c r="J1194" s="202"/>
      <c r="K1194" s="205" t="s">
        <v>751</v>
      </c>
      <c r="L1194" s="194" t="s">
        <v>33</v>
      </c>
      <c r="M1194" s="193" t="s">
        <v>2269</v>
      </c>
      <c r="N1194" s="194"/>
      <c r="O1194" s="202"/>
      <c r="P1194" s="192"/>
      <c r="Q1194" s="192"/>
      <c r="R1194" s="194"/>
      <c r="S1194" s="194"/>
      <c r="T1194" s="194"/>
      <c r="U1194" s="194"/>
      <c r="V1194" s="194"/>
      <c r="W1194" s="194"/>
    </row>
    <row r="1195" spans="1:23" hidden="1">
      <c r="A1195" s="294"/>
      <c r="B1195" s="29" t="s">
        <v>1216</v>
      </c>
      <c r="C1195" s="33" t="s">
        <v>1246</v>
      </c>
      <c r="D1195" s="36"/>
      <c r="E1195" s="315"/>
      <c r="F1195" s="202"/>
      <c r="G1195" s="202"/>
      <c r="H1195" s="315"/>
      <c r="I1195" s="202"/>
      <c r="J1195" s="202"/>
      <c r="K1195" s="205" t="s">
        <v>751</v>
      </c>
      <c r="L1195" s="194" t="s">
        <v>33</v>
      </c>
      <c r="M1195" s="193" t="s">
        <v>2269</v>
      </c>
      <c r="N1195" s="194"/>
      <c r="O1195" s="202"/>
      <c r="P1195" s="192"/>
      <c r="Q1195" s="192"/>
      <c r="R1195" s="194"/>
      <c r="S1195" s="194"/>
      <c r="T1195" s="194"/>
      <c r="U1195" s="194"/>
      <c r="V1195" s="194"/>
      <c r="W1195" s="194"/>
    </row>
    <row r="1196" spans="1:23" hidden="1">
      <c r="A1196" s="178" t="s">
        <v>615</v>
      </c>
      <c r="B1196" s="36" t="s">
        <v>536</v>
      </c>
      <c r="C1196" s="246" t="s">
        <v>1041</v>
      </c>
      <c r="D1196" s="204"/>
      <c r="E1196" s="315"/>
      <c r="F1196" s="202"/>
      <c r="G1196" s="202"/>
      <c r="H1196" s="315"/>
      <c r="I1196" s="202"/>
      <c r="J1196" s="202"/>
      <c r="K1196" s="205" t="s">
        <v>751</v>
      </c>
      <c r="L1196" s="194" t="s">
        <v>33</v>
      </c>
      <c r="M1196" s="193" t="s">
        <v>2269</v>
      </c>
      <c r="N1196" s="194"/>
      <c r="O1196" s="202"/>
      <c r="P1196" s="192"/>
      <c r="Q1196" s="192"/>
      <c r="R1196" s="194"/>
      <c r="S1196" s="194"/>
      <c r="T1196" s="194"/>
      <c r="U1196" s="194"/>
      <c r="V1196" s="194"/>
      <c r="W1196" s="194"/>
    </row>
    <row r="1197" spans="1:23" hidden="1">
      <c r="A1197" s="217"/>
      <c r="B1197" s="36" t="s">
        <v>536</v>
      </c>
      <c r="C1197" s="247" t="s">
        <v>1253</v>
      </c>
      <c r="D1197" s="42"/>
      <c r="E1197" s="315"/>
      <c r="F1197" s="202"/>
      <c r="G1197" s="202"/>
      <c r="H1197" s="315"/>
      <c r="I1197" s="202"/>
      <c r="J1197" s="202"/>
      <c r="K1197" s="205" t="s">
        <v>751</v>
      </c>
      <c r="L1197" s="194" t="s">
        <v>33</v>
      </c>
      <c r="M1197" s="193" t="s">
        <v>2269</v>
      </c>
      <c r="N1197" s="194"/>
      <c r="O1197" s="202"/>
      <c r="P1197" s="192"/>
      <c r="Q1197" s="192"/>
      <c r="R1197" s="194"/>
      <c r="S1197" s="194"/>
      <c r="T1197" s="194"/>
      <c r="U1197" s="194"/>
      <c r="V1197" s="194"/>
      <c r="W1197" s="194"/>
    </row>
    <row r="1198" spans="1:23" hidden="1">
      <c r="A1198" s="292"/>
      <c r="B1198" s="36" t="s">
        <v>536</v>
      </c>
      <c r="C1198" s="33" t="s">
        <v>1255</v>
      </c>
      <c r="D1198" s="36"/>
      <c r="E1198" s="315"/>
      <c r="F1198" s="202"/>
      <c r="G1198" s="202"/>
      <c r="H1198" s="315"/>
      <c r="I1198" s="202"/>
      <c r="J1198" s="202"/>
      <c r="K1198" s="205" t="s">
        <v>751</v>
      </c>
      <c r="L1198" s="194" t="s">
        <v>33</v>
      </c>
      <c r="M1198" s="193" t="s">
        <v>2269</v>
      </c>
      <c r="N1198" s="194"/>
      <c r="O1198" s="202"/>
      <c r="P1198" s="192"/>
      <c r="Q1198" s="192"/>
      <c r="R1198" s="194"/>
      <c r="S1198" s="194"/>
      <c r="T1198" s="194"/>
      <c r="U1198" s="194"/>
      <c r="V1198" s="194"/>
      <c r="W1198" s="194"/>
    </row>
    <row r="1199" spans="1:23" hidden="1">
      <c r="A1199" s="292"/>
      <c r="B1199" s="36" t="s">
        <v>536</v>
      </c>
      <c r="C1199" s="33" t="s">
        <v>312</v>
      </c>
      <c r="D1199" s="36"/>
      <c r="E1199" s="315"/>
      <c r="F1199" s="202"/>
      <c r="G1199" s="202"/>
      <c r="H1199" s="315"/>
      <c r="I1199" s="202"/>
      <c r="J1199" s="202"/>
      <c r="K1199" s="205" t="s">
        <v>751</v>
      </c>
      <c r="L1199" s="194" t="s">
        <v>33</v>
      </c>
      <c r="M1199" s="193" t="s">
        <v>2269</v>
      </c>
      <c r="N1199" s="194"/>
      <c r="O1199" s="202"/>
      <c r="P1199" s="192"/>
      <c r="Q1199" s="192"/>
      <c r="R1199" s="194"/>
      <c r="S1199" s="194"/>
      <c r="T1199" s="194"/>
      <c r="U1199" s="194"/>
      <c r="V1199" s="194"/>
      <c r="W1199" s="194"/>
    </row>
    <row r="1200" spans="1:23" hidden="1">
      <c r="A1200" s="262" t="s">
        <v>615</v>
      </c>
      <c r="B1200" s="36" t="s">
        <v>536</v>
      </c>
      <c r="C1200" s="33" t="s">
        <v>537</v>
      </c>
      <c r="D1200" s="252"/>
      <c r="E1200" s="315"/>
      <c r="F1200" s="202"/>
      <c r="G1200" s="202"/>
      <c r="H1200" s="315"/>
      <c r="I1200" s="202"/>
      <c r="J1200" s="202"/>
      <c r="K1200" s="205" t="s">
        <v>751</v>
      </c>
      <c r="L1200" s="194" t="s">
        <v>33</v>
      </c>
      <c r="M1200" s="193" t="s">
        <v>2269</v>
      </c>
      <c r="N1200" s="194"/>
      <c r="O1200" s="202"/>
      <c r="P1200" s="192"/>
      <c r="Q1200" s="192"/>
      <c r="R1200" s="194"/>
      <c r="S1200" s="194"/>
      <c r="T1200" s="194"/>
      <c r="U1200" s="194"/>
      <c r="V1200" s="194"/>
      <c r="W1200" s="194"/>
    </row>
    <row r="1201" spans="1:23" hidden="1">
      <c r="A1201" s="292"/>
      <c r="B1201" s="36" t="s">
        <v>536</v>
      </c>
      <c r="C1201" s="33" t="s">
        <v>1254</v>
      </c>
      <c r="D1201" s="36"/>
      <c r="E1201" s="315"/>
      <c r="F1201" s="202"/>
      <c r="G1201" s="202"/>
      <c r="H1201" s="315"/>
      <c r="I1201" s="202"/>
      <c r="J1201" s="202"/>
      <c r="K1201" s="205" t="s">
        <v>751</v>
      </c>
      <c r="L1201" s="194" t="s">
        <v>33</v>
      </c>
      <c r="M1201" s="193" t="s">
        <v>2269</v>
      </c>
      <c r="N1201" s="194"/>
      <c r="O1201" s="202"/>
      <c r="P1201" s="192"/>
      <c r="Q1201" s="192"/>
      <c r="R1201" s="194"/>
      <c r="S1201" s="194"/>
      <c r="T1201" s="194"/>
      <c r="U1201" s="194"/>
      <c r="V1201" s="194"/>
      <c r="W1201" s="194"/>
    </row>
    <row r="1202" spans="1:23" hidden="1">
      <c r="A1202" s="292"/>
      <c r="B1202" s="36" t="s">
        <v>536</v>
      </c>
      <c r="C1202" s="33" t="s">
        <v>1256</v>
      </c>
      <c r="D1202" s="26"/>
      <c r="E1202" s="315"/>
      <c r="F1202" s="202"/>
      <c r="G1202" s="202"/>
      <c r="H1202" s="315"/>
      <c r="I1202" s="202"/>
      <c r="J1202" s="202"/>
      <c r="K1202" s="205" t="s">
        <v>751</v>
      </c>
      <c r="L1202" s="194" t="s">
        <v>33</v>
      </c>
      <c r="M1202" s="193" t="s">
        <v>2269</v>
      </c>
      <c r="N1202" s="194"/>
      <c r="O1202" s="202"/>
      <c r="P1202" s="192"/>
      <c r="Q1202" s="192"/>
      <c r="R1202" s="194"/>
      <c r="S1202" s="194"/>
      <c r="T1202" s="194"/>
      <c r="U1202" s="194"/>
      <c r="V1202" s="194"/>
      <c r="W1202" s="194"/>
    </row>
    <row r="1203" spans="1:23" hidden="1">
      <c r="A1203" s="292"/>
      <c r="B1203" s="36" t="s">
        <v>536</v>
      </c>
      <c r="C1203" s="33" t="s">
        <v>1276</v>
      </c>
      <c r="D1203" s="36"/>
      <c r="E1203" s="315"/>
      <c r="F1203" s="202"/>
      <c r="G1203" s="202"/>
      <c r="H1203" s="315"/>
      <c r="I1203" s="202"/>
      <c r="J1203" s="202"/>
      <c r="K1203" s="205" t="s">
        <v>751</v>
      </c>
      <c r="L1203" s="194" t="s">
        <v>33</v>
      </c>
      <c r="M1203" s="193" t="s">
        <v>2269</v>
      </c>
      <c r="N1203" s="194"/>
      <c r="O1203" s="202"/>
      <c r="P1203" s="192"/>
      <c r="Q1203" s="192"/>
      <c r="R1203" s="194"/>
      <c r="S1203" s="194"/>
      <c r="T1203" s="194"/>
      <c r="U1203" s="194"/>
      <c r="V1203" s="194"/>
      <c r="W1203" s="194"/>
    </row>
    <row r="1204" spans="1:23" hidden="1">
      <c r="A1204" s="292"/>
      <c r="B1204" s="36" t="s">
        <v>536</v>
      </c>
      <c r="C1204" s="33" t="s">
        <v>1257</v>
      </c>
      <c r="D1204" s="36"/>
      <c r="E1204" s="315"/>
      <c r="F1204" s="202"/>
      <c r="G1204" s="202"/>
      <c r="H1204" s="315"/>
      <c r="I1204" s="202"/>
      <c r="J1204" s="202"/>
      <c r="K1204" s="205" t="s">
        <v>751</v>
      </c>
      <c r="L1204" s="194" t="s">
        <v>33</v>
      </c>
      <c r="M1204" s="193" t="s">
        <v>2269</v>
      </c>
      <c r="N1204" s="194"/>
      <c r="O1204" s="202"/>
      <c r="P1204" s="192"/>
      <c r="Q1204" s="192"/>
      <c r="R1204" s="194"/>
      <c r="S1204" s="194"/>
      <c r="T1204" s="194"/>
      <c r="U1204" s="194"/>
      <c r="V1204" s="194"/>
      <c r="W1204" s="194"/>
    </row>
    <row r="1205" spans="1:23" hidden="1">
      <c r="A1205" s="292"/>
      <c r="B1205" s="36" t="s">
        <v>536</v>
      </c>
      <c r="C1205" s="33" t="s">
        <v>1258</v>
      </c>
      <c r="D1205" s="36"/>
      <c r="E1205" s="315"/>
      <c r="F1205" s="202"/>
      <c r="G1205" s="202"/>
      <c r="H1205" s="315"/>
      <c r="I1205" s="202"/>
      <c r="J1205" s="202"/>
      <c r="K1205" s="205" t="s">
        <v>751</v>
      </c>
      <c r="L1205" s="194" t="s">
        <v>33</v>
      </c>
      <c r="M1205" s="193" t="s">
        <v>2269</v>
      </c>
      <c r="N1205" s="194"/>
      <c r="O1205" s="202"/>
      <c r="P1205" s="192"/>
      <c r="Q1205" s="192"/>
      <c r="R1205" s="194"/>
      <c r="S1205" s="194"/>
      <c r="T1205" s="194"/>
      <c r="U1205" s="194"/>
      <c r="V1205" s="194"/>
      <c r="W1205" s="194"/>
    </row>
    <row r="1206" spans="1:23" hidden="1">
      <c r="A1206" s="292"/>
      <c r="B1206" s="36" t="s">
        <v>536</v>
      </c>
      <c r="C1206" s="33" t="s">
        <v>1259</v>
      </c>
      <c r="D1206" s="36"/>
      <c r="E1206" s="315"/>
      <c r="F1206" s="202"/>
      <c r="G1206" s="202"/>
      <c r="H1206" s="315"/>
      <c r="I1206" s="202"/>
      <c r="J1206" s="202"/>
      <c r="K1206" s="205" t="s">
        <v>751</v>
      </c>
      <c r="L1206" s="194" t="s">
        <v>33</v>
      </c>
      <c r="M1206" s="193" t="s">
        <v>2269</v>
      </c>
      <c r="N1206" s="194"/>
      <c r="O1206" s="202"/>
      <c r="P1206" s="192"/>
      <c r="Q1206" s="192"/>
      <c r="R1206" s="194"/>
      <c r="S1206" s="194"/>
      <c r="T1206" s="194"/>
      <c r="U1206" s="194"/>
      <c r="V1206" s="194"/>
      <c r="W1206" s="194"/>
    </row>
    <row r="1207" spans="1:23" hidden="1">
      <c r="A1207" s="262" t="s">
        <v>615</v>
      </c>
      <c r="B1207" s="36" t="s">
        <v>529</v>
      </c>
      <c r="C1207" s="33" t="s">
        <v>530</v>
      </c>
      <c r="D1207" s="252"/>
      <c r="E1207" s="315"/>
      <c r="F1207" s="202"/>
      <c r="G1207" s="202"/>
      <c r="H1207" s="315"/>
      <c r="I1207" s="202"/>
      <c r="J1207" s="202"/>
      <c r="K1207" s="205" t="s">
        <v>751</v>
      </c>
      <c r="L1207" s="194" t="s">
        <v>33</v>
      </c>
      <c r="M1207" s="193" t="s">
        <v>2269</v>
      </c>
      <c r="N1207" s="194"/>
      <c r="O1207" s="202"/>
      <c r="P1207" s="192"/>
      <c r="Q1207" s="192"/>
      <c r="R1207" s="194"/>
      <c r="S1207" s="194"/>
      <c r="T1207" s="194"/>
      <c r="U1207" s="194"/>
      <c r="V1207" s="194"/>
      <c r="W1207" s="194"/>
    </row>
    <row r="1208" spans="1:23" hidden="1">
      <c r="A1208" s="221"/>
      <c r="B1208" s="36" t="s">
        <v>529</v>
      </c>
      <c r="C1208" s="33" t="s">
        <v>616</v>
      </c>
      <c r="D1208" s="36"/>
      <c r="E1208" s="315"/>
      <c r="F1208" s="202"/>
      <c r="G1208" s="202"/>
      <c r="H1208" s="315"/>
      <c r="I1208" s="202"/>
      <c r="J1208" s="202"/>
      <c r="K1208" s="205" t="s">
        <v>751</v>
      </c>
      <c r="L1208" s="194" t="s">
        <v>33</v>
      </c>
      <c r="M1208" s="193" t="s">
        <v>2269</v>
      </c>
      <c r="N1208" s="194"/>
      <c r="O1208" s="202"/>
      <c r="P1208" s="192"/>
      <c r="Q1208" s="192"/>
      <c r="R1208" s="194"/>
      <c r="S1208" s="194"/>
      <c r="T1208" s="194"/>
      <c r="U1208" s="194"/>
      <c r="V1208" s="194"/>
      <c r="W1208" s="194"/>
    </row>
    <row r="1209" spans="1:23" hidden="1">
      <c r="A1209" s="292"/>
      <c r="B1209" s="36" t="s">
        <v>529</v>
      </c>
      <c r="C1209" s="33" t="s">
        <v>1271</v>
      </c>
      <c r="D1209" s="36"/>
      <c r="E1209" s="315"/>
      <c r="F1209" s="202"/>
      <c r="G1209" s="202"/>
      <c r="H1209" s="315"/>
      <c r="I1209" s="202"/>
      <c r="J1209" s="202"/>
      <c r="K1209" s="205" t="s">
        <v>751</v>
      </c>
      <c r="L1209" s="194" t="s">
        <v>33</v>
      </c>
      <c r="M1209" s="193" t="s">
        <v>2269</v>
      </c>
      <c r="N1209" s="194"/>
      <c r="O1209" s="202"/>
      <c r="P1209" s="192"/>
      <c r="Q1209" s="192"/>
      <c r="R1209" s="194"/>
      <c r="S1209" s="194"/>
      <c r="T1209" s="194"/>
      <c r="U1209" s="194"/>
      <c r="V1209" s="194"/>
      <c r="W1209" s="194"/>
    </row>
    <row r="1210" spans="1:23" hidden="1">
      <c r="A1210" s="293"/>
      <c r="B1210" s="36" t="s">
        <v>529</v>
      </c>
      <c r="C1210" s="33" t="s">
        <v>617</v>
      </c>
      <c r="D1210" s="36"/>
      <c r="E1210" s="315"/>
      <c r="F1210" s="202"/>
      <c r="G1210" s="202"/>
      <c r="H1210" s="315"/>
      <c r="I1210" s="202"/>
      <c r="J1210" s="202"/>
      <c r="K1210" s="205" t="s">
        <v>751</v>
      </c>
      <c r="L1210" s="194" t="s">
        <v>33</v>
      </c>
      <c r="M1210" s="193" t="s">
        <v>2269</v>
      </c>
      <c r="N1210" s="194"/>
      <c r="O1210" s="202"/>
      <c r="P1210" s="192"/>
      <c r="Q1210" s="192"/>
      <c r="R1210" s="194"/>
      <c r="S1210" s="194"/>
      <c r="T1210" s="194"/>
      <c r="U1210" s="194"/>
      <c r="V1210" s="194"/>
      <c r="W1210" s="194"/>
    </row>
    <row r="1211" spans="1:23" hidden="1">
      <c r="A1211" s="293"/>
      <c r="B1211" s="36" t="s">
        <v>529</v>
      </c>
      <c r="C1211" s="33" t="s">
        <v>618</v>
      </c>
      <c r="D1211" s="36"/>
      <c r="E1211" s="315"/>
      <c r="F1211" s="202"/>
      <c r="G1211" s="202"/>
      <c r="H1211" s="315"/>
      <c r="I1211" s="202"/>
      <c r="J1211" s="202"/>
      <c r="K1211" s="205" t="s">
        <v>751</v>
      </c>
      <c r="L1211" s="194" t="s">
        <v>33</v>
      </c>
      <c r="M1211" s="193" t="s">
        <v>2269</v>
      </c>
      <c r="N1211" s="194"/>
      <c r="O1211" s="202"/>
      <c r="P1211" s="192"/>
      <c r="Q1211" s="192"/>
      <c r="R1211" s="194"/>
      <c r="S1211" s="194"/>
      <c r="T1211" s="194"/>
      <c r="U1211" s="194"/>
      <c r="V1211" s="194"/>
      <c r="W1211" s="194"/>
    </row>
    <row r="1212" spans="1:23" hidden="1">
      <c r="A1212" s="293"/>
      <c r="B1212" s="36" t="s">
        <v>529</v>
      </c>
      <c r="C1212" s="33" t="s">
        <v>619</v>
      </c>
      <c r="D1212" s="36"/>
      <c r="E1212" s="315"/>
      <c r="F1212" s="202"/>
      <c r="G1212" s="202"/>
      <c r="H1212" s="315"/>
      <c r="I1212" s="202"/>
      <c r="J1212" s="202"/>
      <c r="K1212" s="205" t="s">
        <v>751</v>
      </c>
      <c r="L1212" s="194" t="s">
        <v>33</v>
      </c>
      <c r="M1212" s="193" t="s">
        <v>2269</v>
      </c>
      <c r="N1212" s="194"/>
      <c r="O1212" s="202"/>
      <c r="P1212" s="192"/>
      <c r="Q1212" s="192"/>
      <c r="R1212" s="194"/>
      <c r="S1212" s="194"/>
      <c r="T1212" s="194"/>
      <c r="U1212" s="194"/>
      <c r="V1212" s="194"/>
      <c r="W1212" s="194"/>
    </row>
    <row r="1213" spans="1:23" hidden="1">
      <c r="A1213" s="293"/>
      <c r="B1213" s="152" t="s">
        <v>1274</v>
      </c>
      <c r="C1213" s="33" t="s">
        <v>1272</v>
      </c>
      <c r="D1213" s="36"/>
      <c r="E1213" s="315"/>
      <c r="F1213" s="202"/>
      <c r="G1213" s="202"/>
      <c r="H1213" s="315"/>
      <c r="I1213" s="202"/>
      <c r="J1213" s="202"/>
      <c r="K1213" s="205" t="s">
        <v>751</v>
      </c>
      <c r="L1213" s="194" t="s">
        <v>33</v>
      </c>
      <c r="M1213" s="193" t="s">
        <v>2269</v>
      </c>
      <c r="N1213" s="194"/>
      <c r="O1213" s="202"/>
      <c r="P1213" s="192"/>
      <c r="Q1213" s="192"/>
      <c r="R1213" s="194"/>
      <c r="S1213" s="194"/>
      <c r="T1213" s="194"/>
      <c r="U1213" s="194"/>
      <c r="V1213" s="194"/>
      <c r="W1213" s="194"/>
    </row>
    <row r="1214" spans="1:23" hidden="1">
      <c r="A1214" s="294"/>
      <c r="B1214" s="152" t="s">
        <v>1274</v>
      </c>
      <c r="C1214" s="33" t="s">
        <v>1273</v>
      </c>
      <c r="D1214" s="36"/>
      <c r="E1214" s="315"/>
      <c r="F1214" s="202"/>
      <c r="G1214" s="202"/>
      <c r="H1214" s="315"/>
      <c r="I1214" s="202"/>
      <c r="J1214" s="202"/>
      <c r="K1214" s="205" t="s">
        <v>751</v>
      </c>
      <c r="L1214" s="194" t="s">
        <v>33</v>
      </c>
      <c r="M1214" s="193" t="s">
        <v>2269</v>
      </c>
      <c r="N1214" s="194"/>
      <c r="O1214" s="202"/>
      <c r="P1214" s="192"/>
      <c r="Q1214" s="192"/>
      <c r="R1214" s="194"/>
      <c r="S1214" s="194"/>
      <c r="T1214" s="194"/>
      <c r="U1214" s="194"/>
      <c r="V1214" s="194"/>
      <c r="W1214" s="194"/>
    </row>
    <row r="1215" spans="1:23" hidden="1">
      <c r="A1215" s="178" t="s">
        <v>615</v>
      </c>
      <c r="B1215" s="36" t="s">
        <v>529</v>
      </c>
      <c r="C1215" s="246" t="s">
        <v>547</v>
      </c>
      <c r="D1215" s="204"/>
      <c r="E1215" s="315"/>
      <c r="F1215" s="202"/>
      <c r="G1215" s="202"/>
      <c r="H1215" s="315"/>
      <c r="I1215" s="202"/>
      <c r="J1215" s="202"/>
      <c r="K1215" s="205" t="s">
        <v>751</v>
      </c>
      <c r="L1215" s="194" t="s">
        <v>33</v>
      </c>
      <c r="M1215" s="193" t="s">
        <v>2269</v>
      </c>
      <c r="N1215" s="194"/>
      <c r="O1215" s="202"/>
      <c r="P1215" s="192"/>
      <c r="Q1215" s="192"/>
      <c r="R1215" s="194"/>
      <c r="S1215" s="194"/>
      <c r="T1215" s="194"/>
      <c r="U1215" s="194"/>
      <c r="V1215" s="194"/>
      <c r="W1215" s="194"/>
    </row>
    <row r="1216" spans="1:23" hidden="1">
      <c r="A1216" s="298" t="s">
        <v>615</v>
      </c>
      <c r="B1216" s="36" t="s">
        <v>539</v>
      </c>
      <c r="C1216" s="33" t="s">
        <v>540</v>
      </c>
      <c r="D1216" s="252"/>
      <c r="E1216" s="315"/>
      <c r="F1216" s="202"/>
      <c r="G1216" s="202"/>
      <c r="H1216" s="315"/>
      <c r="I1216" s="202"/>
      <c r="J1216" s="202"/>
      <c r="K1216" s="205" t="s">
        <v>751</v>
      </c>
      <c r="L1216" s="194" t="s">
        <v>33</v>
      </c>
      <c r="M1216" s="193" t="s">
        <v>2269</v>
      </c>
      <c r="N1216" s="194"/>
      <c r="O1216" s="202"/>
      <c r="P1216" s="192"/>
      <c r="Q1216" s="192"/>
      <c r="R1216" s="194"/>
      <c r="S1216" s="194"/>
      <c r="T1216" s="194"/>
      <c r="U1216" s="194"/>
      <c r="V1216" s="194"/>
      <c r="W1216" s="194"/>
    </row>
    <row r="1217" spans="1:23" hidden="1">
      <c r="A1217" s="262" t="s">
        <v>615</v>
      </c>
      <c r="B1217" s="36" t="s">
        <v>620</v>
      </c>
      <c r="C1217" s="33" t="s">
        <v>550</v>
      </c>
      <c r="D1217" s="252"/>
      <c r="E1217" s="315"/>
      <c r="F1217" s="202"/>
      <c r="G1217" s="202"/>
      <c r="H1217" s="315"/>
      <c r="I1217" s="202"/>
      <c r="J1217" s="202"/>
      <c r="K1217" s="205" t="s">
        <v>751</v>
      </c>
      <c r="L1217" s="194" t="s">
        <v>33</v>
      </c>
      <c r="M1217" s="193" t="s">
        <v>2269</v>
      </c>
      <c r="N1217" s="194"/>
      <c r="O1217" s="202"/>
      <c r="P1217" s="192"/>
      <c r="Q1217" s="192"/>
      <c r="R1217" s="194"/>
      <c r="S1217" s="194"/>
      <c r="T1217" s="194"/>
      <c r="U1217" s="194"/>
      <c r="V1217" s="194"/>
      <c r="W1217" s="194"/>
    </row>
    <row r="1218" spans="1:23" hidden="1">
      <c r="A1218" s="221"/>
      <c r="B1218" s="36" t="s">
        <v>620</v>
      </c>
      <c r="C1218" s="33" t="s">
        <v>1292</v>
      </c>
      <c r="D1218" s="36"/>
      <c r="E1218" s="315"/>
      <c r="F1218" s="202"/>
      <c r="G1218" s="202"/>
      <c r="H1218" s="315"/>
      <c r="I1218" s="202"/>
      <c r="J1218" s="202"/>
      <c r="K1218" s="205" t="s">
        <v>751</v>
      </c>
      <c r="L1218" s="194" t="s">
        <v>33</v>
      </c>
      <c r="M1218" s="193" t="s">
        <v>2269</v>
      </c>
      <c r="N1218" s="194"/>
      <c r="O1218" s="202"/>
      <c r="P1218" s="192"/>
      <c r="Q1218" s="192"/>
      <c r="R1218" s="194"/>
      <c r="S1218" s="194"/>
      <c r="T1218" s="194"/>
      <c r="U1218" s="194"/>
      <c r="V1218" s="194"/>
      <c r="W1218" s="194"/>
    </row>
    <row r="1219" spans="1:23" hidden="1">
      <c r="A1219" s="292"/>
      <c r="B1219" s="36" t="s">
        <v>620</v>
      </c>
      <c r="C1219" s="33" t="s">
        <v>1293</v>
      </c>
      <c r="D1219" s="36"/>
      <c r="E1219" s="315"/>
      <c r="F1219" s="202"/>
      <c r="G1219" s="202"/>
      <c r="H1219" s="315"/>
      <c r="I1219" s="202"/>
      <c r="J1219" s="202"/>
      <c r="K1219" s="205" t="s">
        <v>751</v>
      </c>
      <c r="L1219" s="194" t="s">
        <v>33</v>
      </c>
      <c r="M1219" s="193" t="s">
        <v>2269</v>
      </c>
      <c r="N1219" s="194"/>
      <c r="O1219" s="202"/>
      <c r="P1219" s="192"/>
      <c r="Q1219" s="192"/>
      <c r="R1219" s="194"/>
      <c r="S1219" s="194"/>
      <c r="T1219" s="194"/>
      <c r="U1219" s="194"/>
      <c r="V1219" s="194"/>
      <c r="W1219" s="194"/>
    </row>
    <row r="1220" spans="1:23" hidden="1">
      <c r="A1220" s="292"/>
      <c r="B1220" s="36" t="s">
        <v>620</v>
      </c>
      <c r="C1220" s="33" t="s">
        <v>1294</v>
      </c>
      <c r="D1220" s="36"/>
      <c r="E1220" s="315"/>
      <c r="F1220" s="202"/>
      <c r="G1220" s="202"/>
      <c r="H1220" s="315"/>
      <c r="I1220" s="202"/>
      <c r="J1220" s="202"/>
      <c r="K1220" s="205" t="s">
        <v>751</v>
      </c>
      <c r="L1220" s="194" t="s">
        <v>33</v>
      </c>
      <c r="M1220" s="193" t="s">
        <v>2269</v>
      </c>
      <c r="N1220" s="194"/>
      <c r="O1220" s="202"/>
      <c r="P1220" s="192"/>
      <c r="Q1220" s="192"/>
      <c r="R1220" s="194"/>
      <c r="S1220" s="194"/>
      <c r="T1220" s="194"/>
      <c r="U1220" s="194"/>
      <c r="V1220" s="194"/>
      <c r="W1220" s="194"/>
    </row>
    <row r="1221" spans="1:23" hidden="1">
      <c r="A1221" s="262" t="s">
        <v>615</v>
      </c>
      <c r="B1221" s="36" t="s">
        <v>677</v>
      </c>
      <c r="C1221" s="33" t="s">
        <v>543</v>
      </c>
      <c r="D1221" s="252"/>
      <c r="E1221" s="315"/>
      <c r="F1221" s="202"/>
      <c r="G1221" s="202"/>
      <c r="H1221" s="315"/>
      <c r="I1221" s="202"/>
      <c r="J1221" s="202"/>
      <c r="K1221" s="205" t="s">
        <v>751</v>
      </c>
      <c r="L1221" s="194" t="s">
        <v>33</v>
      </c>
      <c r="M1221" s="193" t="s">
        <v>2269</v>
      </c>
      <c r="N1221" s="194"/>
      <c r="O1221" s="202"/>
      <c r="P1221" s="192"/>
      <c r="Q1221" s="192"/>
      <c r="R1221" s="194"/>
      <c r="S1221" s="194"/>
      <c r="T1221" s="194"/>
      <c r="U1221" s="194"/>
      <c r="V1221" s="194"/>
      <c r="W1221" s="194"/>
    </row>
    <row r="1222" spans="1:23" hidden="1">
      <c r="A1222" s="262" t="s">
        <v>615</v>
      </c>
      <c r="B1222" s="36" t="s">
        <v>1282</v>
      </c>
      <c r="C1222" s="33" t="s">
        <v>538</v>
      </c>
      <c r="D1222" s="252"/>
      <c r="E1222" s="315"/>
      <c r="F1222" s="202"/>
      <c r="G1222" s="202"/>
      <c r="H1222" s="315"/>
      <c r="I1222" s="202"/>
      <c r="J1222" s="202"/>
      <c r="K1222" s="205" t="s">
        <v>751</v>
      </c>
      <c r="L1222" s="194" t="s">
        <v>33</v>
      </c>
      <c r="M1222" s="193" t="s">
        <v>2269</v>
      </c>
      <c r="N1222" s="194"/>
      <c r="O1222" s="202"/>
      <c r="P1222" s="192"/>
      <c r="Q1222" s="192"/>
      <c r="R1222" s="194"/>
      <c r="S1222" s="194"/>
      <c r="T1222" s="194"/>
      <c r="U1222" s="194"/>
      <c r="V1222" s="194"/>
      <c r="W1222" s="194"/>
    </row>
    <row r="1223" spans="1:23" hidden="1">
      <c r="A1223" s="262" t="s">
        <v>615</v>
      </c>
      <c r="B1223" s="36" t="s">
        <v>531</v>
      </c>
      <c r="C1223" s="33" t="s">
        <v>532</v>
      </c>
      <c r="D1223" s="252"/>
      <c r="E1223" s="315"/>
      <c r="F1223" s="202"/>
      <c r="G1223" s="202"/>
      <c r="H1223" s="315"/>
      <c r="I1223" s="202"/>
      <c r="J1223" s="202"/>
      <c r="K1223" s="205" t="s">
        <v>751</v>
      </c>
      <c r="L1223" s="194" t="s">
        <v>33</v>
      </c>
      <c r="M1223" s="193" t="s">
        <v>2269</v>
      </c>
      <c r="N1223" s="194"/>
      <c r="O1223" s="202"/>
      <c r="P1223" s="192"/>
      <c r="Q1223" s="192"/>
      <c r="R1223" s="194"/>
      <c r="S1223" s="194"/>
      <c r="T1223" s="194"/>
      <c r="U1223" s="194"/>
      <c r="V1223" s="194"/>
      <c r="W1223" s="194"/>
    </row>
    <row r="1224" spans="1:23" hidden="1">
      <c r="A1224" s="262" t="s">
        <v>615</v>
      </c>
      <c r="B1224" s="36" t="s">
        <v>531</v>
      </c>
      <c r="C1224" s="33" t="s">
        <v>704</v>
      </c>
      <c r="D1224" s="252"/>
      <c r="E1224" s="315"/>
      <c r="F1224" s="202"/>
      <c r="G1224" s="202"/>
      <c r="H1224" s="315"/>
      <c r="I1224" s="202"/>
      <c r="J1224" s="202"/>
      <c r="K1224" s="205" t="s">
        <v>751</v>
      </c>
      <c r="L1224" s="194" t="s">
        <v>33</v>
      </c>
      <c r="M1224" s="193" t="s">
        <v>2269</v>
      </c>
      <c r="N1224" s="194"/>
      <c r="O1224" s="202"/>
      <c r="P1224" s="192"/>
      <c r="Q1224" s="192"/>
      <c r="R1224" s="194"/>
      <c r="S1224" s="194"/>
      <c r="T1224" s="194"/>
      <c r="U1224" s="194"/>
      <c r="V1224" s="194"/>
      <c r="W1224" s="194"/>
    </row>
    <row r="1225" spans="1:23" hidden="1">
      <c r="A1225" s="262" t="s">
        <v>615</v>
      </c>
      <c r="B1225" s="36" t="s">
        <v>531</v>
      </c>
      <c r="C1225" s="33" t="s">
        <v>535</v>
      </c>
      <c r="D1225" s="252"/>
      <c r="E1225" s="315"/>
      <c r="F1225" s="202"/>
      <c r="G1225" s="202"/>
      <c r="H1225" s="315"/>
      <c r="I1225" s="202"/>
      <c r="J1225" s="202"/>
      <c r="K1225" s="205" t="s">
        <v>751</v>
      </c>
      <c r="L1225" s="194" t="s">
        <v>33</v>
      </c>
      <c r="M1225" s="193" t="s">
        <v>2269</v>
      </c>
      <c r="N1225" s="194"/>
      <c r="O1225" s="202"/>
      <c r="P1225" s="192"/>
      <c r="Q1225" s="192"/>
      <c r="R1225" s="194"/>
      <c r="S1225" s="194"/>
      <c r="T1225" s="194"/>
      <c r="U1225" s="194"/>
      <c r="V1225" s="194"/>
      <c r="W1225" s="194"/>
    </row>
    <row r="1226" spans="1:23" hidden="1">
      <c r="A1226" s="262" t="s">
        <v>615</v>
      </c>
      <c r="B1226" s="36" t="s">
        <v>518</v>
      </c>
      <c r="C1226" s="33" t="s">
        <v>519</v>
      </c>
      <c r="D1226" s="252"/>
      <c r="E1226" s="315"/>
      <c r="F1226" s="202"/>
      <c r="G1226" s="202"/>
      <c r="H1226" s="315"/>
      <c r="I1226" s="202"/>
      <c r="J1226" s="202"/>
      <c r="K1226" s="205" t="s">
        <v>751</v>
      </c>
      <c r="L1226" s="194" t="s">
        <v>33</v>
      </c>
      <c r="M1226" s="193" t="s">
        <v>2269</v>
      </c>
      <c r="N1226" s="194"/>
      <c r="O1226" s="202"/>
      <c r="P1226" s="192"/>
      <c r="Q1226" s="192"/>
      <c r="R1226" s="194"/>
      <c r="S1226" s="194"/>
      <c r="T1226" s="194"/>
      <c r="U1226" s="194"/>
      <c r="V1226" s="194"/>
      <c r="W1226" s="194"/>
    </row>
    <row r="1227" spans="1:23" hidden="1">
      <c r="A1227" s="292"/>
      <c r="B1227" s="152" t="s">
        <v>544</v>
      </c>
      <c r="C1227" s="33" t="s">
        <v>545</v>
      </c>
      <c r="D1227" s="252"/>
      <c r="E1227" s="315"/>
      <c r="F1227" s="202"/>
      <c r="G1227" s="202"/>
      <c r="H1227" s="315"/>
      <c r="I1227" s="202"/>
      <c r="J1227" s="202"/>
      <c r="K1227" s="205" t="s">
        <v>751</v>
      </c>
      <c r="L1227" s="194" t="s">
        <v>33</v>
      </c>
      <c r="M1227" s="193" t="s">
        <v>2269</v>
      </c>
      <c r="N1227" s="194"/>
      <c r="O1227" s="202"/>
      <c r="P1227" s="192"/>
      <c r="Q1227" s="192"/>
      <c r="R1227" s="194"/>
      <c r="S1227" s="194"/>
      <c r="T1227" s="194"/>
      <c r="U1227" s="194"/>
      <c r="V1227" s="194"/>
      <c r="W1227" s="194"/>
    </row>
    <row r="1228" spans="1:23" hidden="1">
      <c r="A1228" s="262" t="s">
        <v>615</v>
      </c>
      <c r="B1228" s="36" t="s">
        <v>514</v>
      </c>
      <c r="C1228" s="33" t="s">
        <v>515</v>
      </c>
      <c r="D1228" s="252"/>
      <c r="E1228" s="315"/>
      <c r="F1228" s="202"/>
      <c r="G1228" s="202"/>
      <c r="H1228" s="315"/>
      <c r="I1228" s="202"/>
      <c r="J1228" s="202"/>
      <c r="K1228" s="205" t="s">
        <v>751</v>
      </c>
      <c r="L1228" s="194" t="s">
        <v>33</v>
      </c>
      <c r="M1228" s="193" t="s">
        <v>2269</v>
      </c>
      <c r="N1228" s="194"/>
      <c r="O1228" s="202"/>
      <c r="P1228" s="192"/>
      <c r="Q1228" s="192"/>
      <c r="R1228" s="194"/>
      <c r="S1228" s="194"/>
      <c r="T1228" s="194"/>
      <c r="U1228" s="194"/>
      <c r="V1228" s="194"/>
      <c r="W1228" s="194"/>
    </row>
    <row r="1229" spans="1:23" hidden="1">
      <c r="A1229" s="292"/>
      <c r="B1229" s="152" t="s">
        <v>1332</v>
      </c>
      <c r="C1229" s="33" t="s">
        <v>541</v>
      </c>
      <c r="D1229" s="225"/>
      <c r="E1229" s="315"/>
      <c r="F1229" s="202"/>
      <c r="G1229" s="202"/>
      <c r="H1229" s="315"/>
      <c r="I1229" s="202"/>
      <c r="J1229" s="202"/>
      <c r="K1229" s="205" t="s">
        <v>751</v>
      </c>
      <c r="L1229" s="194" t="s">
        <v>33</v>
      </c>
      <c r="M1229" s="193" t="s">
        <v>2269</v>
      </c>
      <c r="N1229" s="194"/>
      <c r="O1229" s="202"/>
      <c r="P1229" s="192"/>
      <c r="Q1229" s="192"/>
      <c r="R1229" s="194"/>
      <c r="S1229" s="194"/>
      <c r="T1229" s="194"/>
      <c r="U1229" s="194"/>
      <c r="V1229" s="194"/>
      <c r="W1229" s="194"/>
    </row>
    <row r="1230" spans="1:23" hidden="1">
      <c r="A1230" s="292"/>
      <c r="B1230" s="152" t="s">
        <v>1332</v>
      </c>
      <c r="C1230" s="33" t="s">
        <v>542</v>
      </c>
      <c r="D1230" s="36"/>
      <c r="E1230" s="315"/>
      <c r="F1230" s="202"/>
      <c r="G1230" s="202"/>
      <c r="H1230" s="315"/>
      <c r="I1230" s="202"/>
      <c r="J1230" s="202"/>
      <c r="K1230" s="205" t="s">
        <v>751</v>
      </c>
      <c r="L1230" s="194" t="s">
        <v>33</v>
      </c>
      <c r="M1230" s="193" t="s">
        <v>2269</v>
      </c>
      <c r="N1230" s="194"/>
      <c r="O1230" s="202"/>
      <c r="P1230" s="192"/>
      <c r="Q1230" s="192"/>
      <c r="R1230" s="194"/>
      <c r="S1230" s="194"/>
      <c r="T1230" s="194"/>
      <c r="U1230" s="194"/>
      <c r="V1230" s="194"/>
      <c r="W1230" s="194"/>
    </row>
    <row r="1231" spans="1:23" hidden="1">
      <c r="A1231" s="292"/>
      <c r="B1231" s="36" t="s">
        <v>1334</v>
      </c>
      <c r="C1231" s="33" t="s">
        <v>1333</v>
      </c>
      <c r="D1231" s="36"/>
      <c r="E1231" s="315"/>
      <c r="F1231" s="202"/>
      <c r="G1231" s="202"/>
      <c r="H1231" s="315"/>
      <c r="I1231" s="202"/>
      <c r="J1231" s="202"/>
      <c r="K1231" s="205" t="s">
        <v>751</v>
      </c>
      <c r="L1231" s="194" t="s">
        <v>33</v>
      </c>
      <c r="M1231" s="193" t="s">
        <v>2269</v>
      </c>
      <c r="N1231" s="194"/>
      <c r="O1231" s="202"/>
      <c r="P1231" s="192"/>
      <c r="Q1231" s="192"/>
      <c r="R1231" s="194"/>
      <c r="S1231" s="194"/>
      <c r="T1231" s="194"/>
      <c r="U1231" s="194"/>
      <c r="V1231" s="194"/>
      <c r="W1231" s="194"/>
    </row>
    <row r="1232" spans="1:23" hidden="1">
      <c r="A1232" s="262" t="s">
        <v>615</v>
      </c>
      <c r="B1232" s="36" t="s">
        <v>546</v>
      </c>
      <c r="C1232" s="33" t="s">
        <v>552</v>
      </c>
      <c r="D1232" s="252"/>
      <c r="E1232" s="315"/>
      <c r="F1232" s="202"/>
      <c r="G1232" s="202"/>
      <c r="H1232" s="315"/>
      <c r="I1232" s="202"/>
      <c r="J1232" s="202"/>
      <c r="K1232" s="205" t="s">
        <v>751</v>
      </c>
      <c r="L1232" s="194" t="s">
        <v>33</v>
      </c>
      <c r="M1232" s="193" t="s">
        <v>2269</v>
      </c>
      <c r="N1232" s="194"/>
      <c r="O1232" s="202"/>
      <c r="P1232" s="192"/>
      <c r="Q1232" s="192"/>
      <c r="R1232" s="194"/>
      <c r="S1232" s="194"/>
      <c r="T1232" s="194"/>
      <c r="U1232" s="194"/>
      <c r="V1232" s="194"/>
      <c r="W1232" s="194"/>
    </row>
    <row r="1233" spans="1:23" hidden="1">
      <c r="A1233" s="262" t="s">
        <v>615</v>
      </c>
      <c r="B1233" s="36" t="s">
        <v>533</v>
      </c>
      <c r="C1233" s="33" t="s">
        <v>1346</v>
      </c>
      <c r="D1233" s="252"/>
      <c r="E1233" s="315"/>
      <c r="F1233" s="202"/>
      <c r="G1233" s="202"/>
      <c r="H1233" s="315"/>
      <c r="I1233" s="202"/>
      <c r="J1233" s="202"/>
      <c r="K1233" s="205" t="s">
        <v>751</v>
      </c>
      <c r="L1233" s="194" t="s">
        <v>33</v>
      </c>
      <c r="M1233" s="193" t="s">
        <v>2269</v>
      </c>
      <c r="N1233" s="194"/>
      <c r="O1233" s="202"/>
      <c r="P1233" s="192"/>
      <c r="Q1233" s="192"/>
      <c r="R1233" s="194"/>
      <c r="S1233" s="194"/>
      <c r="T1233" s="194"/>
      <c r="U1233" s="194"/>
      <c r="V1233" s="194"/>
      <c r="W1233" s="194"/>
    </row>
    <row r="1234" spans="1:23" hidden="1">
      <c r="A1234" s="221"/>
      <c r="B1234" s="36" t="s">
        <v>533</v>
      </c>
      <c r="C1234" s="33" t="s">
        <v>1348</v>
      </c>
      <c r="D1234" s="36"/>
      <c r="E1234" s="315"/>
      <c r="F1234" s="202"/>
      <c r="G1234" s="202"/>
      <c r="H1234" s="315"/>
      <c r="I1234" s="202"/>
      <c r="J1234" s="202"/>
      <c r="K1234" s="205" t="s">
        <v>751</v>
      </c>
      <c r="L1234" s="194" t="s">
        <v>33</v>
      </c>
      <c r="M1234" s="193" t="s">
        <v>2269</v>
      </c>
      <c r="N1234" s="194"/>
      <c r="O1234" s="202"/>
      <c r="P1234" s="192"/>
      <c r="Q1234" s="192"/>
      <c r="R1234" s="194"/>
      <c r="S1234" s="194"/>
      <c r="T1234" s="194"/>
      <c r="U1234" s="194"/>
      <c r="V1234" s="194"/>
      <c r="W1234" s="194"/>
    </row>
    <row r="1235" spans="1:23" hidden="1">
      <c r="A1235" s="292"/>
      <c r="B1235" s="36" t="s">
        <v>533</v>
      </c>
      <c r="C1235" s="33" t="s">
        <v>1347</v>
      </c>
      <c r="D1235" s="36"/>
      <c r="E1235" s="315"/>
      <c r="F1235" s="202"/>
      <c r="G1235" s="202"/>
      <c r="H1235" s="315"/>
      <c r="I1235" s="202"/>
      <c r="J1235" s="202"/>
      <c r="K1235" s="205" t="s">
        <v>751</v>
      </c>
      <c r="L1235" s="194" t="s">
        <v>33</v>
      </c>
      <c r="M1235" s="193" t="s">
        <v>2269</v>
      </c>
      <c r="N1235" s="194"/>
      <c r="O1235" s="202"/>
      <c r="P1235" s="192"/>
      <c r="Q1235" s="192"/>
      <c r="R1235" s="194"/>
      <c r="S1235" s="194"/>
      <c r="T1235" s="194"/>
      <c r="U1235" s="194"/>
      <c r="V1235" s="194"/>
      <c r="W1235" s="194"/>
    </row>
    <row r="1236" spans="1:23" hidden="1">
      <c r="A1236" s="292"/>
      <c r="B1236" s="40" t="s">
        <v>1230</v>
      </c>
      <c r="C1236" s="33" t="s">
        <v>1231</v>
      </c>
      <c r="D1236" s="36"/>
      <c r="E1236" s="315"/>
      <c r="F1236" s="202"/>
      <c r="G1236" s="202"/>
      <c r="H1236" s="315"/>
      <c r="I1236" s="202"/>
      <c r="J1236" s="202"/>
      <c r="K1236" s="205" t="s">
        <v>751</v>
      </c>
      <c r="L1236" s="194" t="s">
        <v>33</v>
      </c>
      <c r="M1236" s="193" t="s">
        <v>2269</v>
      </c>
      <c r="N1236" s="194"/>
      <c r="O1236" s="202"/>
      <c r="P1236" s="192"/>
      <c r="Q1236" s="192"/>
      <c r="R1236" s="194"/>
      <c r="S1236" s="194"/>
      <c r="T1236" s="194"/>
      <c r="U1236" s="194"/>
      <c r="V1236" s="194"/>
      <c r="W1236" s="194"/>
    </row>
    <row r="1237" spans="1:23" hidden="1">
      <c r="A1237" s="292"/>
      <c r="B1237" s="40" t="s">
        <v>1230</v>
      </c>
      <c r="C1237" s="33" t="s">
        <v>1351</v>
      </c>
      <c r="D1237" s="36"/>
      <c r="E1237" s="315"/>
      <c r="F1237" s="202"/>
      <c r="G1237" s="202"/>
      <c r="H1237" s="315"/>
      <c r="I1237" s="202"/>
      <c r="J1237" s="202"/>
      <c r="K1237" s="205" t="s">
        <v>751</v>
      </c>
      <c r="L1237" s="194" t="s">
        <v>33</v>
      </c>
      <c r="M1237" s="193" t="s">
        <v>2269</v>
      </c>
      <c r="N1237" s="194"/>
      <c r="O1237" s="202"/>
      <c r="P1237" s="192"/>
      <c r="Q1237" s="192"/>
      <c r="R1237" s="194"/>
      <c r="S1237" s="194"/>
      <c r="T1237" s="194"/>
      <c r="U1237" s="194"/>
      <c r="V1237" s="194"/>
      <c r="W1237" s="194"/>
    </row>
    <row r="1238" spans="1:23" hidden="1">
      <c r="A1238" s="292"/>
      <c r="B1238" s="40" t="s">
        <v>1230</v>
      </c>
      <c r="C1238" s="33" t="s">
        <v>1352</v>
      </c>
      <c r="D1238" s="36"/>
      <c r="E1238" s="315"/>
      <c r="F1238" s="202"/>
      <c r="G1238" s="202"/>
      <c r="H1238" s="315"/>
      <c r="I1238" s="202"/>
      <c r="J1238" s="202"/>
      <c r="K1238" s="205" t="s">
        <v>751</v>
      </c>
      <c r="L1238" s="194" t="s">
        <v>33</v>
      </c>
      <c r="M1238" s="193" t="s">
        <v>2269</v>
      </c>
      <c r="N1238" s="194"/>
      <c r="O1238" s="202"/>
      <c r="P1238" s="192"/>
      <c r="Q1238" s="192"/>
      <c r="R1238" s="194"/>
      <c r="S1238" s="194"/>
      <c r="T1238" s="194"/>
      <c r="U1238" s="194"/>
      <c r="V1238" s="194"/>
      <c r="W1238" s="194"/>
    </row>
    <row r="1239" spans="1:23" hidden="1">
      <c r="A1239" s="292"/>
      <c r="B1239" s="40" t="s">
        <v>1230</v>
      </c>
      <c r="C1239" s="33" t="s">
        <v>1353</v>
      </c>
      <c r="D1239" s="36"/>
      <c r="E1239" s="315"/>
      <c r="F1239" s="202"/>
      <c r="G1239" s="202"/>
      <c r="H1239" s="315"/>
      <c r="I1239" s="202"/>
      <c r="J1239" s="202"/>
      <c r="K1239" s="205" t="s">
        <v>751</v>
      </c>
      <c r="L1239" s="194" t="s">
        <v>33</v>
      </c>
      <c r="M1239" s="193" t="s">
        <v>2269</v>
      </c>
      <c r="N1239" s="194"/>
      <c r="O1239" s="202"/>
      <c r="P1239" s="192"/>
      <c r="Q1239" s="192"/>
      <c r="R1239" s="194"/>
      <c r="S1239" s="194"/>
      <c r="T1239" s="194"/>
      <c r="U1239" s="194"/>
      <c r="V1239" s="194"/>
      <c r="W1239" s="194"/>
    </row>
    <row r="1240" spans="1:23" hidden="1">
      <c r="A1240" s="302" t="s">
        <v>615</v>
      </c>
      <c r="B1240" s="36" t="s">
        <v>1354</v>
      </c>
      <c r="C1240" s="33" t="s">
        <v>516</v>
      </c>
      <c r="D1240" s="252"/>
      <c r="E1240" s="315"/>
      <c r="F1240" s="202"/>
      <c r="G1240" s="202"/>
      <c r="H1240" s="315"/>
      <c r="I1240" s="202"/>
      <c r="J1240" s="202"/>
      <c r="K1240" s="205" t="s">
        <v>751</v>
      </c>
      <c r="L1240" s="194" t="s">
        <v>33</v>
      </c>
      <c r="M1240" s="193" t="s">
        <v>2269</v>
      </c>
      <c r="N1240" s="194"/>
      <c r="O1240" s="202"/>
      <c r="P1240" s="192"/>
      <c r="Q1240" s="192"/>
      <c r="R1240" s="194"/>
      <c r="S1240" s="194"/>
      <c r="T1240" s="194"/>
      <c r="U1240" s="194"/>
      <c r="V1240" s="194"/>
      <c r="W1240" s="194"/>
    </row>
    <row r="1241" spans="1:23" hidden="1">
      <c r="A1241" s="178" t="s">
        <v>615</v>
      </c>
      <c r="B1241" s="36" t="s">
        <v>1355</v>
      </c>
      <c r="C1241" s="33" t="s">
        <v>548</v>
      </c>
      <c r="D1241" s="252"/>
      <c r="E1241" s="315"/>
      <c r="F1241" s="202"/>
      <c r="G1241" s="202"/>
      <c r="H1241" s="315"/>
      <c r="I1241" s="202"/>
      <c r="J1241" s="202"/>
      <c r="K1241" s="205" t="s">
        <v>751</v>
      </c>
      <c r="L1241" s="194" t="s">
        <v>33</v>
      </c>
      <c r="M1241" s="193" t="s">
        <v>2269</v>
      </c>
      <c r="N1241" s="194"/>
      <c r="O1241" s="202"/>
      <c r="P1241" s="192"/>
      <c r="Q1241" s="192"/>
      <c r="R1241" s="194"/>
      <c r="S1241" s="194"/>
      <c r="T1241" s="194"/>
      <c r="U1241" s="194"/>
      <c r="V1241" s="194"/>
      <c r="W1241" s="194"/>
    </row>
    <row r="1242" spans="1:23" hidden="1">
      <c r="A1242" s="178" t="s">
        <v>553</v>
      </c>
      <c r="B1242" s="36" t="s">
        <v>1376</v>
      </c>
      <c r="C1242" s="246" t="s">
        <v>565</v>
      </c>
      <c r="D1242" s="204"/>
      <c r="E1242" s="315"/>
      <c r="F1242" s="202"/>
      <c r="G1242" s="202"/>
      <c r="H1242" s="315"/>
      <c r="I1242" s="202"/>
      <c r="J1242" s="202"/>
      <c r="K1242" s="205" t="s">
        <v>751</v>
      </c>
      <c r="L1242" s="194" t="s">
        <v>33</v>
      </c>
      <c r="M1242" s="193" t="s">
        <v>2269</v>
      </c>
      <c r="N1242" s="194"/>
      <c r="O1242" s="202"/>
      <c r="P1242" s="192"/>
      <c r="Q1242" s="192"/>
      <c r="R1242" s="194"/>
      <c r="S1242" s="194"/>
      <c r="T1242" s="194"/>
      <c r="U1242" s="194"/>
      <c r="V1242" s="194"/>
      <c r="W1242" s="194"/>
    </row>
    <row r="1243" spans="1:23" hidden="1">
      <c r="A1243" s="220"/>
      <c r="B1243" s="36" t="s">
        <v>1376</v>
      </c>
      <c r="C1243" s="33" t="s">
        <v>1392</v>
      </c>
      <c r="D1243" s="36"/>
      <c r="E1243" s="315"/>
      <c r="F1243" s="202"/>
      <c r="G1243" s="202"/>
      <c r="H1243" s="315"/>
      <c r="I1243" s="202"/>
      <c r="J1243" s="202"/>
      <c r="K1243" s="205" t="s">
        <v>751</v>
      </c>
      <c r="L1243" s="194" t="s">
        <v>33</v>
      </c>
      <c r="M1243" s="193" t="s">
        <v>2269</v>
      </c>
      <c r="N1243" s="194"/>
      <c r="O1243" s="202"/>
      <c r="P1243" s="192"/>
      <c r="Q1243" s="192"/>
      <c r="R1243" s="194"/>
      <c r="S1243" s="194"/>
      <c r="T1243" s="194"/>
      <c r="U1243" s="194"/>
      <c r="V1243" s="194"/>
      <c r="W1243" s="194"/>
    </row>
    <row r="1244" spans="1:23" hidden="1">
      <c r="A1244" s="292"/>
      <c r="B1244" s="36" t="s">
        <v>1376</v>
      </c>
      <c r="C1244" s="33" t="s">
        <v>1393</v>
      </c>
      <c r="D1244" s="36"/>
      <c r="E1244" s="315"/>
      <c r="F1244" s="202"/>
      <c r="G1244" s="202"/>
      <c r="H1244" s="315"/>
      <c r="I1244" s="202"/>
      <c r="J1244" s="202"/>
      <c r="K1244" s="205" t="s">
        <v>751</v>
      </c>
      <c r="L1244" s="194" t="s">
        <v>33</v>
      </c>
      <c r="M1244" s="193" t="s">
        <v>2269</v>
      </c>
      <c r="N1244" s="194"/>
      <c r="O1244" s="202"/>
      <c r="P1244" s="192"/>
      <c r="Q1244" s="192"/>
      <c r="R1244" s="194"/>
      <c r="S1244" s="194"/>
      <c r="T1244" s="194"/>
      <c r="U1244" s="194"/>
      <c r="V1244" s="194"/>
      <c r="W1244" s="194"/>
    </row>
    <row r="1245" spans="1:23" hidden="1">
      <c r="A1245" s="292"/>
      <c r="B1245" s="152" t="s">
        <v>1217</v>
      </c>
      <c r="C1245" s="33" t="s">
        <v>1391</v>
      </c>
      <c r="D1245" s="36"/>
      <c r="E1245" s="315"/>
      <c r="F1245" s="202"/>
      <c r="G1245" s="202"/>
      <c r="H1245" s="315"/>
      <c r="I1245" s="202"/>
      <c r="J1245" s="202"/>
      <c r="K1245" s="205" t="s">
        <v>751</v>
      </c>
      <c r="L1245" s="194" t="s">
        <v>33</v>
      </c>
      <c r="M1245" s="193" t="s">
        <v>2269</v>
      </c>
      <c r="N1245" s="194"/>
      <c r="O1245" s="202"/>
      <c r="P1245" s="192"/>
      <c r="Q1245" s="192"/>
      <c r="R1245" s="194"/>
      <c r="S1245" s="194"/>
      <c r="T1245" s="194"/>
      <c r="U1245" s="194"/>
      <c r="V1245" s="194"/>
      <c r="W1245" s="194"/>
    </row>
    <row r="1246" spans="1:23" hidden="1">
      <c r="A1246" s="292"/>
      <c r="B1246" s="152" t="s">
        <v>1217</v>
      </c>
      <c r="C1246" s="33" t="s">
        <v>1377</v>
      </c>
      <c r="D1246" s="36"/>
      <c r="E1246" s="315"/>
      <c r="F1246" s="202"/>
      <c r="G1246" s="202"/>
      <c r="H1246" s="315"/>
      <c r="I1246" s="202"/>
      <c r="J1246" s="202"/>
      <c r="K1246" s="205" t="s">
        <v>751</v>
      </c>
      <c r="L1246" s="194" t="s">
        <v>33</v>
      </c>
      <c r="M1246" s="193" t="s">
        <v>2269</v>
      </c>
      <c r="N1246" s="194"/>
      <c r="O1246" s="202"/>
      <c r="P1246" s="192"/>
      <c r="Q1246" s="192"/>
      <c r="R1246" s="194"/>
      <c r="S1246" s="194"/>
      <c r="T1246" s="194"/>
      <c r="U1246" s="194"/>
      <c r="V1246" s="194"/>
      <c r="W1246" s="194"/>
    </row>
    <row r="1247" spans="1:23" hidden="1">
      <c r="A1247" s="292"/>
      <c r="B1247" s="152" t="s">
        <v>1217</v>
      </c>
      <c r="C1247" s="33" t="s">
        <v>1384</v>
      </c>
      <c r="D1247" s="36"/>
      <c r="E1247" s="315"/>
      <c r="F1247" s="202"/>
      <c r="G1247" s="202"/>
      <c r="H1247" s="315"/>
      <c r="I1247" s="202"/>
      <c r="J1247" s="202"/>
      <c r="K1247" s="205" t="s">
        <v>751</v>
      </c>
      <c r="L1247" s="194" t="s">
        <v>33</v>
      </c>
      <c r="M1247" s="193" t="s">
        <v>2269</v>
      </c>
      <c r="N1247" s="194"/>
      <c r="O1247" s="202"/>
      <c r="P1247" s="192"/>
      <c r="Q1247" s="192"/>
      <c r="R1247" s="194"/>
      <c r="S1247" s="194"/>
      <c r="T1247" s="194"/>
      <c r="U1247" s="194"/>
      <c r="V1247" s="194"/>
      <c r="W1247" s="194"/>
    </row>
    <row r="1248" spans="1:23" hidden="1">
      <c r="A1248" s="293"/>
      <c r="B1248" s="152" t="s">
        <v>1217</v>
      </c>
      <c r="C1248" s="33" t="s">
        <v>1385</v>
      </c>
      <c r="D1248" s="36"/>
      <c r="E1248" s="315"/>
      <c r="F1248" s="202"/>
      <c r="G1248" s="202"/>
      <c r="H1248" s="315"/>
      <c r="I1248" s="202"/>
      <c r="J1248" s="202"/>
      <c r="K1248" s="205" t="s">
        <v>751</v>
      </c>
      <c r="L1248" s="194" t="s">
        <v>33</v>
      </c>
      <c r="M1248" s="193" t="s">
        <v>2269</v>
      </c>
      <c r="N1248" s="194"/>
      <c r="O1248" s="202"/>
      <c r="P1248" s="192"/>
      <c r="Q1248" s="192"/>
      <c r="R1248" s="194"/>
      <c r="S1248" s="194"/>
      <c r="T1248" s="194"/>
      <c r="U1248" s="194"/>
      <c r="V1248" s="194"/>
      <c r="W1248" s="194"/>
    </row>
    <row r="1249" spans="1:23" hidden="1">
      <c r="A1249" s="294"/>
      <c r="B1249" s="152" t="s">
        <v>1217</v>
      </c>
      <c r="C1249" s="33" t="s">
        <v>1386</v>
      </c>
      <c r="D1249" s="36"/>
      <c r="E1249" s="315"/>
      <c r="F1249" s="202"/>
      <c r="G1249" s="202"/>
      <c r="H1249" s="315"/>
      <c r="I1249" s="202"/>
      <c r="J1249" s="202"/>
      <c r="K1249" s="205" t="s">
        <v>751</v>
      </c>
      <c r="L1249" s="194" t="s">
        <v>33</v>
      </c>
      <c r="M1249" s="193" t="s">
        <v>2269</v>
      </c>
      <c r="N1249" s="194"/>
      <c r="O1249" s="202"/>
      <c r="P1249" s="192"/>
      <c r="Q1249" s="192"/>
      <c r="R1249" s="194"/>
      <c r="S1249" s="194"/>
      <c r="T1249" s="194"/>
      <c r="U1249" s="194"/>
      <c r="V1249" s="194"/>
      <c r="W1249" s="194"/>
    </row>
    <row r="1250" spans="1:23" hidden="1">
      <c r="A1250" s="294"/>
      <c r="B1250" s="152" t="s">
        <v>1217</v>
      </c>
      <c r="C1250" s="246" t="s">
        <v>1387</v>
      </c>
      <c r="D1250" s="254"/>
      <c r="E1250" s="315"/>
      <c r="F1250" s="202"/>
      <c r="G1250" s="202"/>
      <c r="H1250" s="315"/>
      <c r="I1250" s="202"/>
      <c r="J1250" s="202"/>
      <c r="K1250" s="205" t="s">
        <v>751</v>
      </c>
      <c r="L1250" s="194" t="s">
        <v>33</v>
      </c>
      <c r="M1250" s="193" t="s">
        <v>2269</v>
      </c>
      <c r="N1250" s="194"/>
      <c r="O1250" s="202"/>
      <c r="P1250" s="192"/>
      <c r="Q1250" s="192"/>
      <c r="R1250" s="194"/>
      <c r="S1250" s="194"/>
      <c r="T1250" s="194"/>
      <c r="U1250" s="194"/>
      <c r="V1250" s="194"/>
      <c r="W1250" s="194"/>
    </row>
    <row r="1251" spans="1:23" hidden="1">
      <c r="A1251" s="295"/>
      <c r="B1251" s="152" t="s">
        <v>1217</v>
      </c>
      <c r="C1251" s="247" t="s">
        <v>1388</v>
      </c>
      <c r="D1251" s="42"/>
      <c r="E1251" s="315"/>
      <c r="F1251" s="202"/>
      <c r="G1251" s="202"/>
      <c r="H1251" s="315"/>
      <c r="I1251" s="202"/>
      <c r="J1251" s="202"/>
      <c r="K1251" s="205" t="s">
        <v>751</v>
      </c>
      <c r="L1251" s="194" t="s">
        <v>33</v>
      </c>
      <c r="M1251" s="193" t="s">
        <v>2269</v>
      </c>
      <c r="N1251" s="194"/>
      <c r="O1251" s="202"/>
      <c r="P1251" s="192"/>
      <c r="Q1251" s="192"/>
      <c r="R1251" s="194"/>
      <c r="S1251" s="194"/>
      <c r="T1251" s="194"/>
      <c r="U1251" s="194"/>
      <c r="V1251" s="194"/>
      <c r="W1251" s="194"/>
    </row>
    <row r="1252" spans="1:23" hidden="1">
      <c r="A1252" s="292"/>
      <c r="B1252" s="152" t="s">
        <v>1217</v>
      </c>
      <c r="C1252" s="33" t="s">
        <v>1389</v>
      </c>
      <c r="D1252" s="36"/>
      <c r="E1252" s="315"/>
      <c r="F1252" s="202"/>
      <c r="G1252" s="202"/>
      <c r="H1252" s="315"/>
      <c r="I1252" s="202"/>
      <c r="J1252" s="202"/>
      <c r="K1252" s="205" t="s">
        <v>751</v>
      </c>
      <c r="L1252" s="194" t="s">
        <v>33</v>
      </c>
      <c r="M1252" s="193" t="s">
        <v>2269</v>
      </c>
      <c r="N1252" s="194"/>
      <c r="O1252" s="202"/>
      <c r="P1252" s="192"/>
      <c r="Q1252" s="192"/>
      <c r="R1252" s="194"/>
      <c r="S1252" s="194"/>
      <c r="T1252" s="194"/>
      <c r="U1252" s="194"/>
      <c r="V1252" s="194"/>
      <c r="W1252" s="194"/>
    </row>
    <row r="1253" spans="1:23" hidden="1">
      <c r="A1253" s="292"/>
      <c r="B1253" s="152" t="s">
        <v>1217</v>
      </c>
      <c r="C1253" s="33" t="s">
        <v>1410</v>
      </c>
      <c r="D1253" s="36"/>
      <c r="E1253" s="315"/>
      <c r="F1253" s="202"/>
      <c r="G1253" s="202"/>
      <c r="H1253" s="315"/>
      <c r="I1253" s="202"/>
      <c r="J1253" s="202"/>
      <c r="K1253" s="205" t="s">
        <v>751</v>
      </c>
      <c r="L1253" s="194" t="s">
        <v>33</v>
      </c>
      <c r="M1253" s="193" t="s">
        <v>2269</v>
      </c>
      <c r="N1253" s="194"/>
      <c r="O1253" s="202"/>
      <c r="P1253" s="192"/>
      <c r="Q1253" s="192"/>
      <c r="R1253" s="194"/>
      <c r="S1253" s="194"/>
      <c r="T1253" s="194"/>
      <c r="U1253" s="194"/>
      <c r="V1253" s="194"/>
      <c r="W1253" s="194"/>
    </row>
    <row r="1254" spans="1:23" hidden="1">
      <c r="A1254" s="292"/>
      <c r="B1254" s="152" t="s">
        <v>1217</v>
      </c>
      <c r="C1254" s="33" t="s">
        <v>1411</v>
      </c>
      <c r="D1254" s="36"/>
      <c r="E1254" s="315"/>
      <c r="F1254" s="202"/>
      <c r="G1254" s="202"/>
      <c r="H1254" s="315"/>
      <c r="I1254" s="202"/>
      <c r="J1254" s="202"/>
      <c r="K1254" s="205" t="s">
        <v>751</v>
      </c>
      <c r="L1254" s="194" t="s">
        <v>33</v>
      </c>
      <c r="M1254" s="193" t="s">
        <v>2269</v>
      </c>
      <c r="N1254" s="194"/>
      <c r="O1254" s="202"/>
      <c r="P1254" s="192"/>
      <c r="Q1254" s="192"/>
      <c r="R1254" s="194"/>
      <c r="S1254" s="194"/>
      <c r="T1254" s="194"/>
      <c r="U1254" s="194"/>
      <c r="V1254" s="194"/>
      <c r="W1254" s="194"/>
    </row>
    <row r="1255" spans="1:23" hidden="1">
      <c r="A1255" s="292"/>
      <c r="B1255" s="152" t="s">
        <v>1217</v>
      </c>
      <c r="C1255" s="33" t="s">
        <v>1390</v>
      </c>
      <c r="D1255" s="36"/>
      <c r="E1255" s="315"/>
      <c r="F1255" s="202"/>
      <c r="G1255" s="202"/>
      <c r="H1255" s="315"/>
      <c r="I1255" s="202"/>
      <c r="J1255" s="202"/>
      <c r="K1255" s="205" t="s">
        <v>751</v>
      </c>
      <c r="L1255" s="194" t="s">
        <v>33</v>
      </c>
      <c r="M1255" s="193" t="s">
        <v>2269</v>
      </c>
      <c r="N1255" s="194"/>
      <c r="O1255" s="202"/>
      <c r="P1255" s="192"/>
      <c r="Q1255" s="192"/>
      <c r="R1255" s="194"/>
      <c r="S1255" s="194"/>
      <c r="T1255" s="194"/>
      <c r="U1255" s="194"/>
      <c r="V1255" s="194"/>
      <c r="W1255" s="194"/>
    </row>
    <row r="1256" spans="1:23" hidden="1">
      <c r="A1256" s="262" t="s">
        <v>553</v>
      </c>
      <c r="B1256" s="36" t="s">
        <v>1379</v>
      </c>
      <c r="C1256" s="33" t="s">
        <v>566</v>
      </c>
      <c r="D1256" s="252"/>
      <c r="E1256" s="315"/>
      <c r="F1256" s="202"/>
      <c r="G1256" s="202"/>
      <c r="H1256" s="315"/>
      <c r="I1256" s="202"/>
      <c r="J1256" s="202"/>
      <c r="K1256" s="205" t="s">
        <v>751</v>
      </c>
      <c r="L1256" s="194" t="s">
        <v>33</v>
      </c>
      <c r="M1256" s="193" t="s">
        <v>2269</v>
      </c>
      <c r="N1256" s="194"/>
      <c r="O1256" s="202"/>
      <c r="P1256" s="192"/>
      <c r="Q1256" s="192"/>
      <c r="R1256" s="194"/>
      <c r="S1256" s="194"/>
      <c r="T1256" s="194"/>
      <c r="U1256" s="194"/>
      <c r="V1256" s="194"/>
      <c r="W1256" s="194"/>
    </row>
    <row r="1257" spans="1:23" hidden="1">
      <c r="A1257" s="218"/>
      <c r="B1257" s="26" t="s">
        <v>1379</v>
      </c>
      <c r="C1257" s="33" t="s">
        <v>1378</v>
      </c>
      <c r="D1257" s="26"/>
      <c r="E1257" s="315"/>
      <c r="F1257" s="202"/>
      <c r="G1257" s="202"/>
      <c r="H1257" s="315"/>
      <c r="I1257" s="202"/>
      <c r="J1257" s="202"/>
      <c r="K1257" s="205" t="s">
        <v>751</v>
      </c>
      <c r="L1257" s="194" t="s">
        <v>33</v>
      </c>
      <c r="M1257" s="193" t="s">
        <v>2269</v>
      </c>
      <c r="N1257" s="194"/>
      <c r="O1257" s="202"/>
      <c r="P1257" s="192"/>
      <c r="Q1257" s="192"/>
      <c r="R1257" s="194"/>
      <c r="S1257" s="194"/>
      <c r="T1257" s="194"/>
      <c r="U1257" s="194"/>
      <c r="V1257" s="194"/>
      <c r="W1257" s="194"/>
    </row>
    <row r="1258" spans="1:23" hidden="1">
      <c r="A1258" s="294"/>
      <c r="B1258" s="26" t="s">
        <v>1379</v>
      </c>
      <c r="C1258" s="33" t="s">
        <v>1380</v>
      </c>
      <c r="D1258" s="26"/>
      <c r="E1258" s="315"/>
      <c r="F1258" s="202"/>
      <c r="G1258" s="202"/>
      <c r="H1258" s="315"/>
      <c r="I1258" s="202"/>
      <c r="J1258" s="202"/>
      <c r="K1258" s="205" t="s">
        <v>751</v>
      </c>
      <c r="L1258" s="194" t="s">
        <v>33</v>
      </c>
      <c r="M1258" s="193" t="s">
        <v>2269</v>
      </c>
      <c r="N1258" s="194"/>
      <c r="O1258" s="202"/>
      <c r="P1258" s="192"/>
      <c r="Q1258" s="192"/>
      <c r="R1258" s="194"/>
      <c r="S1258" s="194"/>
      <c r="T1258" s="194"/>
      <c r="U1258" s="194"/>
      <c r="V1258" s="194"/>
      <c r="W1258" s="194"/>
    </row>
    <row r="1259" spans="1:23" hidden="1">
      <c r="A1259" s="294"/>
      <c r="B1259" s="38" t="s">
        <v>1379</v>
      </c>
      <c r="C1259" s="246" t="s">
        <v>1381</v>
      </c>
      <c r="D1259" s="253"/>
      <c r="E1259" s="315"/>
      <c r="F1259" s="202"/>
      <c r="G1259" s="202"/>
      <c r="H1259" s="315"/>
      <c r="I1259" s="202"/>
      <c r="J1259" s="202"/>
      <c r="K1259" s="205" t="s">
        <v>751</v>
      </c>
      <c r="L1259" s="194" t="s">
        <v>33</v>
      </c>
      <c r="M1259" s="193" t="s">
        <v>2269</v>
      </c>
      <c r="N1259" s="194"/>
      <c r="O1259" s="202"/>
      <c r="P1259" s="192"/>
      <c r="Q1259" s="192"/>
      <c r="R1259" s="194"/>
      <c r="S1259" s="194"/>
      <c r="T1259" s="194"/>
      <c r="U1259" s="194"/>
      <c r="V1259" s="194"/>
      <c r="W1259" s="194"/>
    </row>
    <row r="1260" spans="1:23" hidden="1">
      <c r="A1260" s="295"/>
      <c r="B1260" s="26" t="s">
        <v>1379</v>
      </c>
      <c r="C1260" s="33" t="s">
        <v>1383</v>
      </c>
      <c r="D1260" s="26"/>
      <c r="E1260" s="315"/>
      <c r="F1260" s="202"/>
      <c r="G1260" s="202"/>
      <c r="H1260" s="315"/>
      <c r="I1260" s="202"/>
      <c r="J1260" s="202"/>
      <c r="K1260" s="205" t="s">
        <v>751</v>
      </c>
      <c r="L1260" s="194" t="s">
        <v>33</v>
      </c>
      <c r="M1260" s="193" t="s">
        <v>2269</v>
      </c>
      <c r="N1260" s="194"/>
      <c r="O1260" s="202"/>
      <c r="P1260" s="192"/>
      <c r="Q1260" s="192"/>
      <c r="R1260" s="194"/>
      <c r="S1260" s="194"/>
      <c r="T1260" s="194"/>
      <c r="U1260" s="194"/>
      <c r="V1260" s="194"/>
      <c r="W1260" s="194"/>
    </row>
    <row r="1261" spans="1:23" hidden="1">
      <c r="A1261" s="292"/>
      <c r="B1261" s="26" t="s">
        <v>1379</v>
      </c>
      <c r="C1261" s="33" t="s">
        <v>1382</v>
      </c>
      <c r="D1261" s="26"/>
      <c r="E1261" s="315"/>
      <c r="F1261" s="202"/>
      <c r="G1261" s="202"/>
      <c r="H1261" s="315"/>
      <c r="I1261" s="202"/>
      <c r="J1261" s="202"/>
      <c r="K1261" s="205" t="s">
        <v>751</v>
      </c>
      <c r="L1261" s="194" t="s">
        <v>33</v>
      </c>
      <c r="M1261" s="193" t="s">
        <v>2269</v>
      </c>
      <c r="N1261" s="194"/>
      <c r="O1261" s="202"/>
      <c r="P1261" s="192"/>
      <c r="Q1261" s="192"/>
      <c r="R1261" s="194"/>
      <c r="S1261" s="194"/>
      <c r="T1261" s="194"/>
      <c r="U1261" s="194"/>
      <c r="V1261" s="194"/>
      <c r="W1261" s="194"/>
    </row>
    <row r="1262" spans="1:23" hidden="1">
      <c r="A1262" s="292"/>
      <c r="B1262" s="36" t="s">
        <v>1219</v>
      </c>
      <c r="C1262" s="33" t="s">
        <v>513</v>
      </c>
      <c r="D1262" s="36"/>
      <c r="E1262" s="315"/>
      <c r="F1262" s="202"/>
      <c r="G1262" s="202"/>
      <c r="H1262" s="315"/>
      <c r="I1262" s="202"/>
      <c r="J1262" s="202"/>
      <c r="K1262" s="205" t="s">
        <v>751</v>
      </c>
      <c r="L1262" s="194" t="s">
        <v>33</v>
      </c>
      <c r="M1262" s="193" t="s">
        <v>2269</v>
      </c>
      <c r="N1262" s="194"/>
      <c r="O1262" s="202"/>
      <c r="P1262" s="192"/>
      <c r="Q1262" s="192"/>
      <c r="R1262" s="194"/>
      <c r="S1262" s="194"/>
      <c r="T1262" s="194"/>
      <c r="U1262" s="194"/>
      <c r="V1262" s="194"/>
      <c r="W1262" s="194"/>
    </row>
    <row r="1263" spans="1:23" hidden="1">
      <c r="A1263" s="292"/>
      <c r="B1263" s="36" t="s">
        <v>1219</v>
      </c>
      <c r="C1263" s="33" t="s">
        <v>512</v>
      </c>
      <c r="D1263" s="36"/>
      <c r="E1263" s="315"/>
      <c r="F1263" s="202"/>
      <c r="G1263" s="202"/>
      <c r="H1263" s="315"/>
      <c r="I1263" s="202"/>
      <c r="J1263" s="202"/>
      <c r="K1263" s="205" t="s">
        <v>751</v>
      </c>
      <c r="L1263" s="194" t="s">
        <v>33</v>
      </c>
      <c r="M1263" s="193" t="s">
        <v>2269</v>
      </c>
      <c r="N1263" s="194"/>
      <c r="O1263" s="202"/>
      <c r="P1263" s="192"/>
      <c r="Q1263" s="192"/>
      <c r="R1263" s="194"/>
      <c r="S1263" s="194"/>
      <c r="T1263" s="194"/>
      <c r="U1263" s="194"/>
      <c r="V1263" s="194"/>
      <c r="W1263" s="194"/>
    </row>
    <row r="1264" spans="1:23" hidden="1">
      <c r="A1264" s="262" t="s">
        <v>553</v>
      </c>
      <c r="B1264" s="36" t="s">
        <v>567</v>
      </c>
      <c r="C1264" s="33" t="s">
        <v>568</v>
      </c>
      <c r="D1264" s="252"/>
      <c r="E1264" s="315"/>
      <c r="F1264" s="202"/>
      <c r="G1264" s="202"/>
      <c r="H1264" s="315"/>
      <c r="I1264" s="202"/>
      <c r="J1264" s="202"/>
      <c r="K1264" s="205" t="s">
        <v>751</v>
      </c>
      <c r="L1264" s="194" t="s">
        <v>33</v>
      </c>
      <c r="M1264" s="193" t="s">
        <v>2269</v>
      </c>
      <c r="N1264" s="194"/>
      <c r="O1264" s="202"/>
      <c r="P1264" s="192"/>
      <c r="Q1264" s="192"/>
      <c r="R1264" s="194"/>
      <c r="S1264" s="194"/>
      <c r="T1264" s="194"/>
      <c r="U1264" s="194"/>
      <c r="V1264" s="194"/>
      <c r="W1264" s="194"/>
    </row>
    <row r="1265" spans="1:23" hidden="1">
      <c r="A1265" s="221"/>
      <c r="B1265" s="36" t="s">
        <v>670</v>
      </c>
      <c r="C1265" s="33" t="s">
        <v>671</v>
      </c>
      <c r="D1265" s="36"/>
      <c r="E1265" s="315"/>
      <c r="F1265" s="202"/>
      <c r="G1265" s="202"/>
      <c r="H1265" s="315"/>
      <c r="I1265" s="202"/>
      <c r="J1265" s="202"/>
      <c r="K1265" s="205" t="s">
        <v>751</v>
      </c>
      <c r="L1265" s="194" t="s">
        <v>33</v>
      </c>
      <c r="M1265" s="193" t="s">
        <v>2269</v>
      </c>
      <c r="N1265" s="194"/>
      <c r="O1265" s="202"/>
      <c r="P1265" s="192"/>
      <c r="Q1265" s="192"/>
      <c r="R1265" s="194"/>
      <c r="S1265" s="194"/>
      <c r="T1265" s="194"/>
      <c r="U1265" s="194"/>
      <c r="V1265" s="194"/>
      <c r="W1265" s="194"/>
    </row>
    <row r="1266" spans="1:23" hidden="1">
      <c r="A1266" s="292"/>
      <c r="B1266" s="36" t="s">
        <v>670</v>
      </c>
      <c r="C1266" s="33" t="s">
        <v>674</v>
      </c>
      <c r="D1266" s="36"/>
      <c r="E1266" s="315"/>
      <c r="F1266" s="202"/>
      <c r="G1266" s="202"/>
      <c r="H1266" s="315"/>
      <c r="I1266" s="202"/>
      <c r="J1266" s="202"/>
      <c r="K1266" s="205" t="s">
        <v>751</v>
      </c>
      <c r="L1266" s="194" t="s">
        <v>33</v>
      </c>
      <c r="M1266" s="193" t="s">
        <v>2269</v>
      </c>
      <c r="N1266" s="194"/>
      <c r="O1266" s="202"/>
      <c r="P1266" s="192"/>
      <c r="Q1266" s="192"/>
      <c r="R1266" s="194"/>
      <c r="S1266" s="194"/>
      <c r="T1266" s="194"/>
      <c r="U1266" s="194"/>
      <c r="V1266" s="194"/>
      <c r="W1266" s="194"/>
    </row>
    <row r="1267" spans="1:23" hidden="1">
      <c r="A1267" s="292"/>
      <c r="B1267" s="36" t="s">
        <v>567</v>
      </c>
      <c r="C1267" s="33" t="s">
        <v>1415</v>
      </c>
      <c r="D1267" s="36"/>
      <c r="E1267" s="315"/>
      <c r="F1267" s="202"/>
      <c r="G1267" s="202"/>
      <c r="H1267" s="315"/>
      <c r="I1267" s="202"/>
      <c r="J1267" s="202"/>
      <c r="K1267" s="205" t="s">
        <v>751</v>
      </c>
      <c r="L1267" s="194" t="s">
        <v>33</v>
      </c>
      <c r="M1267" s="193" t="s">
        <v>2269</v>
      </c>
      <c r="N1267" s="194"/>
      <c r="O1267" s="202"/>
      <c r="P1267" s="192"/>
      <c r="Q1267" s="192"/>
      <c r="R1267" s="194"/>
      <c r="S1267" s="194"/>
      <c r="T1267" s="194"/>
      <c r="U1267" s="194"/>
      <c r="V1267" s="194"/>
      <c r="W1267" s="194"/>
    </row>
    <row r="1268" spans="1:23" hidden="1">
      <c r="A1268" s="292"/>
      <c r="B1268" s="36" t="s">
        <v>567</v>
      </c>
      <c r="C1268" s="33" t="s">
        <v>1416</v>
      </c>
      <c r="D1268" s="36"/>
      <c r="E1268" s="315"/>
      <c r="F1268" s="202"/>
      <c r="G1268" s="202"/>
      <c r="H1268" s="315"/>
      <c r="I1268" s="202"/>
      <c r="J1268" s="202"/>
      <c r="K1268" s="205" t="s">
        <v>751</v>
      </c>
      <c r="L1268" s="194" t="s">
        <v>33</v>
      </c>
      <c r="M1268" s="193" t="s">
        <v>2269</v>
      </c>
      <c r="N1268" s="194"/>
      <c r="O1268" s="202"/>
      <c r="P1268" s="192"/>
      <c r="Q1268" s="192"/>
      <c r="R1268" s="194"/>
      <c r="S1268" s="194"/>
      <c r="T1268" s="194"/>
      <c r="U1268" s="194"/>
      <c r="V1268" s="194"/>
      <c r="W1268" s="194"/>
    </row>
    <row r="1269" spans="1:23" hidden="1">
      <c r="A1269" s="292"/>
      <c r="B1269" s="36" t="s">
        <v>567</v>
      </c>
      <c r="C1269" s="33" t="s">
        <v>570</v>
      </c>
      <c r="D1269" s="36"/>
      <c r="E1269" s="315"/>
      <c r="F1269" s="202"/>
      <c r="G1269" s="202"/>
      <c r="H1269" s="315"/>
      <c r="I1269" s="202"/>
      <c r="J1269" s="202"/>
      <c r="K1269" s="205" t="s">
        <v>751</v>
      </c>
      <c r="L1269" s="194" t="s">
        <v>33</v>
      </c>
      <c r="M1269" s="193" t="s">
        <v>2269</v>
      </c>
      <c r="N1269" s="194"/>
      <c r="O1269" s="202"/>
      <c r="P1269" s="192"/>
      <c r="Q1269" s="192"/>
      <c r="R1269" s="194"/>
      <c r="S1269" s="194"/>
      <c r="T1269" s="194"/>
      <c r="U1269" s="194"/>
      <c r="V1269" s="194"/>
      <c r="W1269" s="194"/>
    </row>
    <row r="1270" spans="1:23" hidden="1">
      <c r="A1270" s="292"/>
      <c r="B1270" s="36" t="s">
        <v>567</v>
      </c>
      <c r="C1270" s="33" t="s">
        <v>1420</v>
      </c>
      <c r="D1270" s="36"/>
      <c r="E1270" s="315"/>
      <c r="F1270" s="202"/>
      <c r="G1270" s="202"/>
      <c r="H1270" s="315"/>
      <c r="I1270" s="202"/>
      <c r="J1270" s="202"/>
      <c r="K1270" s="205" t="s">
        <v>751</v>
      </c>
      <c r="L1270" s="194" t="s">
        <v>33</v>
      </c>
      <c r="M1270" s="193" t="s">
        <v>2269</v>
      </c>
      <c r="N1270" s="194"/>
      <c r="O1270" s="202"/>
      <c r="P1270" s="192"/>
      <c r="Q1270" s="192"/>
      <c r="R1270" s="194"/>
      <c r="S1270" s="194"/>
      <c r="T1270" s="194"/>
      <c r="U1270" s="194"/>
      <c r="V1270" s="194"/>
      <c r="W1270" s="194"/>
    </row>
    <row r="1271" spans="1:23" hidden="1">
      <c r="A1271" s="292"/>
      <c r="B1271" s="36" t="s">
        <v>567</v>
      </c>
      <c r="C1271" s="33" t="s">
        <v>593</v>
      </c>
      <c r="D1271" s="36"/>
      <c r="E1271" s="315"/>
      <c r="F1271" s="202"/>
      <c r="G1271" s="202"/>
      <c r="H1271" s="315"/>
      <c r="I1271" s="202"/>
      <c r="J1271" s="202"/>
      <c r="K1271" s="205" t="s">
        <v>751</v>
      </c>
      <c r="L1271" s="194" t="s">
        <v>33</v>
      </c>
      <c r="M1271" s="193" t="s">
        <v>2269</v>
      </c>
      <c r="N1271" s="194"/>
      <c r="O1271" s="202"/>
      <c r="P1271" s="192"/>
      <c r="Q1271" s="192"/>
      <c r="R1271" s="194"/>
      <c r="S1271" s="194"/>
      <c r="T1271" s="194"/>
      <c r="U1271" s="194"/>
      <c r="V1271" s="194"/>
      <c r="W1271" s="194"/>
    </row>
    <row r="1272" spans="1:23" hidden="1">
      <c r="A1272" s="293"/>
      <c r="B1272" s="36" t="s">
        <v>567</v>
      </c>
      <c r="C1272" s="33" t="s">
        <v>697</v>
      </c>
      <c r="D1272" s="36"/>
      <c r="E1272" s="315"/>
      <c r="F1272" s="202"/>
      <c r="G1272" s="202"/>
      <c r="H1272" s="315"/>
      <c r="I1272" s="202"/>
      <c r="J1272" s="202"/>
      <c r="K1272" s="205" t="s">
        <v>751</v>
      </c>
      <c r="L1272" s="194" t="s">
        <v>33</v>
      </c>
      <c r="M1272" s="193" t="s">
        <v>2269</v>
      </c>
      <c r="N1272" s="194"/>
      <c r="O1272" s="202"/>
      <c r="P1272" s="192"/>
      <c r="Q1272" s="192"/>
      <c r="R1272" s="194"/>
      <c r="S1272" s="194"/>
      <c r="T1272" s="194"/>
      <c r="U1272" s="194"/>
      <c r="V1272" s="194"/>
      <c r="W1272" s="194"/>
    </row>
    <row r="1273" spans="1:23" hidden="1">
      <c r="A1273" s="294"/>
      <c r="B1273" s="49" t="s">
        <v>567</v>
      </c>
      <c r="C1273" s="269" t="s">
        <v>672</v>
      </c>
      <c r="D1273" s="49"/>
      <c r="E1273" s="315"/>
      <c r="F1273" s="202"/>
      <c r="G1273" s="202"/>
      <c r="H1273" s="315"/>
      <c r="I1273" s="202"/>
      <c r="J1273" s="202"/>
      <c r="K1273" s="205" t="s">
        <v>751</v>
      </c>
      <c r="L1273" s="194" t="s">
        <v>33</v>
      </c>
      <c r="M1273" s="193" t="s">
        <v>2269</v>
      </c>
      <c r="N1273" s="194"/>
      <c r="O1273" s="202"/>
      <c r="P1273" s="192"/>
      <c r="Q1273" s="192"/>
      <c r="R1273" s="194"/>
      <c r="S1273" s="194"/>
      <c r="T1273" s="194"/>
      <c r="U1273" s="194"/>
      <c r="V1273" s="194"/>
      <c r="W1273" s="194"/>
    </row>
    <row r="1274" spans="1:23" hidden="1">
      <c r="A1274" s="178" t="s">
        <v>553</v>
      </c>
      <c r="B1274" s="36" t="s">
        <v>1421</v>
      </c>
      <c r="C1274" s="246" t="s">
        <v>571</v>
      </c>
      <c r="D1274" s="204"/>
      <c r="E1274" s="315"/>
      <c r="F1274" s="202"/>
      <c r="G1274" s="202"/>
      <c r="H1274" s="315"/>
      <c r="I1274" s="202"/>
      <c r="J1274" s="202"/>
      <c r="K1274" s="205" t="s">
        <v>751</v>
      </c>
      <c r="L1274" s="194" t="s">
        <v>33</v>
      </c>
      <c r="M1274" s="193" t="s">
        <v>2269</v>
      </c>
      <c r="N1274" s="194"/>
      <c r="O1274" s="202"/>
      <c r="P1274" s="192"/>
      <c r="Q1274" s="192"/>
      <c r="R1274" s="194"/>
      <c r="S1274" s="194"/>
      <c r="T1274" s="194"/>
      <c r="U1274" s="194"/>
      <c r="V1274" s="194"/>
      <c r="W1274" s="194"/>
    </row>
    <row r="1275" spans="1:23" hidden="1">
      <c r="A1275" s="230"/>
      <c r="B1275" s="36" t="s">
        <v>1421</v>
      </c>
      <c r="C1275" s="33" t="s">
        <v>1422</v>
      </c>
      <c r="D1275" s="36"/>
      <c r="E1275" s="315"/>
      <c r="F1275" s="202"/>
      <c r="G1275" s="202"/>
      <c r="H1275" s="315"/>
      <c r="I1275" s="202"/>
      <c r="J1275" s="202"/>
      <c r="K1275" s="205" t="s">
        <v>751</v>
      </c>
      <c r="L1275" s="194" t="s">
        <v>33</v>
      </c>
      <c r="M1275" s="193" t="s">
        <v>2269</v>
      </c>
      <c r="N1275" s="194"/>
      <c r="O1275" s="202"/>
      <c r="P1275" s="192"/>
      <c r="Q1275" s="192"/>
      <c r="R1275" s="194"/>
      <c r="S1275" s="194"/>
      <c r="T1275" s="194"/>
      <c r="U1275" s="194"/>
      <c r="V1275" s="194"/>
      <c r="W1275" s="194"/>
    </row>
    <row r="1276" spans="1:23" hidden="1">
      <c r="A1276" s="301" t="s">
        <v>553</v>
      </c>
      <c r="B1276" s="286" t="s">
        <v>656</v>
      </c>
      <c r="C1276" s="33" t="s">
        <v>555</v>
      </c>
      <c r="D1276" s="252"/>
      <c r="E1276" s="315"/>
      <c r="F1276" s="202"/>
      <c r="G1276" s="202"/>
      <c r="H1276" s="315"/>
      <c r="I1276" s="202"/>
      <c r="J1276" s="202"/>
      <c r="K1276" s="205" t="s">
        <v>751</v>
      </c>
      <c r="L1276" s="194" t="s">
        <v>33</v>
      </c>
      <c r="M1276" s="193" t="s">
        <v>2269</v>
      </c>
      <c r="N1276" s="194"/>
      <c r="O1276" s="202"/>
      <c r="P1276" s="192"/>
      <c r="Q1276" s="192"/>
      <c r="R1276" s="194"/>
      <c r="S1276" s="194"/>
      <c r="T1276" s="194"/>
      <c r="U1276" s="194"/>
      <c r="V1276" s="194"/>
      <c r="W1276" s="194"/>
    </row>
    <row r="1277" spans="1:23" hidden="1">
      <c r="A1277" s="178" t="s">
        <v>553</v>
      </c>
      <c r="B1277" s="36" t="s">
        <v>554</v>
      </c>
      <c r="C1277" s="246" t="s">
        <v>597</v>
      </c>
      <c r="D1277" s="204"/>
      <c r="E1277" s="315"/>
      <c r="F1277" s="202"/>
      <c r="G1277" s="202"/>
      <c r="H1277" s="315"/>
      <c r="I1277" s="202"/>
      <c r="J1277" s="202"/>
      <c r="K1277" s="205" t="s">
        <v>751</v>
      </c>
      <c r="L1277" s="194" t="s">
        <v>33</v>
      </c>
      <c r="M1277" s="193" t="s">
        <v>2269</v>
      </c>
      <c r="N1277" s="194"/>
      <c r="O1277" s="202"/>
      <c r="P1277" s="192"/>
      <c r="Q1277" s="192"/>
      <c r="R1277" s="194"/>
      <c r="S1277" s="194"/>
      <c r="T1277" s="194"/>
      <c r="U1277" s="194"/>
      <c r="V1277" s="194"/>
      <c r="W1277" s="194"/>
    </row>
    <row r="1278" spans="1:23" hidden="1">
      <c r="A1278" s="295"/>
      <c r="B1278" s="26"/>
      <c r="C1278" s="33" t="s">
        <v>599</v>
      </c>
      <c r="D1278" s="26"/>
      <c r="E1278" s="315"/>
      <c r="F1278" s="202"/>
      <c r="G1278" s="202"/>
      <c r="H1278" s="315"/>
      <c r="I1278" s="202"/>
      <c r="J1278" s="202"/>
      <c r="K1278" s="205" t="s">
        <v>751</v>
      </c>
      <c r="L1278" s="194" t="s">
        <v>33</v>
      </c>
      <c r="M1278" s="193" t="s">
        <v>2269</v>
      </c>
      <c r="N1278" s="194"/>
      <c r="O1278" s="202"/>
      <c r="P1278" s="192"/>
      <c r="Q1278" s="192"/>
      <c r="R1278" s="194"/>
      <c r="S1278" s="194"/>
      <c r="T1278" s="194"/>
      <c r="U1278" s="194"/>
      <c r="V1278" s="194"/>
      <c r="W1278" s="194"/>
    </row>
    <row r="1279" spans="1:23" hidden="1">
      <c r="A1279" s="292"/>
      <c r="B1279" s="36"/>
      <c r="C1279" s="33" t="s">
        <v>598</v>
      </c>
      <c r="D1279" s="36"/>
      <c r="E1279" s="315"/>
      <c r="F1279" s="202"/>
      <c r="G1279" s="202"/>
      <c r="H1279" s="315"/>
      <c r="I1279" s="202"/>
      <c r="J1279" s="202"/>
      <c r="K1279" s="205" t="s">
        <v>751</v>
      </c>
      <c r="L1279" s="194" t="s">
        <v>33</v>
      </c>
      <c r="M1279" s="193" t="s">
        <v>2269</v>
      </c>
      <c r="N1279" s="194"/>
      <c r="O1279" s="202"/>
      <c r="P1279" s="192"/>
      <c r="Q1279" s="192"/>
      <c r="R1279" s="194"/>
      <c r="S1279" s="194"/>
      <c r="T1279" s="194"/>
      <c r="U1279" s="194"/>
      <c r="V1279" s="194"/>
      <c r="W1279" s="194"/>
    </row>
    <row r="1280" spans="1:23" hidden="1">
      <c r="A1280" s="262" t="s">
        <v>553</v>
      </c>
      <c r="B1280" s="36" t="s">
        <v>579</v>
      </c>
      <c r="C1280" s="33" t="s">
        <v>580</v>
      </c>
      <c r="D1280" s="252"/>
      <c r="E1280" s="315"/>
      <c r="F1280" s="202"/>
      <c r="G1280" s="202"/>
      <c r="H1280" s="315"/>
      <c r="I1280" s="202"/>
      <c r="J1280" s="202"/>
      <c r="K1280" s="205" t="s">
        <v>751</v>
      </c>
      <c r="L1280" s="194" t="s">
        <v>33</v>
      </c>
      <c r="M1280" s="193" t="s">
        <v>2269</v>
      </c>
      <c r="N1280" s="194"/>
      <c r="O1280" s="202"/>
      <c r="P1280" s="192"/>
      <c r="Q1280" s="192"/>
      <c r="R1280" s="194"/>
      <c r="S1280" s="194"/>
      <c r="T1280" s="194"/>
      <c r="U1280" s="194"/>
      <c r="V1280" s="194"/>
      <c r="W1280" s="194"/>
    </row>
    <row r="1281" spans="1:23" hidden="1">
      <c r="A1281" s="221"/>
      <c r="B1281" s="36" t="s">
        <v>579</v>
      </c>
      <c r="C1281" s="33" t="s">
        <v>1452</v>
      </c>
      <c r="D1281" s="36"/>
      <c r="E1281" s="315"/>
      <c r="F1281" s="202"/>
      <c r="G1281" s="202"/>
      <c r="H1281" s="315"/>
      <c r="I1281" s="202"/>
      <c r="J1281" s="202"/>
      <c r="K1281" s="205" t="s">
        <v>751</v>
      </c>
      <c r="L1281" s="194" t="s">
        <v>33</v>
      </c>
      <c r="M1281" s="193" t="s">
        <v>2269</v>
      </c>
      <c r="N1281" s="194"/>
      <c r="O1281" s="202"/>
      <c r="P1281" s="192"/>
      <c r="Q1281" s="192"/>
      <c r="R1281" s="194"/>
      <c r="S1281" s="194"/>
      <c r="T1281" s="194"/>
      <c r="U1281" s="194"/>
      <c r="V1281" s="194"/>
      <c r="W1281" s="194"/>
    </row>
    <row r="1282" spans="1:23" hidden="1">
      <c r="A1282" s="292"/>
      <c r="B1282" s="36" t="s">
        <v>579</v>
      </c>
      <c r="C1282" s="33" t="s">
        <v>582</v>
      </c>
      <c r="D1282" s="36"/>
      <c r="E1282" s="315"/>
      <c r="F1282" s="202"/>
      <c r="G1282" s="202"/>
      <c r="H1282" s="315"/>
      <c r="I1282" s="202"/>
      <c r="J1282" s="202"/>
      <c r="K1282" s="205" t="s">
        <v>751</v>
      </c>
      <c r="L1282" s="194" t="s">
        <v>33</v>
      </c>
      <c r="M1282" s="193" t="s">
        <v>2269</v>
      </c>
      <c r="N1282" s="194"/>
      <c r="O1282" s="202"/>
      <c r="P1282" s="192"/>
      <c r="Q1282" s="192"/>
      <c r="R1282" s="194"/>
      <c r="S1282" s="194"/>
      <c r="T1282" s="194"/>
      <c r="U1282" s="194"/>
      <c r="V1282" s="194"/>
      <c r="W1282" s="194"/>
    </row>
    <row r="1283" spans="1:23" hidden="1">
      <c r="A1283" s="292"/>
      <c r="B1283" s="36" t="s">
        <v>579</v>
      </c>
      <c r="C1283" s="33" t="s">
        <v>1453</v>
      </c>
      <c r="D1283" s="36"/>
      <c r="E1283" s="315"/>
      <c r="F1283" s="202"/>
      <c r="G1283" s="202"/>
      <c r="H1283" s="315"/>
      <c r="I1283" s="202"/>
      <c r="J1283" s="202"/>
      <c r="K1283" s="205" t="s">
        <v>751</v>
      </c>
      <c r="L1283" s="194" t="s">
        <v>33</v>
      </c>
      <c r="M1283" s="193" t="s">
        <v>2269</v>
      </c>
      <c r="N1283" s="194"/>
      <c r="O1283" s="202"/>
      <c r="P1283" s="192"/>
      <c r="Q1283" s="192"/>
      <c r="R1283" s="194"/>
      <c r="S1283" s="194"/>
      <c r="T1283" s="194"/>
      <c r="U1283" s="194"/>
      <c r="V1283" s="194"/>
      <c r="W1283" s="194"/>
    </row>
    <row r="1284" spans="1:23" hidden="1">
      <c r="A1284" s="292"/>
      <c r="B1284" s="36" t="s">
        <v>579</v>
      </c>
      <c r="C1284" s="33" t="s">
        <v>1454</v>
      </c>
      <c r="D1284" s="36"/>
      <c r="E1284" s="315"/>
      <c r="F1284" s="202"/>
      <c r="G1284" s="202"/>
      <c r="H1284" s="315"/>
      <c r="I1284" s="202"/>
      <c r="J1284" s="202"/>
      <c r="K1284" s="205" t="s">
        <v>751</v>
      </c>
      <c r="L1284" s="194" t="s">
        <v>33</v>
      </c>
      <c r="M1284" s="193" t="s">
        <v>2269</v>
      </c>
      <c r="N1284" s="194"/>
      <c r="O1284" s="202"/>
      <c r="P1284" s="192"/>
      <c r="Q1284" s="192"/>
      <c r="R1284" s="194"/>
      <c r="S1284" s="194"/>
      <c r="T1284" s="194"/>
      <c r="U1284" s="194"/>
      <c r="V1284" s="194"/>
      <c r="W1284" s="194"/>
    </row>
    <row r="1285" spans="1:23" hidden="1">
      <c r="A1285" s="292"/>
      <c r="B1285" s="36" t="s">
        <v>579</v>
      </c>
      <c r="C1285" s="33" t="s">
        <v>1455</v>
      </c>
      <c r="D1285" s="36"/>
      <c r="E1285" s="315"/>
      <c r="F1285" s="202"/>
      <c r="G1285" s="202"/>
      <c r="H1285" s="315"/>
      <c r="I1285" s="202"/>
      <c r="J1285" s="202"/>
      <c r="K1285" s="205" t="s">
        <v>751</v>
      </c>
      <c r="L1285" s="194" t="s">
        <v>33</v>
      </c>
      <c r="M1285" s="193" t="s">
        <v>2269</v>
      </c>
      <c r="N1285" s="194"/>
      <c r="O1285" s="202"/>
      <c r="P1285" s="192"/>
      <c r="Q1285" s="192"/>
      <c r="R1285" s="194"/>
      <c r="S1285" s="194"/>
      <c r="T1285" s="194"/>
      <c r="U1285" s="194"/>
      <c r="V1285" s="194"/>
      <c r="W1285" s="194"/>
    </row>
    <row r="1286" spans="1:23" hidden="1">
      <c r="A1286" s="292"/>
      <c r="B1286" s="36" t="s">
        <v>579</v>
      </c>
      <c r="C1286" s="33" t="s">
        <v>581</v>
      </c>
      <c r="D1286" s="36"/>
      <c r="E1286" s="315"/>
      <c r="F1286" s="202"/>
      <c r="G1286" s="202"/>
      <c r="H1286" s="315"/>
      <c r="I1286" s="202"/>
      <c r="J1286" s="202"/>
      <c r="K1286" s="205" t="s">
        <v>751</v>
      </c>
      <c r="L1286" s="194" t="s">
        <v>33</v>
      </c>
      <c r="M1286" s="193" t="s">
        <v>2269</v>
      </c>
      <c r="N1286" s="194"/>
      <c r="O1286" s="202"/>
      <c r="P1286" s="192"/>
      <c r="Q1286" s="192"/>
      <c r="R1286" s="194"/>
      <c r="S1286" s="194"/>
      <c r="T1286" s="194"/>
      <c r="U1286" s="194"/>
      <c r="V1286" s="194"/>
      <c r="W1286" s="194"/>
    </row>
    <row r="1287" spans="1:23" hidden="1">
      <c r="A1287" s="292"/>
      <c r="B1287" s="29" t="s">
        <v>579</v>
      </c>
      <c r="C1287" s="33" t="s">
        <v>1233</v>
      </c>
      <c r="D1287" s="36"/>
      <c r="E1287" s="315"/>
      <c r="F1287" s="202"/>
      <c r="G1287" s="202"/>
      <c r="H1287" s="315"/>
      <c r="I1287" s="202"/>
      <c r="J1287" s="202"/>
      <c r="K1287" s="205" t="s">
        <v>751</v>
      </c>
      <c r="L1287" s="194" t="s">
        <v>33</v>
      </c>
      <c r="M1287" s="193" t="s">
        <v>2269</v>
      </c>
      <c r="N1287" s="194"/>
      <c r="O1287" s="202"/>
      <c r="P1287" s="192"/>
      <c r="Q1287" s="192"/>
      <c r="R1287" s="194"/>
      <c r="S1287" s="194"/>
      <c r="T1287" s="194"/>
      <c r="U1287" s="194"/>
      <c r="V1287" s="194"/>
      <c r="W1287" s="194"/>
    </row>
    <row r="1288" spans="1:23" hidden="1">
      <c r="A1288" s="262" t="s">
        <v>553</v>
      </c>
      <c r="B1288" s="36" t="s">
        <v>595</v>
      </c>
      <c r="C1288" s="33" t="s">
        <v>551</v>
      </c>
      <c r="D1288" s="252"/>
      <c r="E1288" s="315"/>
      <c r="F1288" s="202"/>
      <c r="G1288" s="202"/>
      <c r="H1288" s="315"/>
      <c r="I1288" s="202"/>
      <c r="J1288" s="202"/>
      <c r="K1288" s="205" t="s">
        <v>751</v>
      </c>
      <c r="L1288" s="194" t="s">
        <v>33</v>
      </c>
      <c r="M1288" s="193" t="s">
        <v>2269</v>
      </c>
      <c r="N1288" s="194"/>
      <c r="O1288" s="202"/>
      <c r="P1288" s="192"/>
      <c r="Q1288" s="192"/>
      <c r="R1288" s="194"/>
      <c r="S1288" s="194"/>
      <c r="T1288" s="194"/>
      <c r="U1288" s="194"/>
      <c r="V1288" s="194"/>
      <c r="W1288" s="194"/>
    </row>
    <row r="1289" spans="1:23" hidden="1">
      <c r="A1289" s="262" t="s">
        <v>553</v>
      </c>
      <c r="B1289" s="36" t="s">
        <v>595</v>
      </c>
      <c r="C1289" s="33" t="s">
        <v>596</v>
      </c>
      <c r="D1289" s="252"/>
      <c r="E1289" s="315"/>
      <c r="F1289" s="202"/>
      <c r="G1289" s="202"/>
      <c r="H1289" s="315"/>
      <c r="I1289" s="202"/>
      <c r="J1289" s="202"/>
      <c r="K1289" s="205" t="s">
        <v>751</v>
      </c>
      <c r="L1289" s="194" t="s">
        <v>33</v>
      </c>
      <c r="M1289" s="193" t="s">
        <v>2269</v>
      </c>
      <c r="N1289" s="194"/>
      <c r="O1289" s="202"/>
      <c r="P1289" s="192"/>
      <c r="Q1289" s="192"/>
      <c r="R1289" s="194"/>
      <c r="S1289" s="194"/>
      <c r="T1289" s="194"/>
      <c r="U1289" s="194"/>
      <c r="V1289" s="194"/>
      <c r="W1289" s="194"/>
    </row>
    <row r="1290" spans="1:23" hidden="1">
      <c r="A1290" s="262" t="s">
        <v>553</v>
      </c>
      <c r="B1290" s="36" t="s">
        <v>569</v>
      </c>
      <c r="C1290" s="33" t="s">
        <v>583</v>
      </c>
      <c r="D1290" s="252"/>
      <c r="E1290" s="315"/>
      <c r="F1290" s="202"/>
      <c r="G1290" s="202"/>
      <c r="H1290" s="315"/>
      <c r="I1290" s="202"/>
      <c r="J1290" s="202"/>
      <c r="K1290" s="205" t="s">
        <v>751</v>
      </c>
      <c r="L1290" s="194" t="s">
        <v>33</v>
      </c>
      <c r="M1290" s="193" t="s">
        <v>2269</v>
      </c>
      <c r="N1290" s="194"/>
      <c r="O1290" s="202"/>
      <c r="P1290" s="192"/>
      <c r="Q1290" s="192"/>
      <c r="R1290" s="194"/>
      <c r="S1290" s="194"/>
      <c r="T1290" s="194"/>
      <c r="U1290" s="194"/>
      <c r="V1290" s="194"/>
      <c r="W1290" s="194"/>
    </row>
    <row r="1291" spans="1:23" hidden="1">
      <c r="A1291" s="219"/>
      <c r="B1291" s="26" t="s">
        <v>569</v>
      </c>
      <c r="C1291" s="33" t="s">
        <v>1466</v>
      </c>
      <c r="D1291" s="26"/>
      <c r="E1291" s="315"/>
      <c r="F1291" s="202"/>
      <c r="G1291" s="202"/>
      <c r="H1291" s="315"/>
      <c r="I1291" s="202"/>
      <c r="J1291" s="202"/>
      <c r="K1291" s="205" t="s">
        <v>751</v>
      </c>
      <c r="L1291" s="194" t="s">
        <v>33</v>
      </c>
      <c r="M1291" s="193" t="s">
        <v>2269</v>
      </c>
      <c r="N1291" s="194"/>
      <c r="O1291" s="202"/>
      <c r="P1291" s="192"/>
      <c r="Q1291" s="192"/>
      <c r="R1291" s="194"/>
      <c r="S1291" s="194"/>
      <c r="T1291" s="194"/>
      <c r="U1291" s="194"/>
      <c r="V1291" s="194"/>
      <c r="W1291" s="194"/>
    </row>
    <row r="1292" spans="1:23" hidden="1">
      <c r="A1292" s="292"/>
      <c r="B1292" s="26" t="s">
        <v>569</v>
      </c>
      <c r="C1292" s="33" t="s">
        <v>1467</v>
      </c>
      <c r="D1292" s="26"/>
      <c r="E1292" s="315"/>
      <c r="F1292" s="202"/>
      <c r="G1292" s="202"/>
      <c r="H1292" s="315"/>
      <c r="I1292" s="202"/>
      <c r="J1292" s="202"/>
      <c r="K1292" s="205" t="s">
        <v>751</v>
      </c>
      <c r="L1292" s="194" t="s">
        <v>33</v>
      </c>
      <c r="M1292" s="193" t="s">
        <v>2269</v>
      </c>
      <c r="N1292" s="194"/>
      <c r="O1292" s="202"/>
      <c r="P1292" s="192"/>
      <c r="Q1292" s="192"/>
      <c r="R1292" s="194"/>
      <c r="S1292" s="194"/>
      <c r="T1292" s="194"/>
      <c r="U1292" s="194"/>
      <c r="V1292" s="194"/>
      <c r="W1292" s="194"/>
    </row>
    <row r="1293" spans="1:23" hidden="1">
      <c r="A1293" s="292"/>
      <c r="B1293" s="26" t="s">
        <v>569</v>
      </c>
      <c r="C1293" s="33" t="s">
        <v>1468</v>
      </c>
      <c r="D1293" s="26"/>
      <c r="E1293" s="315"/>
      <c r="F1293" s="202"/>
      <c r="G1293" s="202"/>
      <c r="H1293" s="315"/>
      <c r="I1293" s="202"/>
      <c r="J1293" s="202"/>
      <c r="K1293" s="205" t="s">
        <v>751</v>
      </c>
      <c r="L1293" s="194" t="s">
        <v>33</v>
      </c>
      <c r="M1293" s="193" t="s">
        <v>2269</v>
      </c>
      <c r="N1293" s="194"/>
      <c r="O1293" s="202"/>
      <c r="P1293" s="192"/>
      <c r="Q1293" s="192"/>
      <c r="R1293" s="194"/>
      <c r="S1293" s="194"/>
      <c r="T1293" s="194"/>
      <c r="U1293" s="194"/>
      <c r="V1293" s="194"/>
      <c r="W1293" s="194"/>
    </row>
    <row r="1294" spans="1:23" hidden="1">
      <c r="A1294" s="292"/>
      <c r="B1294" s="26" t="s">
        <v>569</v>
      </c>
      <c r="C1294" s="33" t="s">
        <v>1469</v>
      </c>
      <c r="D1294" s="26"/>
      <c r="E1294" s="315"/>
      <c r="F1294" s="202"/>
      <c r="G1294" s="202"/>
      <c r="H1294" s="315"/>
      <c r="I1294" s="202"/>
      <c r="J1294" s="202"/>
      <c r="K1294" s="205" t="s">
        <v>751</v>
      </c>
      <c r="L1294" s="194" t="s">
        <v>33</v>
      </c>
      <c r="M1294" s="193" t="s">
        <v>2269</v>
      </c>
      <c r="N1294" s="194"/>
      <c r="O1294" s="202"/>
      <c r="P1294" s="192"/>
      <c r="Q1294" s="192"/>
      <c r="R1294" s="194"/>
      <c r="S1294" s="194"/>
      <c r="T1294" s="194"/>
      <c r="U1294" s="194"/>
      <c r="V1294" s="194"/>
      <c r="W1294" s="194"/>
    </row>
    <row r="1295" spans="1:23" hidden="1">
      <c r="A1295" s="292"/>
      <c r="B1295" s="36" t="s">
        <v>569</v>
      </c>
      <c r="C1295" s="33" t="s">
        <v>1417</v>
      </c>
      <c r="D1295" s="36"/>
      <c r="E1295" s="315"/>
      <c r="F1295" s="202"/>
      <c r="G1295" s="202"/>
      <c r="H1295" s="315"/>
      <c r="I1295" s="202"/>
      <c r="J1295" s="202"/>
      <c r="K1295" s="205" t="s">
        <v>751</v>
      </c>
      <c r="L1295" s="194" t="s">
        <v>33</v>
      </c>
      <c r="M1295" s="193" t="s">
        <v>2269</v>
      </c>
      <c r="N1295" s="194"/>
      <c r="O1295" s="202"/>
      <c r="P1295" s="192"/>
      <c r="Q1295" s="192"/>
      <c r="R1295" s="194"/>
      <c r="S1295" s="194"/>
      <c r="T1295" s="194"/>
      <c r="U1295" s="194"/>
      <c r="V1295" s="194"/>
      <c r="W1295" s="194"/>
    </row>
    <row r="1296" spans="1:23" hidden="1">
      <c r="A1296" s="293"/>
      <c r="B1296" s="36" t="s">
        <v>569</v>
      </c>
      <c r="C1296" s="33" t="s">
        <v>1470</v>
      </c>
      <c r="D1296" s="36"/>
      <c r="E1296" s="315"/>
      <c r="F1296" s="202"/>
      <c r="G1296" s="202"/>
      <c r="H1296" s="315"/>
      <c r="I1296" s="202"/>
      <c r="J1296" s="202"/>
      <c r="K1296" s="205" t="s">
        <v>751</v>
      </c>
      <c r="L1296" s="194" t="s">
        <v>33</v>
      </c>
      <c r="M1296" s="193" t="s">
        <v>2269</v>
      </c>
      <c r="N1296" s="194"/>
      <c r="O1296" s="202"/>
      <c r="P1296" s="192"/>
      <c r="Q1296" s="192"/>
      <c r="R1296" s="194"/>
      <c r="S1296" s="194"/>
      <c r="T1296" s="194"/>
      <c r="U1296" s="194"/>
      <c r="V1296" s="194"/>
      <c r="W1296" s="194"/>
    </row>
    <row r="1297" spans="1:23" hidden="1">
      <c r="A1297" s="294"/>
      <c r="B1297" s="36" t="s">
        <v>569</v>
      </c>
      <c r="C1297" s="33" t="s">
        <v>1418</v>
      </c>
      <c r="D1297" s="36"/>
      <c r="E1297" s="315"/>
      <c r="F1297" s="202"/>
      <c r="G1297" s="202"/>
      <c r="H1297" s="315"/>
      <c r="I1297" s="202"/>
      <c r="J1297" s="202"/>
      <c r="K1297" s="205" t="s">
        <v>751</v>
      </c>
      <c r="L1297" s="194" t="s">
        <v>33</v>
      </c>
      <c r="M1297" s="193" t="s">
        <v>2269</v>
      </c>
      <c r="N1297" s="194"/>
      <c r="O1297" s="202"/>
      <c r="P1297" s="192"/>
      <c r="Q1297" s="192"/>
      <c r="R1297" s="194"/>
      <c r="S1297" s="194"/>
      <c r="T1297" s="194"/>
      <c r="U1297" s="194"/>
      <c r="V1297" s="194"/>
      <c r="W1297" s="194"/>
    </row>
    <row r="1298" spans="1:23" hidden="1">
      <c r="A1298" s="294"/>
      <c r="B1298" s="36" t="s">
        <v>569</v>
      </c>
      <c r="C1298" s="246" t="s">
        <v>1471</v>
      </c>
      <c r="D1298" s="254"/>
      <c r="E1298" s="315"/>
      <c r="F1298" s="202"/>
      <c r="G1298" s="202"/>
      <c r="H1298" s="315"/>
      <c r="I1298" s="202"/>
      <c r="J1298" s="202"/>
      <c r="K1298" s="205" t="s">
        <v>751</v>
      </c>
      <c r="L1298" s="194" t="s">
        <v>33</v>
      </c>
      <c r="M1298" s="193" t="s">
        <v>2269</v>
      </c>
      <c r="N1298" s="194"/>
      <c r="O1298" s="202"/>
      <c r="P1298" s="192"/>
      <c r="Q1298" s="192"/>
      <c r="R1298" s="194"/>
      <c r="S1298" s="194"/>
      <c r="T1298" s="194"/>
      <c r="U1298" s="194"/>
      <c r="V1298" s="194"/>
      <c r="W1298" s="194"/>
    </row>
    <row r="1299" spans="1:23" hidden="1">
      <c r="A1299" s="295"/>
      <c r="B1299" s="36" t="s">
        <v>569</v>
      </c>
      <c r="C1299" s="247" t="s">
        <v>1472</v>
      </c>
      <c r="D1299" s="42"/>
      <c r="E1299" s="315"/>
      <c r="F1299" s="202"/>
      <c r="G1299" s="202"/>
      <c r="H1299" s="315"/>
      <c r="I1299" s="202"/>
      <c r="J1299" s="202"/>
      <c r="K1299" s="205" t="s">
        <v>751</v>
      </c>
      <c r="L1299" s="194" t="s">
        <v>33</v>
      </c>
      <c r="M1299" s="193" t="s">
        <v>2269</v>
      </c>
      <c r="N1299" s="194"/>
      <c r="O1299" s="202"/>
      <c r="P1299" s="192"/>
      <c r="Q1299" s="192"/>
      <c r="R1299" s="194"/>
      <c r="S1299" s="194"/>
      <c r="T1299" s="194"/>
      <c r="U1299" s="194"/>
      <c r="V1299" s="194"/>
      <c r="W1299" s="194"/>
    </row>
    <row r="1300" spans="1:23" hidden="1">
      <c r="A1300" s="292"/>
      <c r="B1300" s="36" t="s">
        <v>569</v>
      </c>
      <c r="C1300" s="247" t="s">
        <v>1473</v>
      </c>
      <c r="D1300" s="42"/>
      <c r="E1300" s="315"/>
      <c r="F1300" s="202"/>
      <c r="G1300" s="202"/>
      <c r="H1300" s="315"/>
      <c r="I1300" s="202"/>
      <c r="J1300" s="202"/>
      <c r="K1300" s="205" t="s">
        <v>751</v>
      </c>
      <c r="L1300" s="194" t="s">
        <v>33</v>
      </c>
      <c r="M1300" s="193" t="s">
        <v>2269</v>
      </c>
      <c r="N1300" s="194"/>
      <c r="O1300" s="202"/>
      <c r="P1300" s="192"/>
      <c r="Q1300" s="192"/>
      <c r="R1300" s="194"/>
      <c r="S1300" s="194"/>
      <c r="T1300" s="194"/>
      <c r="U1300" s="194"/>
      <c r="V1300" s="194"/>
      <c r="W1300" s="194"/>
    </row>
    <row r="1301" spans="1:23" hidden="1">
      <c r="A1301" s="292"/>
      <c r="B1301" s="36" t="s">
        <v>569</v>
      </c>
      <c r="C1301" s="247" t="s">
        <v>1474</v>
      </c>
      <c r="D1301" s="42"/>
      <c r="E1301" s="315"/>
      <c r="F1301" s="202"/>
      <c r="G1301" s="202"/>
      <c r="H1301" s="315"/>
      <c r="I1301" s="202"/>
      <c r="J1301" s="202"/>
      <c r="K1301" s="205" t="s">
        <v>751</v>
      </c>
      <c r="L1301" s="194" t="s">
        <v>33</v>
      </c>
      <c r="M1301" s="193" t="s">
        <v>2269</v>
      </c>
      <c r="N1301" s="194"/>
      <c r="O1301" s="202"/>
      <c r="P1301" s="192"/>
      <c r="Q1301" s="192"/>
      <c r="R1301" s="194"/>
      <c r="S1301" s="194"/>
      <c r="T1301" s="194"/>
      <c r="U1301" s="194"/>
      <c r="V1301" s="194"/>
      <c r="W1301" s="194"/>
    </row>
    <row r="1302" spans="1:23" hidden="1">
      <c r="A1302" s="292"/>
      <c r="B1302" s="36" t="s">
        <v>569</v>
      </c>
      <c r="C1302" s="247" t="s">
        <v>1475</v>
      </c>
      <c r="D1302" s="39"/>
      <c r="E1302" s="315"/>
      <c r="F1302" s="202"/>
      <c r="G1302" s="202"/>
      <c r="H1302" s="315"/>
      <c r="I1302" s="202"/>
      <c r="J1302" s="202"/>
      <c r="K1302" s="205" t="s">
        <v>751</v>
      </c>
      <c r="L1302" s="194" t="s">
        <v>33</v>
      </c>
      <c r="M1302" s="193" t="s">
        <v>2269</v>
      </c>
      <c r="N1302" s="194"/>
      <c r="O1302" s="202"/>
      <c r="P1302" s="192"/>
      <c r="Q1302" s="192"/>
      <c r="R1302" s="194"/>
      <c r="S1302" s="194"/>
      <c r="T1302" s="194"/>
      <c r="U1302" s="194"/>
      <c r="V1302" s="194"/>
      <c r="W1302" s="194"/>
    </row>
    <row r="1303" spans="1:23" hidden="1">
      <c r="A1303" s="292"/>
      <c r="B1303" s="36" t="s">
        <v>569</v>
      </c>
      <c r="C1303" s="247" t="s">
        <v>1476</v>
      </c>
      <c r="D1303" s="39"/>
      <c r="E1303" s="315"/>
      <c r="F1303" s="202"/>
      <c r="G1303" s="202"/>
      <c r="H1303" s="315"/>
      <c r="I1303" s="202"/>
      <c r="J1303" s="202"/>
      <c r="K1303" s="205" t="s">
        <v>751</v>
      </c>
      <c r="L1303" s="194" t="s">
        <v>33</v>
      </c>
      <c r="M1303" s="193" t="s">
        <v>2269</v>
      </c>
      <c r="N1303" s="194"/>
      <c r="O1303" s="202"/>
      <c r="P1303" s="192"/>
      <c r="Q1303" s="192"/>
      <c r="R1303" s="194"/>
      <c r="S1303" s="194"/>
      <c r="T1303" s="194"/>
      <c r="U1303" s="194"/>
      <c r="V1303" s="194"/>
      <c r="W1303" s="194"/>
    </row>
    <row r="1304" spans="1:23" hidden="1">
      <c r="A1304" s="292"/>
      <c r="B1304" s="36" t="s">
        <v>569</v>
      </c>
      <c r="C1304" s="247" t="s">
        <v>1419</v>
      </c>
      <c r="D1304" s="39"/>
      <c r="E1304" s="315"/>
      <c r="F1304" s="202"/>
      <c r="G1304" s="202"/>
      <c r="H1304" s="315"/>
      <c r="I1304" s="202"/>
      <c r="J1304" s="202"/>
      <c r="K1304" s="205" t="s">
        <v>751</v>
      </c>
      <c r="L1304" s="194" t="s">
        <v>33</v>
      </c>
      <c r="M1304" s="193" t="s">
        <v>2269</v>
      </c>
      <c r="N1304" s="194"/>
      <c r="O1304" s="202"/>
      <c r="P1304" s="192"/>
      <c r="Q1304" s="192"/>
      <c r="R1304" s="194"/>
      <c r="S1304" s="194"/>
      <c r="T1304" s="194"/>
      <c r="U1304" s="194"/>
      <c r="V1304" s="194"/>
      <c r="W1304" s="194"/>
    </row>
    <row r="1305" spans="1:23" hidden="1">
      <c r="A1305" s="292"/>
      <c r="B1305" s="36" t="s">
        <v>569</v>
      </c>
      <c r="C1305" s="247" t="s">
        <v>1477</v>
      </c>
      <c r="D1305" s="39"/>
      <c r="E1305" s="315"/>
      <c r="F1305" s="202"/>
      <c r="G1305" s="202"/>
      <c r="H1305" s="315"/>
      <c r="I1305" s="202"/>
      <c r="J1305" s="202"/>
      <c r="K1305" s="205" t="s">
        <v>751</v>
      </c>
      <c r="L1305" s="194" t="s">
        <v>33</v>
      </c>
      <c r="M1305" s="193" t="s">
        <v>2269</v>
      </c>
      <c r="N1305" s="194"/>
      <c r="O1305" s="202"/>
      <c r="P1305" s="192"/>
      <c r="Q1305" s="192"/>
      <c r="R1305" s="194"/>
      <c r="S1305" s="194"/>
      <c r="T1305" s="194"/>
      <c r="U1305" s="194"/>
      <c r="V1305" s="194"/>
      <c r="W1305" s="194"/>
    </row>
    <row r="1306" spans="1:23" hidden="1">
      <c r="A1306" s="292"/>
      <c r="B1306" s="36" t="s">
        <v>569</v>
      </c>
      <c r="C1306" s="247" t="s">
        <v>1478</v>
      </c>
      <c r="D1306" s="39"/>
      <c r="E1306" s="315"/>
      <c r="F1306" s="202"/>
      <c r="G1306" s="202"/>
      <c r="H1306" s="315"/>
      <c r="I1306" s="202"/>
      <c r="J1306" s="202"/>
      <c r="K1306" s="205" t="s">
        <v>751</v>
      </c>
      <c r="L1306" s="194" t="s">
        <v>33</v>
      </c>
      <c r="M1306" s="193" t="s">
        <v>2269</v>
      </c>
      <c r="N1306" s="194"/>
      <c r="O1306" s="202"/>
      <c r="P1306" s="192"/>
      <c r="Q1306" s="192"/>
      <c r="R1306" s="194"/>
      <c r="S1306" s="194"/>
      <c r="T1306" s="194"/>
      <c r="U1306" s="194"/>
      <c r="V1306" s="194"/>
      <c r="W1306" s="194"/>
    </row>
    <row r="1307" spans="1:23" hidden="1">
      <c r="A1307" s="292"/>
      <c r="B1307" s="36" t="s">
        <v>569</v>
      </c>
      <c r="C1307" s="247" t="s">
        <v>1479</v>
      </c>
      <c r="D1307" s="39"/>
      <c r="E1307" s="315"/>
      <c r="F1307" s="202"/>
      <c r="G1307" s="202"/>
      <c r="H1307" s="315"/>
      <c r="I1307" s="202"/>
      <c r="J1307" s="202"/>
      <c r="K1307" s="205" t="s">
        <v>751</v>
      </c>
      <c r="L1307" s="194" t="s">
        <v>33</v>
      </c>
      <c r="M1307" s="193" t="s">
        <v>2269</v>
      </c>
      <c r="N1307" s="194"/>
      <c r="O1307" s="202"/>
      <c r="P1307" s="192"/>
      <c r="Q1307" s="192"/>
      <c r="R1307" s="194"/>
      <c r="S1307" s="194"/>
      <c r="T1307" s="194"/>
      <c r="U1307" s="194"/>
      <c r="V1307" s="194"/>
      <c r="W1307" s="194"/>
    </row>
    <row r="1308" spans="1:23" hidden="1">
      <c r="A1308" s="292"/>
      <c r="B1308" s="36" t="s">
        <v>569</v>
      </c>
      <c r="C1308" s="247" t="s">
        <v>1480</v>
      </c>
      <c r="D1308" s="39"/>
      <c r="E1308" s="315"/>
      <c r="F1308" s="202"/>
      <c r="G1308" s="202"/>
      <c r="H1308" s="315"/>
      <c r="I1308" s="202"/>
      <c r="J1308" s="202"/>
      <c r="K1308" s="205" t="s">
        <v>751</v>
      </c>
      <c r="L1308" s="194" t="s">
        <v>33</v>
      </c>
      <c r="M1308" s="193" t="s">
        <v>2269</v>
      </c>
      <c r="N1308" s="194"/>
      <c r="O1308" s="202"/>
      <c r="P1308" s="192"/>
      <c r="Q1308" s="192"/>
      <c r="R1308" s="194"/>
      <c r="S1308" s="194"/>
      <c r="T1308" s="194"/>
      <c r="U1308" s="194"/>
      <c r="V1308" s="194"/>
      <c r="W1308" s="194"/>
    </row>
    <row r="1309" spans="1:23" hidden="1">
      <c r="A1309" s="262" t="s">
        <v>553</v>
      </c>
      <c r="B1309" s="36" t="s">
        <v>584</v>
      </c>
      <c r="C1309" s="247" t="s">
        <v>585</v>
      </c>
      <c r="D1309" s="255"/>
      <c r="E1309" s="315"/>
      <c r="F1309" s="202"/>
      <c r="G1309" s="202"/>
      <c r="H1309" s="315"/>
      <c r="I1309" s="202"/>
      <c r="J1309" s="202"/>
      <c r="K1309" s="205" t="s">
        <v>751</v>
      </c>
      <c r="L1309" s="194" t="s">
        <v>33</v>
      </c>
      <c r="M1309" s="193" t="s">
        <v>2269</v>
      </c>
      <c r="N1309" s="194"/>
      <c r="O1309" s="202"/>
      <c r="P1309" s="192"/>
      <c r="Q1309" s="192"/>
      <c r="R1309" s="194"/>
      <c r="S1309" s="194"/>
      <c r="T1309" s="194"/>
      <c r="U1309" s="194"/>
      <c r="V1309" s="194"/>
      <c r="W1309" s="194"/>
    </row>
    <row r="1310" spans="1:23" hidden="1">
      <c r="A1310" s="221"/>
      <c r="B1310" s="36" t="s">
        <v>584</v>
      </c>
      <c r="C1310" s="247" t="s">
        <v>1481</v>
      </c>
      <c r="D1310" s="42"/>
      <c r="E1310" s="315"/>
      <c r="F1310" s="202"/>
      <c r="G1310" s="202"/>
      <c r="H1310" s="315"/>
      <c r="I1310" s="202"/>
      <c r="J1310" s="202"/>
      <c r="K1310" s="205" t="s">
        <v>751</v>
      </c>
      <c r="L1310" s="194" t="s">
        <v>33</v>
      </c>
      <c r="M1310" s="193" t="s">
        <v>2269</v>
      </c>
      <c r="N1310" s="194"/>
      <c r="O1310" s="202"/>
      <c r="P1310" s="192"/>
      <c r="Q1310" s="192"/>
      <c r="R1310" s="194"/>
      <c r="S1310" s="194"/>
      <c r="T1310" s="194"/>
      <c r="U1310" s="194"/>
      <c r="V1310" s="194"/>
      <c r="W1310" s="194"/>
    </row>
    <row r="1311" spans="1:23" hidden="1">
      <c r="A1311" s="292"/>
      <c r="B1311" s="36" t="s">
        <v>584</v>
      </c>
      <c r="C1311" s="247" t="s">
        <v>1482</v>
      </c>
      <c r="D1311" s="42"/>
      <c r="E1311" s="315"/>
      <c r="F1311" s="202"/>
      <c r="G1311" s="202"/>
      <c r="H1311" s="315"/>
      <c r="I1311" s="202"/>
      <c r="J1311" s="202"/>
      <c r="K1311" s="205" t="s">
        <v>751</v>
      </c>
      <c r="L1311" s="194" t="s">
        <v>33</v>
      </c>
      <c r="M1311" s="193" t="s">
        <v>2269</v>
      </c>
      <c r="N1311" s="194"/>
      <c r="O1311" s="202"/>
      <c r="P1311" s="192"/>
      <c r="Q1311" s="192"/>
      <c r="R1311" s="194"/>
      <c r="S1311" s="194"/>
      <c r="T1311" s="194"/>
      <c r="U1311" s="194"/>
      <c r="V1311" s="194"/>
      <c r="W1311" s="194"/>
    </row>
    <row r="1312" spans="1:23" hidden="1">
      <c r="A1312" s="292"/>
      <c r="B1312" s="36" t="s">
        <v>584</v>
      </c>
      <c r="C1312" s="247" t="s">
        <v>1483</v>
      </c>
      <c r="D1312" s="42"/>
      <c r="E1312" s="315"/>
      <c r="F1312" s="202"/>
      <c r="G1312" s="202"/>
      <c r="H1312" s="315"/>
      <c r="I1312" s="202"/>
      <c r="J1312" s="202"/>
      <c r="K1312" s="205" t="s">
        <v>751</v>
      </c>
      <c r="L1312" s="194" t="s">
        <v>33</v>
      </c>
      <c r="M1312" s="193" t="s">
        <v>2269</v>
      </c>
      <c r="N1312" s="194"/>
      <c r="O1312" s="202"/>
      <c r="P1312" s="192"/>
      <c r="Q1312" s="192"/>
      <c r="R1312" s="194"/>
      <c r="S1312" s="194"/>
      <c r="T1312" s="194"/>
      <c r="U1312" s="194"/>
      <c r="V1312" s="194"/>
      <c r="W1312" s="194"/>
    </row>
    <row r="1313" spans="1:27" hidden="1">
      <c r="A1313" s="292"/>
      <c r="B1313" s="36" t="s">
        <v>584</v>
      </c>
      <c r="C1313" s="247" t="s">
        <v>1484</v>
      </c>
      <c r="D1313" s="42"/>
      <c r="E1313" s="315"/>
      <c r="F1313" s="202"/>
      <c r="G1313" s="202"/>
      <c r="H1313" s="315"/>
      <c r="I1313" s="202"/>
      <c r="J1313" s="202"/>
      <c r="K1313" s="205" t="s">
        <v>751</v>
      </c>
      <c r="L1313" s="194" t="s">
        <v>33</v>
      </c>
      <c r="M1313" s="193" t="s">
        <v>2269</v>
      </c>
      <c r="N1313" s="194"/>
      <c r="O1313" s="202"/>
      <c r="P1313" s="192"/>
      <c r="Q1313" s="192"/>
      <c r="R1313" s="194"/>
      <c r="S1313" s="194"/>
      <c r="T1313" s="194"/>
      <c r="U1313" s="194"/>
      <c r="V1313" s="194"/>
      <c r="W1313" s="194"/>
    </row>
    <row r="1314" spans="1:27" hidden="1">
      <c r="A1314" s="292"/>
      <c r="B1314" s="36" t="s">
        <v>584</v>
      </c>
      <c r="C1314" s="247" t="s">
        <v>1485</v>
      </c>
      <c r="D1314" s="42"/>
      <c r="E1314" s="315"/>
      <c r="F1314" s="202"/>
      <c r="G1314" s="202"/>
      <c r="H1314" s="315"/>
      <c r="I1314" s="202"/>
      <c r="J1314" s="202"/>
      <c r="K1314" s="205" t="s">
        <v>751</v>
      </c>
      <c r="L1314" s="194" t="s">
        <v>33</v>
      </c>
      <c r="M1314" s="193" t="s">
        <v>2269</v>
      </c>
      <c r="N1314" s="194"/>
      <c r="O1314" s="202"/>
      <c r="P1314" s="192"/>
      <c r="Q1314" s="192"/>
      <c r="R1314" s="194"/>
      <c r="S1314" s="194"/>
      <c r="T1314" s="194"/>
      <c r="U1314" s="194"/>
      <c r="V1314" s="194"/>
      <c r="W1314" s="194"/>
    </row>
    <row r="1315" spans="1:27" hidden="1">
      <c r="A1315" s="292"/>
      <c r="B1315" s="36" t="s">
        <v>584</v>
      </c>
      <c r="C1315" s="247" t="s">
        <v>1486</v>
      </c>
      <c r="D1315" s="42"/>
      <c r="E1315" s="315"/>
      <c r="F1315" s="202"/>
      <c r="G1315" s="202"/>
      <c r="H1315" s="315"/>
      <c r="I1315" s="202"/>
      <c r="J1315" s="202"/>
      <c r="K1315" s="205" t="s">
        <v>751</v>
      </c>
      <c r="L1315" s="194" t="s">
        <v>33</v>
      </c>
      <c r="M1315" s="193" t="s">
        <v>2269</v>
      </c>
      <c r="N1315" s="194"/>
      <c r="O1315" s="202"/>
      <c r="P1315" s="192"/>
      <c r="Q1315" s="192"/>
      <c r="R1315" s="194"/>
      <c r="S1315" s="194"/>
      <c r="T1315" s="194"/>
      <c r="U1315" s="194"/>
      <c r="V1315" s="194"/>
      <c r="W1315" s="194"/>
    </row>
    <row r="1316" spans="1:27" hidden="1">
      <c r="A1316" s="292"/>
      <c r="B1316" s="36" t="s">
        <v>584</v>
      </c>
      <c r="C1316" s="33" t="s">
        <v>1487</v>
      </c>
      <c r="D1316" s="36"/>
      <c r="E1316" s="315"/>
      <c r="F1316" s="202"/>
      <c r="G1316" s="202"/>
      <c r="H1316" s="315"/>
      <c r="I1316" s="202"/>
      <c r="J1316" s="202"/>
      <c r="K1316" s="205" t="s">
        <v>751</v>
      </c>
      <c r="L1316" s="194" t="s">
        <v>33</v>
      </c>
      <c r="M1316" s="193" t="s">
        <v>2269</v>
      </c>
      <c r="N1316" s="194"/>
      <c r="O1316" s="202"/>
      <c r="P1316" s="192"/>
      <c r="Q1316" s="192"/>
      <c r="R1316" s="194"/>
      <c r="S1316" s="194"/>
      <c r="T1316" s="194"/>
      <c r="U1316" s="194"/>
      <c r="V1316" s="194"/>
      <c r="W1316" s="194"/>
    </row>
    <row r="1317" spans="1:27" hidden="1">
      <c r="A1317" s="292"/>
      <c r="B1317" s="36" t="s">
        <v>584</v>
      </c>
      <c r="C1317" s="33" t="s">
        <v>1488</v>
      </c>
      <c r="D1317" s="36"/>
      <c r="E1317" s="315"/>
      <c r="F1317" s="202"/>
      <c r="G1317" s="202"/>
      <c r="H1317" s="315"/>
      <c r="I1317" s="202"/>
      <c r="J1317" s="202"/>
      <c r="K1317" s="205" t="s">
        <v>751</v>
      </c>
      <c r="L1317" s="194" t="s">
        <v>33</v>
      </c>
      <c r="M1317" s="193" t="s">
        <v>2269</v>
      </c>
      <c r="N1317" s="194"/>
      <c r="O1317" s="202"/>
      <c r="P1317" s="192"/>
      <c r="Q1317" s="192"/>
      <c r="R1317" s="194"/>
      <c r="S1317" s="194"/>
      <c r="T1317" s="194"/>
      <c r="U1317" s="194"/>
      <c r="V1317" s="194"/>
      <c r="W1317" s="194"/>
    </row>
    <row r="1318" spans="1:27" hidden="1">
      <c r="A1318" s="292"/>
      <c r="B1318" s="36" t="s">
        <v>584</v>
      </c>
      <c r="C1318" s="33" t="s">
        <v>667</v>
      </c>
      <c r="D1318" s="36"/>
      <c r="E1318" s="315"/>
      <c r="F1318" s="202"/>
      <c r="G1318" s="202"/>
      <c r="H1318" s="315"/>
      <c r="I1318" s="202"/>
      <c r="J1318" s="202"/>
      <c r="K1318" s="205" t="s">
        <v>751</v>
      </c>
      <c r="L1318" s="194" t="s">
        <v>33</v>
      </c>
      <c r="M1318" s="193" t="s">
        <v>2269</v>
      </c>
      <c r="N1318" s="194"/>
      <c r="O1318" s="202"/>
      <c r="P1318" s="192"/>
      <c r="Q1318" s="192"/>
      <c r="R1318" s="194"/>
      <c r="S1318" s="194"/>
      <c r="T1318" s="194"/>
      <c r="U1318" s="194"/>
      <c r="V1318" s="194"/>
      <c r="W1318" s="194"/>
    </row>
    <row r="1319" spans="1:27" hidden="1">
      <c r="A1319" s="292"/>
      <c r="B1319" s="36" t="s">
        <v>584</v>
      </c>
      <c r="C1319" s="33" t="s">
        <v>1489</v>
      </c>
      <c r="D1319" s="36"/>
      <c r="E1319" s="315"/>
      <c r="F1319" s="202"/>
      <c r="G1319" s="202"/>
      <c r="H1319" s="315"/>
      <c r="I1319" s="202"/>
      <c r="J1319" s="202"/>
      <c r="K1319" s="205" t="s">
        <v>751</v>
      </c>
      <c r="L1319" s="194" t="s">
        <v>33</v>
      </c>
      <c r="M1319" s="193" t="s">
        <v>2269</v>
      </c>
      <c r="N1319" s="194"/>
      <c r="O1319" s="202"/>
      <c r="P1319" s="192"/>
      <c r="Q1319" s="192"/>
      <c r="R1319" s="194"/>
      <c r="S1319" s="194"/>
      <c r="T1319" s="194"/>
      <c r="U1319" s="194"/>
      <c r="V1319" s="194"/>
      <c r="W1319" s="194"/>
    </row>
    <row r="1320" spans="1:27" hidden="1">
      <c r="A1320" s="292"/>
      <c r="B1320" s="36" t="s">
        <v>584</v>
      </c>
      <c r="C1320" s="33" t="s">
        <v>1490</v>
      </c>
      <c r="D1320" s="36"/>
      <c r="E1320" s="315"/>
      <c r="F1320" s="202"/>
      <c r="G1320" s="202"/>
      <c r="H1320" s="315"/>
      <c r="I1320" s="202"/>
      <c r="J1320" s="202"/>
      <c r="K1320" s="205" t="s">
        <v>751</v>
      </c>
      <c r="L1320" s="194" t="s">
        <v>33</v>
      </c>
      <c r="M1320" s="193" t="s">
        <v>2269</v>
      </c>
      <c r="N1320" s="194"/>
      <c r="O1320" s="202"/>
      <c r="P1320" s="192"/>
      <c r="Q1320" s="192"/>
      <c r="R1320" s="194"/>
      <c r="S1320" s="194"/>
      <c r="T1320" s="194"/>
      <c r="U1320" s="194"/>
      <c r="V1320" s="194"/>
      <c r="W1320" s="194"/>
    </row>
    <row r="1321" spans="1:27" hidden="1">
      <c r="A1321" s="292"/>
      <c r="B1321" s="36" t="s">
        <v>584</v>
      </c>
      <c r="C1321" s="33" t="s">
        <v>1491</v>
      </c>
      <c r="D1321" s="36"/>
      <c r="E1321" s="315"/>
      <c r="F1321" s="202"/>
      <c r="G1321" s="202"/>
      <c r="H1321" s="315"/>
      <c r="I1321" s="202"/>
      <c r="J1321" s="202"/>
      <c r="K1321" s="205" t="s">
        <v>751</v>
      </c>
      <c r="L1321" s="194" t="s">
        <v>33</v>
      </c>
      <c r="M1321" s="193" t="s">
        <v>2269</v>
      </c>
      <c r="N1321" s="194"/>
      <c r="O1321" s="202"/>
      <c r="P1321" s="192"/>
      <c r="Q1321" s="192"/>
      <c r="R1321" s="194"/>
      <c r="S1321" s="194"/>
      <c r="T1321" s="194"/>
      <c r="U1321" s="194"/>
      <c r="V1321" s="194"/>
      <c r="W1321" s="194"/>
    </row>
    <row r="1322" spans="1:27" hidden="1">
      <c r="A1322" s="292"/>
      <c r="B1322" s="36" t="s">
        <v>584</v>
      </c>
      <c r="C1322" s="33" t="s">
        <v>668</v>
      </c>
      <c r="D1322" s="36"/>
      <c r="E1322" s="315"/>
      <c r="F1322" s="202"/>
      <c r="G1322" s="202"/>
      <c r="H1322" s="315"/>
      <c r="I1322" s="202"/>
      <c r="J1322" s="202"/>
      <c r="K1322" s="205" t="s">
        <v>751</v>
      </c>
      <c r="L1322" s="194" t="s">
        <v>33</v>
      </c>
      <c r="M1322" s="193" t="s">
        <v>2269</v>
      </c>
      <c r="N1322" s="194"/>
      <c r="O1322" s="202"/>
      <c r="P1322" s="192"/>
      <c r="Q1322" s="192"/>
      <c r="R1322" s="194"/>
      <c r="S1322" s="194"/>
      <c r="T1322" s="194"/>
      <c r="U1322" s="194"/>
      <c r="V1322" s="194"/>
      <c r="W1322" s="194"/>
    </row>
    <row r="1323" spans="1:27" hidden="1">
      <c r="A1323" s="292"/>
      <c r="B1323" s="36" t="s">
        <v>584</v>
      </c>
      <c r="C1323" s="33" t="s">
        <v>586</v>
      </c>
      <c r="D1323" s="36"/>
      <c r="E1323" s="315"/>
      <c r="F1323" s="202"/>
      <c r="G1323" s="202"/>
      <c r="H1323" s="315"/>
      <c r="I1323" s="202"/>
      <c r="J1323" s="202"/>
      <c r="K1323" s="205" t="s">
        <v>751</v>
      </c>
      <c r="L1323" s="194" t="s">
        <v>33</v>
      </c>
      <c r="M1323" s="193" t="s">
        <v>2269</v>
      </c>
      <c r="N1323" s="194"/>
      <c r="O1323" s="202"/>
      <c r="P1323" s="192"/>
      <c r="Q1323" s="192"/>
      <c r="R1323" s="194"/>
      <c r="S1323" s="194"/>
      <c r="T1323" s="194"/>
      <c r="U1323" s="194"/>
      <c r="V1323" s="194"/>
      <c r="W1323" s="194"/>
    </row>
    <row r="1324" spans="1:27" hidden="1">
      <c r="A1324" s="292"/>
      <c r="B1324" s="36" t="s">
        <v>584</v>
      </c>
      <c r="C1324" s="33" t="s">
        <v>669</v>
      </c>
      <c r="D1324" s="36"/>
      <c r="E1324" s="315"/>
      <c r="F1324" s="202"/>
      <c r="G1324" s="202"/>
      <c r="H1324" s="315"/>
      <c r="I1324" s="202"/>
      <c r="J1324" s="202"/>
      <c r="K1324" s="205" t="s">
        <v>751</v>
      </c>
      <c r="L1324" s="194" t="s">
        <v>33</v>
      </c>
      <c r="M1324" s="193" t="s">
        <v>2269</v>
      </c>
      <c r="N1324" s="194"/>
      <c r="O1324" s="202"/>
      <c r="P1324" s="192"/>
      <c r="Q1324" s="192"/>
      <c r="R1324" s="194"/>
      <c r="S1324" s="194"/>
      <c r="T1324" s="194"/>
      <c r="U1324" s="194"/>
      <c r="V1324" s="194"/>
      <c r="W1324" s="194"/>
    </row>
    <row r="1325" spans="1:27" hidden="1">
      <c r="A1325" s="292"/>
      <c r="B1325" s="36" t="s">
        <v>664</v>
      </c>
      <c r="C1325" s="33" t="s">
        <v>1492</v>
      </c>
      <c r="D1325" s="36"/>
      <c r="E1325" s="315"/>
      <c r="F1325" s="202"/>
      <c r="G1325" s="202"/>
      <c r="H1325" s="315"/>
      <c r="I1325" s="202"/>
      <c r="J1325" s="202"/>
      <c r="K1325" s="205" t="s">
        <v>751</v>
      </c>
      <c r="L1325" s="194" t="s">
        <v>33</v>
      </c>
      <c r="M1325" s="193" t="s">
        <v>2269</v>
      </c>
      <c r="N1325" s="194"/>
      <c r="O1325" s="202"/>
      <c r="P1325" s="192"/>
      <c r="Q1325" s="192"/>
      <c r="R1325" s="194"/>
      <c r="S1325" s="194"/>
      <c r="T1325" s="194"/>
      <c r="U1325" s="194"/>
      <c r="V1325" s="194"/>
      <c r="W1325" s="194"/>
    </row>
    <row r="1326" spans="1:27" hidden="1">
      <c r="A1326" s="292"/>
      <c r="B1326" s="36" t="s">
        <v>664</v>
      </c>
      <c r="C1326" s="33" t="s">
        <v>665</v>
      </c>
      <c r="D1326" s="36"/>
      <c r="E1326" s="315"/>
      <c r="F1326" s="202"/>
      <c r="G1326" s="202"/>
      <c r="H1326" s="315"/>
      <c r="I1326" s="202"/>
      <c r="J1326" s="202"/>
      <c r="K1326" s="205" t="s">
        <v>751</v>
      </c>
      <c r="L1326" s="194" t="s">
        <v>33</v>
      </c>
      <c r="M1326" s="193" t="s">
        <v>2269</v>
      </c>
      <c r="N1326" s="194"/>
      <c r="O1326" s="202"/>
      <c r="P1326" s="192"/>
      <c r="Q1326" s="192"/>
      <c r="R1326" s="194"/>
      <c r="S1326" s="194"/>
      <c r="T1326" s="194"/>
      <c r="U1326" s="194"/>
      <c r="V1326" s="194"/>
      <c r="W1326" s="194"/>
    </row>
    <row r="1327" spans="1:27" hidden="1">
      <c r="A1327" s="302" t="s">
        <v>553</v>
      </c>
      <c r="B1327" s="36" t="s">
        <v>592</v>
      </c>
      <c r="C1327" s="33" t="s">
        <v>690</v>
      </c>
      <c r="D1327" s="252"/>
      <c r="E1327" s="315"/>
      <c r="F1327" s="202"/>
      <c r="G1327" s="202"/>
      <c r="H1327" s="315"/>
      <c r="I1327" s="202"/>
      <c r="J1327" s="202"/>
      <c r="K1327" s="205" t="s">
        <v>751</v>
      </c>
      <c r="L1327" s="194" t="s">
        <v>33</v>
      </c>
      <c r="M1327" s="193" t="s">
        <v>2269</v>
      </c>
      <c r="N1327" s="194"/>
      <c r="O1327" s="202"/>
      <c r="P1327" s="192"/>
      <c r="Q1327" s="192"/>
      <c r="R1327" s="194"/>
      <c r="S1327" s="194"/>
      <c r="T1327" s="194"/>
      <c r="U1327" s="194"/>
      <c r="V1327" s="194"/>
      <c r="W1327" s="194"/>
    </row>
    <row r="1328" spans="1:27" hidden="1">
      <c r="A1328" s="307" t="s">
        <v>171</v>
      </c>
      <c r="B1328" s="287" t="s">
        <v>224</v>
      </c>
      <c r="C1328" s="287" t="s">
        <v>725</v>
      </c>
      <c r="D1328" s="161"/>
      <c r="E1328" s="191"/>
      <c r="F1328" s="192"/>
      <c r="G1328" s="192"/>
      <c r="H1328" s="191"/>
      <c r="I1328" s="192"/>
      <c r="J1328" s="192"/>
      <c r="K1328" s="205" t="s">
        <v>751</v>
      </c>
      <c r="L1328" s="194" t="s">
        <v>33</v>
      </c>
      <c r="M1328" s="193" t="s">
        <v>2269</v>
      </c>
      <c r="N1328" s="194"/>
      <c r="O1328" s="191"/>
      <c r="P1328" s="192"/>
      <c r="Q1328" s="192"/>
      <c r="R1328" s="194"/>
      <c r="S1328" s="194"/>
      <c r="T1328" s="194"/>
      <c r="U1328" s="194"/>
      <c r="V1328" s="194"/>
      <c r="W1328" s="194"/>
      <c r="Y1328" s="204"/>
      <c r="Z1328" s="204"/>
      <c r="AA1328" s="204"/>
    </row>
  </sheetData>
  <autoFilter ref="A1:W1328">
    <filterColumn colId="0">
      <filters>
        <filter val="Eastern"/>
      </filters>
    </filterColumn>
    <filterColumn colId="1">
      <filters>
        <filter val="Moyale"/>
      </filters>
    </filterColumn>
    <filterColumn colId="2">
      <colorFilter dxfId="0"/>
    </filterColumn>
    <filterColumn colId="6">
      <filters blank="1"/>
    </filterColumn>
  </autoFilter>
  <dataValidations count="7">
    <dataValidation type="list" allowBlank="1" showInputMessage="1" showErrorMessage="1" errorTitle="Invalid" sqref="F1328 I1328 P1328 P2 I70 I927:I931 I16 I2 F179:F182 I179:I182">
      <formula1>#REF!</formula1>
    </dataValidation>
    <dataValidation type="list" allowBlank="1" showInputMessage="1" showErrorMessage="1" errorTitle="Invalid" sqref="G1328 J1328 Q984:Q1328 Q19:Q172 Q2:Q4 J927:J931 J179:J182 J70 J16 J2 G179:G182">
      <formula1>#REF!</formula1>
    </dataValidation>
    <dataValidation type="list" errorStyle="information" allowBlank="1" showErrorMessage="1" promptTitle="INVALID ENTRY" sqref="E2:E178 H932:H1327 H183:H926 H71:H178 H17:H69 H3:H15 E183:E1327">
      <formula1>$Y$2:$Y$5</formula1>
    </dataValidation>
    <dataValidation type="list" allowBlank="1" showInputMessage="1" showErrorMessage="1" promptTitle="Hematology Machines" sqref="F2:F178 I932:I1327 I183:I926 I71:I178 I17:I69 I3:I15 F183:F1327">
      <formula1>$Z$3:$Z$7</formula1>
    </dataValidation>
    <dataValidation type="list" allowBlank="1" showInputMessage="1" showErrorMessage="1" promptTitle="Chemistry Machines" sqref="J685 J980 J977 J193 G193 G16 G2 G685 G927:G931 G977 G980 G70">
      <formula1>$AA$3:$AA$8</formula1>
    </dataValidation>
    <dataValidation type="list" allowBlank="1" showInputMessage="1" showErrorMessage="1" promptTitle="Placement proposal" sqref="O3:O15 O932:O1327 O183:O926 O71:O178 O17:O69">
      <formula1>$AB$3:$AB$4</formula1>
    </dataValidation>
    <dataValidation type="list" allowBlank="1" showInputMessage="1" showErrorMessage="1" promptTitle="Chemistry Machines" sqref="G3:G15 J981:J1327 J978:J979 J932:J976 J686:J926 J194:J684 J183:J192 J71:J178 J17:J69 J3:J15 G981:G1327 G978:G979 G932:G976 G686:G926 G194:G684 G183:G192 G71:G178 G17:G69">
      <formula1>$AA$3:$AA$9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252"/>
  <sheetViews>
    <sheetView topLeftCell="A106" zoomScale="90" zoomScaleNormal="90" workbookViewId="0">
      <selection activeCell="D113" sqref="D113:D122"/>
    </sheetView>
  </sheetViews>
  <sheetFormatPr defaultColWidth="11.42578125" defaultRowHeight="15"/>
  <cols>
    <col min="2" max="2" width="33.42578125" bestFit="1" customWidth="1"/>
    <col min="3" max="4" width="38.5703125" customWidth="1"/>
    <col min="5" max="5" width="24.7109375" style="450" customWidth="1"/>
    <col min="6" max="6" width="11.42578125" style="911"/>
    <col min="10" max="10" width="16" customWidth="1"/>
    <col min="11" max="11" width="16.42578125" bestFit="1" customWidth="1"/>
    <col min="12" max="12" width="16.140625" customWidth="1"/>
    <col min="13" max="13" width="25.85546875" bestFit="1" customWidth="1"/>
    <col min="14" max="14" width="13.140625" customWidth="1"/>
    <col min="15" max="15" width="16.85546875" bestFit="1" customWidth="1"/>
    <col min="17" max="36" width="11.42578125" style="813"/>
    <col min="38" max="38" width="13.42578125" style="650" bestFit="1" customWidth="1"/>
    <col min="39" max="39" width="24.140625" style="651" bestFit="1" customWidth="1"/>
    <col min="40" max="40" width="18.140625" style="661" bestFit="1" customWidth="1"/>
    <col min="41" max="67" width="9.140625" style="651" customWidth="1"/>
  </cols>
  <sheetData>
    <row r="1" spans="1:67" s="4" customFormat="1" ht="21.75" thickBot="1">
      <c r="A1" s="1364"/>
      <c r="B1" s="1364"/>
      <c r="C1" s="1364"/>
      <c r="D1" s="1364"/>
      <c r="E1" s="1364"/>
      <c r="F1" s="1364"/>
      <c r="G1" s="1364"/>
      <c r="H1" s="1364"/>
      <c r="I1" s="1364"/>
      <c r="J1" s="1364"/>
      <c r="K1" s="1364"/>
      <c r="L1" s="1364"/>
      <c r="M1" s="1364"/>
      <c r="N1" s="1364"/>
      <c r="O1" s="1364"/>
      <c r="P1" s="1364"/>
      <c r="Q1" s="1364"/>
      <c r="R1" s="1364"/>
      <c r="S1" s="1364"/>
      <c r="T1" s="1364"/>
      <c r="U1" s="1364"/>
      <c r="V1" s="1364"/>
      <c r="W1" s="1364"/>
      <c r="X1" s="1364"/>
      <c r="Y1" s="1364"/>
      <c r="Z1" s="1364"/>
      <c r="AA1" s="1364"/>
      <c r="AB1" s="1364"/>
      <c r="AC1" s="1364"/>
      <c r="AD1" s="1364"/>
      <c r="AE1" s="1364"/>
      <c r="AF1" s="1364"/>
      <c r="AG1" s="1364"/>
      <c r="AH1" s="1364"/>
      <c r="AI1" s="1364"/>
      <c r="AJ1" s="1402"/>
      <c r="AL1" s="650"/>
      <c r="AM1" s="651"/>
      <c r="AN1" s="661"/>
      <c r="AO1" s="651"/>
      <c r="AP1" s="651"/>
      <c r="AQ1" s="651"/>
      <c r="AR1" s="651"/>
      <c r="AS1" s="651"/>
      <c r="AT1" s="651"/>
      <c r="AU1" s="651"/>
      <c r="AV1" s="651"/>
      <c r="AW1" s="651"/>
      <c r="AX1" s="651"/>
      <c r="AY1" s="651"/>
      <c r="AZ1" s="651"/>
      <c r="BA1" s="651"/>
      <c r="BB1" s="651"/>
      <c r="BC1" s="651"/>
      <c r="BD1" s="651"/>
      <c r="BE1" s="651"/>
      <c r="BF1" s="651"/>
      <c r="BG1" s="651"/>
      <c r="BH1" s="651"/>
      <c r="BI1" s="651"/>
      <c r="BJ1" s="651"/>
      <c r="BK1" s="651"/>
      <c r="BL1" s="651"/>
      <c r="BM1" s="651"/>
      <c r="BN1" s="651"/>
      <c r="BO1" s="651"/>
    </row>
    <row r="2" spans="1:67" s="4" customFormat="1" ht="15.75" customHeight="1">
      <c r="A2" s="1369" t="s">
        <v>1</v>
      </c>
      <c r="B2" s="1799" t="s">
        <v>683</v>
      </c>
      <c r="C2" s="1799" t="s">
        <v>684</v>
      </c>
      <c r="D2" s="1799" t="s">
        <v>2700</v>
      </c>
      <c r="E2" s="1385" t="s">
        <v>2669</v>
      </c>
      <c r="F2" s="1398" t="s">
        <v>2640</v>
      </c>
      <c r="G2" s="1369" t="s">
        <v>687</v>
      </c>
      <c r="H2" s="1401" t="s">
        <v>2675</v>
      </c>
      <c r="I2" s="1411" t="s">
        <v>2676</v>
      </c>
      <c r="J2" s="1396" t="s">
        <v>2654</v>
      </c>
      <c r="K2" s="1382" t="s">
        <v>2647</v>
      </c>
      <c r="L2" s="1383"/>
      <c r="M2" s="1383"/>
      <c r="N2" s="1383"/>
      <c r="O2" s="1383"/>
      <c r="P2" s="1384"/>
      <c r="Q2" s="1403"/>
      <c r="R2" s="1404"/>
      <c r="S2" s="1404"/>
      <c r="T2" s="1404"/>
      <c r="U2" s="1405" t="s">
        <v>1523</v>
      </c>
      <c r="V2" s="1406"/>
      <c r="W2" s="1406"/>
      <c r="X2" s="1406"/>
      <c r="Y2" s="1406"/>
      <c r="Z2" s="1407" t="s">
        <v>749</v>
      </c>
      <c r="AA2" s="1407"/>
      <c r="AB2" s="1407"/>
      <c r="AC2" s="1407"/>
      <c r="AD2" s="1407"/>
      <c r="AE2" s="1407"/>
      <c r="AF2" s="1407"/>
      <c r="AG2" s="1405" t="s">
        <v>1526</v>
      </c>
      <c r="AH2" s="1406"/>
      <c r="AI2" s="1406"/>
      <c r="AJ2" s="1408"/>
      <c r="AL2" s="650"/>
      <c r="AM2" s="651"/>
      <c r="AN2" s="661"/>
      <c r="AO2" s="651"/>
      <c r="AP2" s="651"/>
      <c r="AQ2" s="651"/>
      <c r="AR2" s="651"/>
      <c r="AS2" s="651"/>
      <c r="AT2" s="651"/>
      <c r="AU2" s="651"/>
      <c r="AV2" s="651"/>
      <c r="AW2" s="651"/>
      <c r="AX2" s="651"/>
      <c r="AY2" s="651"/>
      <c r="AZ2" s="651"/>
      <c r="BA2" s="651"/>
      <c r="BB2" s="651"/>
      <c r="BC2" s="651"/>
      <c r="BD2" s="651"/>
      <c r="BE2" s="651"/>
      <c r="BF2" s="651"/>
      <c r="BG2" s="651"/>
      <c r="BH2" s="651"/>
      <c r="BI2" s="651"/>
      <c r="BJ2" s="651"/>
      <c r="BK2" s="651"/>
      <c r="BL2" s="651"/>
      <c r="BM2" s="651"/>
      <c r="BN2" s="651"/>
      <c r="BO2" s="651"/>
    </row>
    <row r="3" spans="1:67" s="4" customFormat="1" ht="46.5" customHeight="1">
      <c r="A3" s="1370"/>
      <c r="B3" s="1800"/>
      <c r="C3" s="1800"/>
      <c r="D3" s="1800"/>
      <c r="E3" s="1386"/>
      <c r="F3" s="1399"/>
      <c r="G3" s="1370"/>
      <c r="H3" s="1401"/>
      <c r="I3" s="1411"/>
      <c r="J3" s="1397"/>
      <c r="K3" s="1378" t="s">
        <v>2428</v>
      </c>
      <c r="L3" s="1409" t="s">
        <v>2637</v>
      </c>
      <c r="M3" s="1378" t="s">
        <v>2638</v>
      </c>
      <c r="N3" s="1409" t="s">
        <v>2639</v>
      </c>
      <c r="O3" s="1378" t="s">
        <v>2435</v>
      </c>
      <c r="P3" s="1409" t="s">
        <v>2641</v>
      </c>
      <c r="Q3" s="1427" t="s">
        <v>691</v>
      </c>
      <c r="R3" s="1427" t="s">
        <v>692</v>
      </c>
      <c r="S3" s="1427" t="s">
        <v>1516</v>
      </c>
      <c r="T3" s="1427" t="s">
        <v>1524</v>
      </c>
      <c r="U3" s="1393" t="s">
        <v>693</v>
      </c>
      <c r="V3" s="1393"/>
      <c r="W3" s="1393" t="s">
        <v>699</v>
      </c>
      <c r="X3" s="1393"/>
      <c r="Y3" s="1393" t="s">
        <v>700</v>
      </c>
      <c r="Z3" s="1393" t="s">
        <v>685</v>
      </c>
      <c r="AA3" s="1393" t="s">
        <v>2635</v>
      </c>
      <c r="AB3" s="1393"/>
      <c r="AC3" s="1393" t="s">
        <v>686</v>
      </c>
      <c r="AD3" s="1393" t="s">
        <v>710</v>
      </c>
      <c r="AE3" s="1393" t="s">
        <v>750</v>
      </c>
      <c r="AF3" s="1393" t="s">
        <v>703</v>
      </c>
      <c r="AG3" s="1412" t="s">
        <v>2213</v>
      </c>
      <c r="AH3" s="1414" t="s">
        <v>2652</v>
      </c>
      <c r="AI3" s="1415"/>
      <c r="AJ3" s="1416"/>
      <c r="AL3" s="650"/>
      <c r="AM3" s="651"/>
      <c r="AN3" s="661"/>
      <c r="AO3" s="651"/>
      <c r="AP3" s="651"/>
      <c r="AQ3" s="651"/>
      <c r="AR3" s="651"/>
      <c r="AS3" s="651"/>
      <c r="AT3" s="651"/>
      <c r="AU3" s="651"/>
      <c r="AV3" s="651"/>
      <c r="AW3" s="651"/>
      <c r="AX3" s="651"/>
      <c r="AY3" s="651"/>
      <c r="AZ3" s="651"/>
      <c r="BA3" s="651"/>
      <c r="BB3" s="651"/>
      <c r="BC3" s="651"/>
      <c r="BD3" s="651"/>
      <c r="BE3" s="651"/>
      <c r="BF3" s="651"/>
      <c r="BG3" s="651"/>
      <c r="BH3" s="651"/>
      <c r="BI3" s="651"/>
      <c r="BJ3" s="651"/>
      <c r="BK3" s="651"/>
      <c r="BL3" s="651"/>
      <c r="BM3" s="651"/>
      <c r="BN3" s="651"/>
      <c r="BO3" s="651"/>
    </row>
    <row r="4" spans="1:67" s="4" customFormat="1" ht="28.5">
      <c r="A4" s="1371"/>
      <c r="B4" s="1801"/>
      <c r="C4" s="1801"/>
      <c r="D4" s="1801"/>
      <c r="E4" s="1387"/>
      <c r="F4" s="1400"/>
      <c r="G4" s="1371"/>
      <c r="H4" s="1401"/>
      <c r="I4" s="1411"/>
      <c r="J4" s="817" t="s">
        <v>2653</v>
      </c>
      <c r="K4" s="1379"/>
      <c r="L4" s="1410"/>
      <c r="M4" s="1379"/>
      <c r="N4" s="1410"/>
      <c r="O4" s="1379"/>
      <c r="P4" s="1410"/>
      <c r="Q4" s="1393"/>
      <c r="R4" s="1393"/>
      <c r="S4" s="1393"/>
      <c r="T4" s="1393"/>
      <c r="U4" s="1394">
        <v>6400</v>
      </c>
      <c r="V4" s="1394">
        <v>8222</v>
      </c>
      <c r="W4" s="1394" t="s">
        <v>711</v>
      </c>
      <c r="X4" s="1394" t="s">
        <v>724</v>
      </c>
      <c r="Y4" s="1394"/>
      <c r="Z4" s="1394"/>
      <c r="AA4" s="1394" t="s">
        <v>940</v>
      </c>
      <c r="AB4" s="1394" t="s">
        <v>709</v>
      </c>
      <c r="AC4" s="1394"/>
      <c r="AD4" s="1394" t="s">
        <v>715</v>
      </c>
      <c r="AE4" s="1394"/>
      <c r="AF4" s="1394"/>
      <c r="AG4" s="1413"/>
      <c r="AH4" s="1394" t="s">
        <v>2535</v>
      </c>
      <c r="AI4" s="1394" t="s">
        <v>2536</v>
      </c>
      <c r="AJ4" s="812" t="s">
        <v>2537</v>
      </c>
      <c r="AL4" s="650"/>
      <c r="AM4" s="651"/>
      <c r="AN4" s="661"/>
      <c r="AO4" s="651"/>
      <c r="AP4" s="651"/>
      <c r="AQ4" s="651"/>
      <c r="AR4" s="651"/>
      <c r="AS4" s="651"/>
      <c r="AT4" s="651"/>
      <c r="AU4" s="651"/>
      <c r="AV4" s="651"/>
      <c r="AW4" s="651"/>
      <c r="AX4" s="651"/>
      <c r="AY4" s="651"/>
      <c r="AZ4" s="651"/>
      <c r="BA4" s="651"/>
      <c r="BB4" s="651"/>
      <c r="BC4" s="651"/>
      <c r="BD4" s="651"/>
      <c r="BE4" s="651"/>
      <c r="BF4" s="651"/>
      <c r="BG4" s="651"/>
      <c r="BH4" s="651"/>
      <c r="BI4" s="651"/>
      <c r="BJ4" s="651"/>
      <c r="BK4" s="651"/>
      <c r="BL4" s="651"/>
      <c r="BM4" s="651"/>
      <c r="BN4" s="651"/>
      <c r="BO4" s="651"/>
    </row>
    <row r="5" spans="1:67" s="825" customFormat="1">
      <c r="A5" s="820"/>
      <c r="B5" s="821"/>
      <c r="C5" s="821"/>
      <c r="D5" s="821"/>
      <c r="E5" s="1330"/>
      <c r="F5" s="891"/>
      <c r="G5" s="820"/>
      <c r="H5" s="820"/>
      <c r="I5" s="820"/>
      <c r="J5" s="819">
        <f>SUM(J7:J21)</f>
        <v>13032</v>
      </c>
      <c r="K5" s="822"/>
      <c r="L5" s="823"/>
      <c r="M5" s="822"/>
      <c r="N5" s="823"/>
      <c r="O5" s="822"/>
      <c r="P5" s="823"/>
      <c r="Q5" s="824"/>
      <c r="R5" s="824"/>
      <c r="S5" s="824"/>
      <c r="T5" s="824"/>
      <c r="U5" s="824"/>
      <c r="V5" s="824"/>
      <c r="W5" s="824"/>
      <c r="X5" s="824"/>
      <c r="Y5" s="824"/>
      <c r="Z5" s="824"/>
      <c r="AA5" s="824"/>
      <c r="AB5" s="824"/>
      <c r="AC5" s="824"/>
      <c r="AD5" s="824"/>
      <c r="AE5" s="824"/>
      <c r="AF5" s="824"/>
      <c r="AG5" s="824"/>
      <c r="AH5" s="824"/>
      <c r="AI5" s="824"/>
      <c r="AJ5" s="824"/>
      <c r="AL5" s="734"/>
      <c r="AM5" s="826"/>
      <c r="AN5" s="736"/>
      <c r="AO5" s="826"/>
      <c r="AP5" s="826"/>
      <c r="AQ5" s="826"/>
      <c r="AR5" s="826"/>
      <c r="AS5" s="826"/>
      <c r="AT5" s="826"/>
      <c r="AU5" s="826"/>
      <c r="AV5" s="826"/>
      <c r="AW5" s="826"/>
      <c r="AX5" s="826"/>
      <c r="AY5" s="826"/>
      <c r="AZ5" s="826"/>
      <c r="BA5" s="826"/>
      <c r="BB5" s="826"/>
      <c r="BC5" s="826"/>
      <c r="BD5" s="826"/>
      <c r="BE5" s="826"/>
      <c r="BF5" s="826"/>
      <c r="BG5" s="826"/>
      <c r="BH5" s="826"/>
      <c r="BI5" s="826"/>
      <c r="BJ5" s="826"/>
      <c r="BK5" s="826"/>
      <c r="BL5" s="826"/>
      <c r="BM5" s="826"/>
      <c r="BN5" s="826"/>
      <c r="BO5" s="826"/>
    </row>
    <row r="6" spans="1:67" s="5" customFormat="1">
      <c r="A6" s="1711" t="s">
        <v>172</v>
      </c>
      <c r="B6" s="1712" t="s">
        <v>173</v>
      </c>
      <c r="C6" s="1713">
        <f>COUNTA(C9:C21)</f>
        <v>13</v>
      </c>
      <c r="D6" s="1715"/>
      <c r="E6" s="1331">
        <v>11289</v>
      </c>
      <c r="F6" s="892"/>
      <c r="G6" s="1711" t="s">
        <v>751</v>
      </c>
      <c r="H6" s="1395">
        <v>4083</v>
      </c>
      <c r="I6" s="1395">
        <v>17684</v>
      </c>
      <c r="J6" s="733"/>
      <c r="K6" s="737" t="s">
        <v>691</v>
      </c>
      <c r="L6" s="619"/>
      <c r="M6" s="737" t="s">
        <v>2642</v>
      </c>
      <c r="N6" s="619"/>
      <c r="O6" s="737" t="s">
        <v>685</v>
      </c>
      <c r="P6" s="619"/>
      <c r="Q6" s="804" t="s">
        <v>1525</v>
      </c>
      <c r="R6" s="804" t="s">
        <v>1525</v>
      </c>
      <c r="S6" s="804"/>
      <c r="T6" s="804"/>
      <c r="U6" s="804" t="s">
        <v>1525</v>
      </c>
      <c r="V6" s="804" t="s">
        <v>1525</v>
      </c>
      <c r="W6" s="805" t="s">
        <v>1525</v>
      </c>
      <c r="X6" s="804"/>
      <c r="Y6" s="804" t="s">
        <v>1525</v>
      </c>
      <c r="Z6" s="804" t="s">
        <v>1525</v>
      </c>
      <c r="AA6" s="804"/>
      <c r="AB6" s="804"/>
      <c r="AC6" s="804"/>
      <c r="AD6" s="804"/>
      <c r="AE6" s="804"/>
      <c r="AF6" s="804"/>
      <c r="AG6" s="1417"/>
      <c r="AH6" s="1424"/>
      <c r="AI6" s="1424"/>
      <c r="AJ6" s="1424"/>
      <c r="AL6" s="649" t="s">
        <v>2428</v>
      </c>
      <c r="AM6" s="649" t="s">
        <v>2430</v>
      </c>
      <c r="AN6" s="649" t="s">
        <v>2435</v>
      </c>
      <c r="AO6" s="660"/>
      <c r="AP6" s="660"/>
      <c r="AQ6" s="660"/>
      <c r="AR6" s="660"/>
      <c r="AS6" s="660"/>
      <c r="AT6" s="660"/>
      <c r="AU6" s="660"/>
      <c r="AV6" s="660"/>
      <c r="AW6" s="660"/>
      <c r="AX6" s="660"/>
      <c r="AY6" s="660"/>
      <c r="AZ6" s="660"/>
      <c r="BA6" s="660"/>
      <c r="BB6" s="660"/>
      <c r="BC6" s="660"/>
      <c r="BD6" s="660"/>
      <c r="BE6" s="660"/>
      <c r="BF6" s="660"/>
      <c r="BG6" s="660"/>
      <c r="BH6" s="660"/>
      <c r="BI6" s="660"/>
      <c r="BJ6" s="660"/>
      <c r="BK6" s="660"/>
      <c r="BL6" s="660"/>
      <c r="BM6" s="660"/>
      <c r="BN6" s="660"/>
      <c r="BO6" s="660"/>
    </row>
    <row r="7" spans="1:67" s="5" customFormat="1">
      <c r="A7" s="1434"/>
      <c r="B7" s="1714"/>
      <c r="C7" s="1715"/>
      <c r="D7" s="836"/>
      <c r="F7" s="892"/>
      <c r="G7" s="1434"/>
      <c r="J7" s="803">
        <f>SUM(H7:I7)</f>
        <v>0</v>
      </c>
      <c r="K7" s="737"/>
      <c r="L7" s="619"/>
      <c r="M7" s="737" t="s">
        <v>2643</v>
      </c>
      <c r="N7" s="619"/>
      <c r="O7" s="619"/>
      <c r="P7" s="619"/>
      <c r="Q7" s="804"/>
      <c r="R7" s="804"/>
      <c r="S7" s="804"/>
      <c r="T7" s="804"/>
      <c r="U7" s="804"/>
      <c r="V7" s="804"/>
      <c r="W7" s="805"/>
      <c r="X7" s="804"/>
      <c r="Y7" s="804"/>
      <c r="Z7" s="804"/>
      <c r="AA7" s="804"/>
      <c r="AB7" s="804"/>
      <c r="AC7" s="804"/>
      <c r="AD7" s="804"/>
      <c r="AE7" s="804"/>
      <c r="AF7" s="804"/>
      <c r="AG7" s="1418"/>
      <c r="AH7" s="1425"/>
      <c r="AI7" s="1425"/>
      <c r="AJ7" s="1425"/>
      <c r="AL7" s="649"/>
      <c r="AM7" s="649"/>
      <c r="AN7" s="649"/>
      <c r="AO7" s="660"/>
      <c r="AP7" s="660"/>
      <c r="AQ7" s="660"/>
      <c r="AR7" s="660"/>
      <c r="AS7" s="660"/>
      <c r="AT7" s="660"/>
      <c r="AU7" s="660"/>
      <c r="AV7" s="660"/>
      <c r="AW7" s="660"/>
      <c r="AX7" s="660"/>
      <c r="AY7" s="660"/>
      <c r="AZ7" s="660"/>
      <c r="BA7" s="660"/>
      <c r="BB7" s="660"/>
      <c r="BC7" s="660"/>
      <c r="BD7" s="660"/>
      <c r="BE7" s="660"/>
      <c r="BF7" s="660"/>
      <c r="BG7" s="660"/>
      <c r="BH7" s="660"/>
      <c r="BI7" s="660"/>
      <c r="BJ7" s="660"/>
      <c r="BK7" s="660"/>
      <c r="BL7" s="660"/>
      <c r="BM7" s="660"/>
      <c r="BN7" s="660"/>
      <c r="BO7" s="660"/>
    </row>
    <row r="8" spans="1:67" s="5" customFormat="1">
      <c r="A8" s="1435"/>
      <c r="B8" s="1716"/>
      <c r="C8" s="1717"/>
      <c r="D8" s="1717"/>
      <c r="E8" s="1332"/>
      <c r="F8" s="892"/>
      <c r="G8" s="1435"/>
      <c r="H8" s="1361"/>
      <c r="I8" s="1361"/>
      <c r="J8" s="803"/>
      <c r="K8" s="737"/>
      <c r="L8" s="619"/>
      <c r="M8" s="737" t="s">
        <v>2644</v>
      </c>
      <c r="N8" s="619"/>
      <c r="O8" s="619"/>
      <c r="P8" s="619"/>
      <c r="Q8" s="804"/>
      <c r="R8" s="804"/>
      <c r="S8" s="804"/>
      <c r="T8" s="804"/>
      <c r="U8" s="804"/>
      <c r="V8" s="804"/>
      <c r="W8" s="805"/>
      <c r="X8" s="804"/>
      <c r="Y8" s="804"/>
      <c r="Z8" s="804"/>
      <c r="AA8" s="804"/>
      <c r="AB8" s="804"/>
      <c r="AC8" s="804"/>
      <c r="AD8" s="804"/>
      <c r="AE8" s="804"/>
      <c r="AF8" s="804"/>
      <c r="AG8" s="1418"/>
      <c r="AH8" s="1425"/>
      <c r="AI8" s="1425"/>
      <c r="AJ8" s="1425"/>
      <c r="AL8" s="649"/>
      <c r="AM8" s="649"/>
      <c r="AN8" s="649"/>
      <c r="AO8" s="660"/>
      <c r="AP8" s="660"/>
      <c r="AQ8" s="660"/>
      <c r="AR8" s="660"/>
      <c r="AS8" s="660"/>
      <c r="AT8" s="660"/>
      <c r="AU8" s="660"/>
      <c r="AV8" s="660"/>
      <c r="AW8" s="660"/>
      <c r="AX8" s="660"/>
      <c r="AY8" s="660"/>
      <c r="AZ8" s="660"/>
      <c r="BA8" s="660"/>
      <c r="BB8" s="660"/>
      <c r="BC8" s="660"/>
      <c r="BD8" s="660"/>
      <c r="BE8" s="660"/>
      <c r="BF8" s="660"/>
      <c r="BG8" s="660"/>
      <c r="BH8" s="660"/>
      <c r="BI8" s="660"/>
      <c r="BJ8" s="660"/>
      <c r="BK8" s="660"/>
      <c r="BL8" s="660"/>
      <c r="BM8" s="660"/>
      <c r="BN8" s="660"/>
      <c r="BO8" s="660"/>
    </row>
    <row r="9" spans="1:67" s="5" customFormat="1">
      <c r="A9" s="668" t="s">
        <v>185</v>
      </c>
      <c r="B9" s="26"/>
      <c r="C9" s="36" t="s">
        <v>177</v>
      </c>
      <c r="D9" s="1712" t="s">
        <v>173</v>
      </c>
      <c r="E9" s="226">
        <v>11672</v>
      </c>
      <c r="F9" s="875">
        <v>25.3</v>
      </c>
      <c r="G9" s="66" t="s">
        <v>751</v>
      </c>
      <c r="H9" s="66">
        <v>485</v>
      </c>
      <c r="I9" s="66">
        <v>2238</v>
      </c>
      <c r="J9" s="1299">
        <f>SUM(H9:I9)</f>
        <v>2723</v>
      </c>
      <c r="K9" s="530"/>
      <c r="L9" s="607"/>
      <c r="M9" s="530"/>
      <c r="N9" s="607"/>
      <c r="O9" s="607"/>
      <c r="P9" s="607"/>
      <c r="Q9" s="806"/>
      <c r="R9" s="806"/>
      <c r="S9" s="807"/>
      <c r="T9" s="806"/>
      <c r="U9" s="805"/>
      <c r="V9" s="805"/>
      <c r="W9" s="807"/>
      <c r="X9" s="807"/>
      <c r="Y9" s="805"/>
      <c r="Z9" s="807"/>
      <c r="AA9" s="805"/>
      <c r="AB9" s="805"/>
      <c r="AC9" s="805"/>
      <c r="AD9" s="805"/>
      <c r="AE9" s="807"/>
      <c r="AF9" s="805"/>
      <c r="AG9" s="1418"/>
      <c r="AH9" s="1425"/>
      <c r="AI9" s="1425"/>
      <c r="AJ9" s="1425"/>
      <c r="AL9" s="649"/>
      <c r="AM9" s="649"/>
      <c r="AN9" s="649"/>
      <c r="AO9" s="660"/>
      <c r="AP9" s="660"/>
      <c r="AQ9" s="660"/>
      <c r="AR9" s="660"/>
      <c r="AS9" s="660"/>
      <c r="AT9" s="660"/>
      <c r="AU9" s="660"/>
      <c r="AV9" s="660"/>
      <c r="AW9" s="660"/>
      <c r="AX9" s="660"/>
      <c r="AY9" s="660"/>
      <c r="AZ9" s="660"/>
      <c r="BA9" s="660"/>
      <c r="BB9" s="660"/>
      <c r="BC9" s="660"/>
      <c r="BD9" s="660"/>
      <c r="BE9" s="660"/>
      <c r="BF9" s="660"/>
      <c r="BG9" s="660"/>
      <c r="BH9" s="660"/>
      <c r="BI9" s="660"/>
      <c r="BJ9" s="660"/>
      <c r="BK9" s="660"/>
      <c r="BL9" s="660"/>
      <c r="BM9" s="660"/>
      <c r="BN9" s="660"/>
      <c r="BO9" s="660"/>
    </row>
    <row r="10" spans="1:67" s="5" customFormat="1">
      <c r="A10" s="226" t="s">
        <v>172</v>
      </c>
      <c r="B10" s="28"/>
      <c r="C10" s="36" t="s">
        <v>801</v>
      </c>
      <c r="D10" s="1712" t="s">
        <v>173</v>
      </c>
      <c r="E10" s="226">
        <v>11393</v>
      </c>
      <c r="F10" s="875">
        <v>19</v>
      </c>
      <c r="G10" s="66" t="s">
        <v>751</v>
      </c>
      <c r="H10" s="66">
        <v>325</v>
      </c>
      <c r="I10" s="66">
        <v>2114</v>
      </c>
      <c r="J10" s="1326">
        <f t="shared" ref="J10:J21" si="0">SUM(H10:I10)</f>
        <v>2439</v>
      </c>
      <c r="K10" s="530"/>
      <c r="L10" s="607"/>
      <c r="M10" s="530"/>
      <c r="N10" s="607"/>
      <c r="O10" s="607"/>
      <c r="P10" s="607"/>
      <c r="Q10" s="806"/>
      <c r="R10" s="806"/>
      <c r="S10" s="807"/>
      <c r="T10" s="806"/>
      <c r="U10" s="805"/>
      <c r="V10" s="805"/>
      <c r="W10" s="807"/>
      <c r="X10" s="807"/>
      <c r="Y10" s="805"/>
      <c r="Z10" s="807"/>
      <c r="AA10" s="805"/>
      <c r="AB10" s="805"/>
      <c r="AC10" s="805"/>
      <c r="AD10" s="805"/>
      <c r="AE10" s="807"/>
      <c r="AF10" s="805"/>
      <c r="AG10" s="1418"/>
      <c r="AH10" s="1425"/>
      <c r="AI10" s="1425"/>
      <c r="AJ10" s="1425"/>
      <c r="AL10" s="653"/>
      <c r="AM10" s="654"/>
      <c r="AN10" s="662"/>
      <c r="AO10" s="654"/>
      <c r="AP10" s="654"/>
      <c r="AQ10" s="654"/>
      <c r="AR10" s="654"/>
      <c r="AS10" s="654"/>
      <c r="AT10" s="654"/>
      <c r="AU10" s="654"/>
      <c r="AV10" s="654"/>
      <c r="AW10" s="654"/>
      <c r="AX10" s="654"/>
      <c r="AY10" s="654"/>
      <c r="AZ10" s="654"/>
      <c r="BA10" s="654"/>
      <c r="BB10" s="654"/>
      <c r="BC10" s="654"/>
      <c r="BD10" s="654"/>
      <c r="BE10" s="654"/>
      <c r="BF10" s="654"/>
      <c r="BG10" s="654"/>
      <c r="BH10" s="654"/>
      <c r="BI10" s="654"/>
      <c r="BJ10" s="654"/>
      <c r="BK10" s="654"/>
      <c r="BL10" s="654"/>
      <c r="BM10" s="654"/>
      <c r="BN10" s="654"/>
      <c r="BO10" s="654"/>
    </row>
    <row r="11" spans="1:67" s="5" customFormat="1">
      <c r="A11" s="226" t="s">
        <v>172</v>
      </c>
      <c r="B11" s="28"/>
      <c r="C11" s="36" t="s">
        <v>178</v>
      </c>
      <c r="D11" s="1712" t="s">
        <v>173</v>
      </c>
      <c r="E11" s="226">
        <v>11669</v>
      </c>
      <c r="F11" s="875" t="s">
        <v>179</v>
      </c>
      <c r="G11" s="66" t="s">
        <v>751</v>
      </c>
      <c r="H11" s="66">
        <v>522</v>
      </c>
      <c r="I11" s="66">
        <v>1173</v>
      </c>
      <c r="J11" s="1355">
        <f t="shared" si="0"/>
        <v>1695</v>
      </c>
      <c r="K11" s="530"/>
      <c r="L11" s="607"/>
      <c r="M11" s="530"/>
      <c r="N11" s="607"/>
      <c r="O11" s="607"/>
      <c r="P11" s="607"/>
      <c r="Q11" s="806"/>
      <c r="R11" s="806"/>
      <c r="S11" s="807"/>
      <c r="T11" s="806"/>
      <c r="U11" s="805"/>
      <c r="V11" s="805"/>
      <c r="W11" s="807"/>
      <c r="X11" s="807"/>
      <c r="Y11" s="805"/>
      <c r="Z11" s="807"/>
      <c r="AA11" s="805"/>
      <c r="AB11" s="805"/>
      <c r="AC11" s="805"/>
      <c r="AD11" s="805"/>
      <c r="AE11" s="807"/>
      <c r="AF11" s="805"/>
      <c r="AG11" s="1418"/>
      <c r="AH11" s="1425"/>
      <c r="AI11" s="1425"/>
      <c r="AJ11" s="1425"/>
      <c r="AL11" s="662" t="s">
        <v>691</v>
      </c>
      <c r="AM11" s="662" t="s">
        <v>2642</v>
      </c>
      <c r="AN11" s="662" t="s">
        <v>940</v>
      </c>
      <c r="AO11" s="654"/>
      <c r="AP11" s="654"/>
      <c r="AQ11" s="654"/>
      <c r="AR11" s="654"/>
      <c r="AS11" s="654"/>
      <c r="AT11" s="654"/>
      <c r="AU11" s="654"/>
      <c r="AV11" s="654"/>
      <c r="AW11" s="654"/>
      <c r="AX11" s="654"/>
      <c r="AY11" s="654"/>
      <c r="AZ11" s="654"/>
      <c r="BA11" s="654"/>
      <c r="BB11" s="654"/>
      <c r="BC11" s="654"/>
      <c r="BD11" s="654"/>
      <c r="BE11" s="654"/>
      <c r="BF11" s="654"/>
      <c r="BG11" s="654"/>
      <c r="BH11" s="654"/>
      <c r="BI11" s="654"/>
      <c r="BJ11" s="654"/>
      <c r="BK11" s="654"/>
      <c r="BL11" s="654"/>
      <c r="BM11" s="654"/>
      <c r="BN11" s="654"/>
      <c r="BO11" s="654"/>
    </row>
    <row r="12" spans="1:67" s="5" customFormat="1">
      <c r="A12" s="668" t="s">
        <v>172</v>
      </c>
      <c r="B12" s="26"/>
      <c r="C12" s="36" t="s">
        <v>176</v>
      </c>
      <c r="D12" s="1712" t="s">
        <v>173</v>
      </c>
      <c r="E12" s="226">
        <v>11862</v>
      </c>
      <c r="F12" s="875">
        <v>5.4</v>
      </c>
      <c r="G12" s="66" t="s">
        <v>751</v>
      </c>
      <c r="H12" s="66">
        <v>1057</v>
      </c>
      <c r="I12" s="66">
        <v>41</v>
      </c>
      <c r="J12" s="1355">
        <f t="shared" si="0"/>
        <v>1098</v>
      </c>
      <c r="K12" s="530"/>
      <c r="L12" s="607"/>
      <c r="M12" s="530"/>
      <c r="N12" s="607"/>
      <c r="O12" s="607"/>
      <c r="P12" s="607"/>
      <c r="Q12" s="806"/>
      <c r="R12" s="806"/>
      <c r="S12" s="807"/>
      <c r="T12" s="806"/>
      <c r="U12" s="805"/>
      <c r="V12" s="805"/>
      <c r="W12" s="807"/>
      <c r="X12" s="807"/>
      <c r="Y12" s="805"/>
      <c r="Z12" s="807"/>
      <c r="AA12" s="805"/>
      <c r="AB12" s="805"/>
      <c r="AC12" s="805"/>
      <c r="AD12" s="805"/>
      <c r="AE12" s="807"/>
      <c r="AF12" s="805"/>
      <c r="AG12" s="1418"/>
      <c r="AH12" s="1425"/>
      <c r="AI12" s="1425"/>
      <c r="AJ12" s="1425"/>
      <c r="AL12" s="662" t="s">
        <v>692</v>
      </c>
      <c r="AM12" s="662" t="s">
        <v>2643</v>
      </c>
      <c r="AN12" s="662" t="s">
        <v>709</v>
      </c>
      <c r="AO12" s="654"/>
      <c r="AP12" s="654"/>
      <c r="AQ12" s="654"/>
      <c r="AR12" s="654"/>
      <c r="AS12" s="654"/>
      <c r="AT12" s="654"/>
      <c r="AU12" s="654"/>
      <c r="AV12" s="654"/>
      <c r="AW12" s="654"/>
      <c r="AX12" s="654"/>
      <c r="AY12" s="654"/>
      <c r="AZ12" s="654"/>
      <c r="BA12" s="654"/>
      <c r="BB12" s="654"/>
      <c r="BC12" s="654"/>
      <c r="BD12" s="654"/>
      <c r="BE12" s="654"/>
      <c r="BF12" s="654"/>
      <c r="BG12" s="654"/>
      <c r="BH12" s="654"/>
      <c r="BI12" s="654"/>
      <c r="BJ12" s="654"/>
      <c r="BK12" s="654"/>
      <c r="BL12" s="654"/>
      <c r="BM12" s="654"/>
      <c r="BN12" s="654"/>
      <c r="BO12" s="654"/>
    </row>
    <row r="13" spans="1:67" s="5" customFormat="1">
      <c r="A13" s="671" t="s">
        <v>796</v>
      </c>
      <c r="B13" s="144"/>
      <c r="C13" s="144" t="s">
        <v>175</v>
      </c>
      <c r="D13" s="1712" t="s">
        <v>173</v>
      </c>
      <c r="E13" s="671">
        <v>11566</v>
      </c>
      <c r="F13" s="893">
        <v>39.5</v>
      </c>
      <c r="G13" s="156" t="s">
        <v>751</v>
      </c>
      <c r="H13" s="156">
        <v>803</v>
      </c>
      <c r="I13" s="156">
        <v>2986</v>
      </c>
      <c r="J13" s="517">
        <f t="shared" si="0"/>
        <v>3789</v>
      </c>
      <c r="K13" s="520"/>
      <c r="L13" s="614"/>
      <c r="M13" s="520"/>
      <c r="N13" s="614"/>
      <c r="O13" s="614"/>
      <c r="P13" s="614"/>
      <c r="Q13" s="804"/>
      <c r="R13" s="804"/>
      <c r="S13" s="805"/>
      <c r="T13" s="804"/>
      <c r="U13" s="805" t="s">
        <v>1525</v>
      </c>
      <c r="V13" s="805"/>
      <c r="W13" s="805"/>
      <c r="X13" s="805"/>
      <c r="Y13" s="805"/>
      <c r="Z13" s="805"/>
      <c r="AA13" s="805"/>
      <c r="AB13" s="805"/>
      <c r="AC13" s="805"/>
      <c r="AD13" s="805"/>
      <c r="AE13" s="805"/>
      <c r="AF13" s="805"/>
      <c r="AG13" s="1418"/>
      <c r="AH13" s="1425"/>
      <c r="AI13" s="1425"/>
      <c r="AJ13" s="1425"/>
      <c r="AL13" s="662" t="s">
        <v>2429</v>
      </c>
      <c r="AM13" s="662" t="s">
        <v>2644</v>
      </c>
      <c r="AN13" s="662" t="s">
        <v>686</v>
      </c>
      <c r="AO13" s="654"/>
      <c r="AP13" s="654"/>
      <c r="AQ13" s="654"/>
      <c r="AR13" s="654"/>
      <c r="AS13" s="654"/>
      <c r="AT13" s="654"/>
      <c r="AU13" s="654"/>
      <c r="AV13" s="654"/>
      <c r="AW13" s="654"/>
      <c r="AX13" s="654"/>
      <c r="AY13" s="654"/>
      <c r="AZ13" s="654"/>
      <c r="BA13" s="654"/>
      <c r="BB13" s="654"/>
      <c r="BC13" s="654"/>
      <c r="BD13" s="654"/>
      <c r="BE13" s="654"/>
      <c r="BF13" s="654"/>
      <c r="BG13" s="654"/>
      <c r="BH13" s="654"/>
      <c r="BI13" s="654"/>
      <c r="BJ13" s="654"/>
      <c r="BK13" s="654"/>
      <c r="BL13" s="654"/>
      <c r="BM13" s="654"/>
      <c r="BN13" s="654"/>
      <c r="BO13" s="654"/>
    </row>
    <row r="14" spans="1:67" s="6" customFormat="1">
      <c r="A14" s="673" t="s">
        <v>796</v>
      </c>
      <c r="B14" s="144"/>
      <c r="C14" s="152" t="s">
        <v>793</v>
      </c>
      <c r="D14" s="1712" t="s">
        <v>173</v>
      </c>
      <c r="E14" s="673"/>
      <c r="F14" s="894"/>
      <c r="G14" s="154" t="s">
        <v>751</v>
      </c>
      <c r="H14" s="154"/>
      <c r="I14" s="154"/>
      <c r="J14" s="517">
        <f t="shared" si="0"/>
        <v>0</v>
      </c>
      <c r="K14" s="525"/>
      <c r="L14" s="616"/>
      <c r="M14" s="525"/>
      <c r="N14" s="616"/>
      <c r="O14" s="616"/>
      <c r="P14" s="616"/>
      <c r="Q14" s="806"/>
      <c r="R14" s="806"/>
      <c r="S14" s="807"/>
      <c r="T14" s="806"/>
      <c r="U14" s="805"/>
      <c r="V14" s="805"/>
      <c r="W14" s="807"/>
      <c r="X14" s="807"/>
      <c r="Y14" s="805"/>
      <c r="Z14" s="807"/>
      <c r="AA14" s="805"/>
      <c r="AB14" s="805"/>
      <c r="AC14" s="805"/>
      <c r="AD14" s="805"/>
      <c r="AE14" s="807"/>
      <c r="AF14" s="805"/>
      <c r="AG14" s="1418"/>
      <c r="AH14" s="1425"/>
      <c r="AI14" s="1425"/>
      <c r="AJ14" s="1425"/>
      <c r="AL14" s="662" t="s">
        <v>2636</v>
      </c>
      <c r="AM14" s="662" t="s">
        <v>2645</v>
      </c>
      <c r="AN14" s="662" t="s">
        <v>2272</v>
      </c>
      <c r="AO14" s="654"/>
      <c r="AP14" s="654"/>
      <c r="AQ14" s="654"/>
      <c r="AR14" s="654"/>
      <c r="AS14" s="654"/>
      <c r="AT14" s="654"/>
      <c r="AU14" s="654"/>
      <c r="AV14" s="654"/>
      <c r="AW14" s="654"/>
      <c r="AX14" s="654"/>
      <c r="AY14" s="654"/>
      <c r="AZ14" s="654"/>
      <c r="BA14" s="654"/>
      <c r="BB14" s="654"/>
      <c r="BC14" s="654"/>
      <c r="BD14" s="654"/>
      <c r="BE14" s="654"/>
      <c r="BF14" s="654"/>
      <c r="BG14" s="654"/>
      <c r="BH14" s="654"/>
      <c r="BI14" s="654"/>
      <c r="BJ14" s="654"/>
      <c r="BK14" s="654"/>
      <c r="BL14" s="654"/>
      <c r="BM14" s="654"/>
      <c r="BN14" s="654"/>
      <c r="BO14" s="654"/>
    </row>
    <row r="15" spans="1:67" s="6" customFormat="1">
      <c r="A15" s="673" t="s">
        <v>796</v>
      </c>
      <c r="B15" s="144"/>
      <c r="C15" s="152" t="s">
        <v>794</v>
      </c>
      <c r="D15" s="1712" t="s">
        <v>173</v>
      </c>
      <c r="E15" s="673">
        <v>11432</v>
      </c>
      <c r="F15" s="894"/>
      <c r="G15" s="154" t="s">
        <v>751</v>
      </c>
      <c r="H15" s="154">
        <v>76</v>
      </c>
      <c r="I15" s="154"/>
      <c r="J15" s="1326">
        <f t="shared" si="0"/>
        <v>76</v>
      </c>
      <c r="K15" s="525"/>
      <c r="L15" s="616"/>
      <c r="M15" s="525"/>
      <c r="N15" s="616"/>
      <c r="O15" s="616"/>
      <c r="P15" s="616"/>
      <c r="Q15" s="806"/>
      <c r="R15" s="806"/>
      <c r="S15" s="807"/>
      <c r="T15" s="806"/>
      <c r="U15" s="805"/>
      <c r="V15" s="805"/>
      <c r="W15" s="807"/>
      <c r="X15" s="807"/>
      <c r="Y15" s="805"/>
      <c r="Z15" s="807"/>
      <c r="AA15" s="805"/>
      <c r="AB15" s="805"/>
      <c r="AC15" s="805"/>
      <c r="AD15" s="805"/>
      <c r="AE15" s="807"/>
      <c r="AF15" s="805"/>
      <c r="AG15" s="1418"/>
      <c r="AH15" s="1425"/>
      <c r="AI15" s="1425"/>
      <c r="AJ15" s="1425"/>
      <c r="AL15" s="653" t="s">
        <v>1504</v>
      </c>
      <c r="AM15" s="662" t="s">
        <v>1519</v>
      </c>
      <c r="AN15" s="662" t="s">
        <v>750</v>
      </c>
      <c r="AO15" s="654"/>
      <c r="AP15" s="654"/>
      <c r="AQ15" s="654"/>
      <c r="AR15" s="654"/>
      <c r="AS15" s="654"/>
      <c r="AT15" s="654"/>
      <c r="AU15" s="654"/>
      <c r="AV15" s="654"/>
      <c r="AW15" s="654"/>
      <c r="AX15" s="654"/>
      <c r="AY15" s="654"/>
      <c r="AZ15" s="654"/>
      <c r="BA15" s="654"/>
      <c r="BB15" s="654"/>
      <c r="BC15" s="654"/>
      <c r="BD15" s="654"/>
      <c r="BE15" s="654"/>
      <c r="BF15" s="654"/>
      <c r="BG15" s="654"/>
      <c r="BH15" s="654"/>
      <c r="BI15" s="654"/>
      <c r="BJ15" s="654"/>
      <c r="BK15" s="654"/>
      <c r="BL15" s="654"/>
      <c r="BM15" s="654"/>
      <c r="BN15" s="654"/>
      <c r="BO15" s="654"/>
    </row>
    <row r="16" spans="1:67" s="6" customFormat="1">
      <c r="A16" s="673" t="s">
        <v>796</v>
      </c>
      <c r="B16" s="144"/>
      <c r="C16" s="152" t="s">
        <v>795</v>
      </c>
      <c r="D16" s="1712" t="s">
        <v>173</v>
      </c>
      <c r="E16" s="673">
        <v>16192</v>
      </c>
      <c r="F16" s="894"/>
      <c r="G16" s="154" t="s">
        <v>751</v>
      </c>
      <c r="H16" s="154"/>
      <c r="I16" s="154"/>
      <c r="J16" s="517">
        <f t="shared" si="0"/>
        <v>0</v>
      </c>
      <c r="K16" s="525"/>
      <c r="L16" s="616"/>
      <c r="M16" s="525"/>
      <c r="N16" s="616"/>
      <c r="O16" s="616"/>
      <c r="P16" s="616"/>
      <c r="Q16" s="806"/>
      <c r="R16" s="806"/>
      <c r="S16" s="807"/>
      <c r="T16" s="806"/>
      <c r="U16" s="805"/>
      <c r="V16" s="805"/>
      <c r="W16" s="807"/>
      <c r="X16" s="807"/>
      <c r="Y16" s="805"/>
      <c r="Z16" s="807"/>
      <c r="AA16" s="805"/>
      <c r="AB16" s="805"/>
      <c r="AC16" s="805"/>
      <c r="AD16" s="805"/>
      <c r="AE16" s="807"/>
      <c r="AF16" s="805"/>
      <c r="AG16" s="1418"/>
      <c r="AH16" s="1425"/>
      <c r="AI16" s="1425"/>
      <c r="AJ16" s="1425"/>
      <c r="AL16" s="653"/>
      <c r="AM16" s="653" t="s">
        <v>1504</v>
      </c>
      <c r="AN16" s="662" t="s">
        <v>703</v>
      </c>
      <c r="AO16" s="654"/>
      <c r="AP16" s="654"/>
      <c r="AQ16" s="654"/>
      <c r="AR16" s="654"/>
      <c r="AS16" s="654"/>
      <c r="AT16" s="654"/>
      <c r="AU16" s="654"/>
      <c r="AV16" s="654"/>
      <c r="AW16" s="654"/>
      <c r="AX16" s="654"/>
      <c r="AY16" s="654"/>
      <c r="AZ16" s="654"/>
      <c r="BA16" s="654"/>
      <c r="BB16" s="654"/>
      <c r="BC16" s="654"/>
      <c r="BD16" s="654"/>
      <c r="BE16" s="654"/>
      <c r="BF16" s="654"/>
      <c r="BG16" s="654"/>
      <c r="BH16" s="654"/>
      <c r="BI16" s="654"/>
      <c r="BJ16" s="654"/>
      <c r="BK16" s="654"/>
      <c r="BL16" s="654"/>
      <c r="BM16" s="654"/>
      <c r="BN16" s="654"/>
      <c r="BO16" s="654"/>
    </row>
    <row r="17" spans="1:67" s="6" customFormat="1">
      <c r="A17" s="673" t="s">
        <v>796</v>
      </c>
      <c r="B17" s="144"/>
      <c r="C17" s="152" t="s">
        <v>797</v>
      </c>
      <c r="D17" s="1712" t="s">
        <v>173</v>
      </c>
      <c r="E17" s="673">
        <v>11547</v>
      </c>
      <c r="F17" s="894"/>
      <c r="G17" s="154" t="s">
        <v>751</v>
      </c>
      <c r="H17" s="154">
        <v>14</v>
      </c>
      <c r="I17" s="154">
        <v>114</v>
      </c>
      <c r="J17" s="1326">
        <f t="shared" si="0"/>
        <v>128</v>
      </c>
      <c r="K17" s="525"/>
      <c r="L17" s="616"/>
      <c r="M17" s="525"/>
      <c r="N17" s="616"/>
      <c r="O17" s="616"/>
      <c r="P17" s="616"/>
      <c r="Q17" s="806"/>
      <c r="R17" s="806"/>
      <c r="S17" s="807"/>
      <c r="T17" s="806"/>
      <c r="U17" s="805"/>
      <c r="V17" s="805"/>
      <c r="W17" s="807"/>
      <c r="X17" s="807"/>
      <c r="Y17" s="805"/>
      <c r="Z17" s="807"/>
      <c r="AA17" s="805"/>
      <c r="AB17" s="805"/>
      <c r="AC17" s="805"/>
      <c r="AD17" s="805"/>
      <c r="AE17" s="807"/>
      <c r="AF17" s="805"/>
      <c r="AG17" s="1418"/>
      <c r="AH17" s="1425"/>
      <c r="AI17" s="1425"/>
      <c r="AJ17" s="1425"/>
      <c r="AL17" s="653"/>
      <c r="AM17" s="653"/>
      <c r="AN17" s="662" t="s">
        <v>685</v>
      </c>
      <c r="AO17" s="654"/>
      <c r="AP17" s="654"/>
      <c r="AQ17" s="654"/>
      <c r="AR17" s="654"/>
      <c r="AS17" s="654"/>
      <c r="AT17" s="654"/>
      <c r="AU17" s="654"/>
      <c r="AV17" s="654"/>
      <c r="AW17" s="654"/>
      <c r="AX17" s="654"/>
      <c r="AY17" s="654"/>
      <c r="AZ17" s="654"/>
      <c r="BA17" s="654"/>
      <c r="BB17" s="654"/>
      <c r="BC17" s="654"/>
      <c r="BD17" s="654"/>
      <c r="BE17" s="654"/>
      <c r="BF17" s="654"/>
      <c r="BG17" s="654"/>
      <c r="BH17" s="654"/>
      <c r="BI17" s="654"/>
      <c r="BJ17" s="654"/>
      <c r="BK17" s="654"/>
      <c r="BL17" s="654"/>
      <c r="BM17" s="654"/>
      <c r="BN17" s="654"/>
      <c r="BO17" s="654"/>
    </row>
    <row r="18" spans="1:67" s="6" customFormat="1">
      <c r="A18" s="673" t="s">
        <v>796</v>
      </c>
      <c r="B18" s="144"/>
      <c r="C18" s="152" t="s">
        <v>183</v>
      </c>
      <c r="D18" s="1712" t="s">
        <v>173</v>
      </c>
      <c r="E18" s="673">
        <v>11748</v>
      </c>
      <c r="F18" s="894">
        <v>25.7</v>
      </c>
      <c r="G18" s="154" t="s">
        <v>751</v>
      </c>
      <c r="H18" s="154">
        <v>230</v>
      </c>
      <c r="I18" s="154">
        <v>767</v>
      </c>
      <c r="J18" s="1355">
        <f t="shared" si="0"/>
        <v>997</v>
      </c>
      <c r="K18" s="525"/>
      <c r="L18" s="616"/>
      <c r="M18" s="525"/>
      <c r="N18" s="616"/>
      <c r="O18" s="616"/>
      <c r="P18" s="616"/>
      <c r="Q18" s="806"/>
      <c r="R18" s="806"/>
      <c r="S18" s="807"/>
      <c r="T18" s="806"/>
      <c r="U18" s="805"/>
      <c r="V18" s="805"/>
      <c r="W18" s="807"/>
      <c r="X18" s="807"/>
      <c r="Y18" s="805"/>
      <c r="Z18" s="807"/>
      <c r="AA18" s="805"/>
      <c r="AB18" s="805"/>
      <c r="AC18" s="805"/>
      <c r="AD18" s="805"/>
      <c r="AE18" s="807"/>
      <c r="AF18" s="805"/>
      <c r="AG18" s="1418"/>
      <c r="AH18" s="1425"/>
      <c r="AI18" s="1425"/>
      <c r="AJ18" s="1425"/>
      <c r="AL18" s="654"/>
      <c r="AM18" s="654"/>
      <c r="AN18" s="662"/>
      <c r="AO18" s="654"/>
      <c r="AP18" s="654"/>
      <c r="AQ18" s="654"/>
      <c r="AR18" s="654"/>
      <c r="AS18" s="654"/>
      <c r="AT18" s="654"/>
      <c r="AU18" s="654"/>
      <c r="AV18" s="654"/>
      <c r="AW18" s="654"/>
      <c r="AX18" s="654"/>
      <c r="AY18" s="654"/>
      <c r="AZ18" s="654"/>
      <c r="BA18" s="654"/>
      <c r="BB18" s="654"/>
      <c r="BC18" s="654"/>
      <c r="BD18" s="654"/>
      <c r="BE18" s="654"/>
      <c r="BF18" s="654"/>
      <c r="BG18" s="654"/>
      <c r="BH18" s="654"/>
      <c r="BI18" s="654"/>
      <c r="BJ18" s="654"/>
      <c r="BK18" s="654"/>
      <c r="BL18" s="654"/>
      <c r="BM18" s="654"/>
      <c r="BN18" s="654"/>
      <c r="BO18" s="654"/>
    </row>
    <row r="19" spans="1:67" s="6" customFormat="1">
      <c r="A19" s="673" t="s">
        <v>796</v>
      </c>
      <c r="B19" s="144"/>
      <c r="C19" s="152" t="s">
        <v>798</v>
      </c>
      <c r="D19" s="1712" t="s">
        <v>173</v>
      </c>
      <c r="E19" s="673">
        <v>16189</v>
      </c>
      <c r="F19" s="894"/>
      <c r="G19" s="154" t="s">
        <v>751</v>
      </c>
      <c r="H19" s="154"/>
      <c r="I19" s="154"/>
      <c r="J19" s="517">
        <f t="shared" si="0"/>
        <v>0</v>
      </c>
      <c r="K19" s="525"/>
      <c r="L19" s="616"/>
      <c r="M19" s="525"/>
      <c r="N19" s="616"/>
      <c r="O19" s="616"/>
      <c r="P19" s="616"/>
      <c r="Q19" s="806"/>
      <c r="R19" s="806"/>
      <c r="S19" s="807"/>
      <c r="T19" s="806"/>
      <c r="U19" s="805"/>
      <c r="V19" s="805"/>
      <c r="W19" s="807"/>
      <c r="X19" s="807"/>
      <c r="Y19" s="805"/>
      <c r="Z19" s="807"/>
      <c r="AA19" s="805"/>
      <c r="AB19" s="805"/>
      <c r="AC19" s="805"/>
      <c r="AD19" s="805"/>
      <c r="AE19" s="807"/>
      <c r="AF19" s="805"/>
      <c r="AG19" s="1418"/>
      <c r="AH19" s="1425"/>
      <c r="AI19" s="1425"/>
      <c r="AJ19" s="1425"/>
      <c r="AL19" s="654"/>
      <c r="AM19" s="654"/>
      <c r="AN19" s="662"/>
      <c r="AO19" s="654"/>
      <c r="AP19" s="654"/>
      <c r="AQ19" s="654"/>
      <c r="AR19" s="654"/>
      <c r="AS19" s="654"/>
      <c r="AT19" s="654"/>
      <c r="AU19" s="654"/>
      <c r="AV19" s="654"/>
      <c r="AW19" s="654"/>
      <c r="AX19" s="654"/>
      <c r="AY19" s="654"/>
      <c r="AZ19" s="654"/>
      <c r="BA19" s="654"/>
      <c r="BB19" s="654"/>
      <c r="BC19" s="654"/>
      <c r="BD19" s="654"/>
      <c r="BE19" s="654"/>
      <c r="BF19" s="654"/>
      <c r="BG19" s="654"/>
      <c r="BH19" s="654"/>
      <c r="BI19" s="654"/>
      <c r="BJ19" s="654"/>
      <c r="BK19" s="654"/>
      <c r="BL19" s="654"/>
      <c r="BM19" s="654"/>
      <c r="BN19" s="654"/>
      <c r="BO19" s="654"/>
    </row>
    <row r="20" spans="1:67" s="6" customFormat="1">
      <c r="A20" s="673" t="s">
        <v>796</v>
      </c>
      <c r="B20" s="144"/>
      <c r="C20" s="152" t="s">
        <v>184</v>
      </c>
      <c r="D20" s="1712" t="s">
        <v>173</v>
      </c>
      <c r="E20" s="673">
        <v>11859</v>
      </c>
      <c r="F20" s="894">
        <v>55.5</v>
      </c>
      <c r="G20" s="154" t="s">
        <v>751</v>
      </c>
      <c r="H20" s="154">
        <v>17</v>
      </c>
      <c r="I20" s="154">
        <v>70</v>
      </c>
      <c r="J20" s="1326">
        <f t="shared" si="0"/>
        <v>87</v>
      </c>
      <c r="K20" s="525"/>
      <c r="L20" s="616"/>
      <c r="M20" s="525"/>
      <c r="N20" s="616"/>
      <c r="O20" s="616"/>
      <c r="P20" s="616"/>
      <c r="Q20" s="806"/>
      <c r="R20" s="806"/>
      <c r="S20" s="807"/>
      <c r="T20" s="806"/>
      <c r="U20" s="805"/>
      <c r="V20" s="805"/>
      <c r="W20" s="807"/>
      <c r="X20" s="807"/>
      <c r="Y20" s="805"/>
      <c r="Z20" s="807"/>
      <c r="AA20" s="805"/>
      <c r="AB20" s="805"/>
      <c r="AC20" s="805"/>
      <c r="AD20" s="805"/>
      <c r="AE20" s="807"/>
      <c r="AF20" s="805"/>
      <c r="AG20" s="1418"/>
      <c r="AH20" s="1425"/>
      <c r="AI20" s="1425"/>
      <c r="AJ20" s="1425"/>
      <c r="AL20" s="654"/>
      <c r="AM20" s="654"/>
      <c r="AN20" s="662"/>
      <c r="AO20" s="654"/>
      <c r="AP20" s="654"/>
      <c r="AQ20" s="654"/>
      <c r="AR20" s="654"/>
      <c r="AS20" s="654"/>
      <c r="AT20" s="654"/>
      <c r="AU20" s="654"/>
      <c r="AV20" s="654"/>
      <c r="AW20" s="654"/>
      <c r="AX20" s="654"/>
      <c r="AY20" s="654"/>
      <c r="AZ20" s="654"/>
      <c r="BA20" s="654"/>
      <c r="BB20" s="654"/>
      <c r="BC20" s="654"/>
      <c r="BD20" s="654"/>
      <c r="BE20" s="654"/>
      <c r="BF20" s="654"/>
      <c r="BG20" s="654"/>
      <c r="BH20" s="654"/>
      <c r="BI20" s="654"/>
      <c r="BJ20" s="654"/>
      <c r="BK20" s="654"/>
      <c r="BL20" s="654"/>
      <c r="BM20" s="654"/>
      <c r="BN20" s="654"/>
      <c r="BO20" s="654"/>
    </row>
    <row r="21" spans="1:67" s="6" customFormat="1">
      <c r="A21" s="673" t="s">
        <v>796</v>
      </c>
      <c r="B21" s="144"/>
      <c r="C21" s="152" t="s">
        <v>799</v>
      </c>
      <c r="D21" s="1712" t="s">
        <v>173</v>
      </c>
      <c r="E21" s="673">
        <v>16190</v>
      </c>
      <c r="F21" s="894"/>
      <c r="G21" s="154" t="s">
        <v>751</v>
      </c>
      <c r="H21" s="154"/>
      <c r="I21" s="154"/>
      <c r="J21" s="517">
        <f t="shared" si="0"/>
        <v>0</v>
      </c>
      <c r="K21" s="525"/>
      <c r="L21" s="616"/>
      <c r="M21" s="525"/>
      <c r="N21" s="616"/>
      <c r="O21" s="616"/>
      <c r="P21" s="616"/>
      <c r="Q21" s="806"/>
      <c r="R21" s="806"/>
      <c r="S21" s="807"/>
      <c r="T21" s="806"/>
      <c r="U21" s="805"/>
      <c r="V21" s="805"/>
      <c r="W21" s="807"/>
      <c r="X21" s="807"/>
      <c r="Y21" s="805"/>
      <c r="Z21" s="807"/>
      <c r="AA21" s="805"/>
      <c r="AB21" s="805"/>
      <c r="AC21" s="805"/>
      <c r="AD21" s="805"/>
      <c r="AE21" s="807"/>
      <c r="AF21" s="805"/>
      <c r="AG21" s="1419"/>
      <c r="AH21" s="1426"/>
      <c r="AI21" s="1426"/>
      <c r="AJ21" s="1426"/>
      <c r="AL21" s="654"/>
      <c r="AM21" s="654"/>
      <c r="AN21" s="662"/>
      <c r="AO21" s="654"/>
      <c r="AP21" s="654"/>
      <c r="AQ21" s="654"/>
      <c r="AR21" s="654"/>
      <c r="AS21" s="654"/>
      <c r="AT21" s="654"/>
      <c r="AU21" s="654"/>
      <c r="AV21" s="654"/>
      <c r="AW21" s="654"/>
      <c r="AX21" s="654"/>
      <c r="AY21" s="654"/>
      <c r="AZ21" s="654"/>
      <c r="BA21" s="654"/>
      <c r="BB21" s="654"/>
      <c r="BC21" s="654"/>
      <c r="BD21" s="654"/>
      <c r="BE21" s="654"/>
      <c r="BF21" s="654"/>
      <c r="BG21" s="654"/>
      <c r="BH21" s="654"/>
      <c r="BI21" s="654"/>
      <c r="BJ21" s="654"/>
      <c r="BK21" s="654"/>
      <c r="BL21" s="654"/>
      <c r="BM21" s="654"/>
      <c r="BN21" s="654"/>
      <c r="BO21" s="654"/>
    </row>
    <row r="22" spans="1:67" s="5" customFormat="1">
      <c r="A22" s="912"/>
      <c r="B22" s="912"/>
      <c r="C22" s="912"/>
      <c r="D22" s="912"/>
      <c r="E22" s="912"/>
      <c r="F22" s="913"/>
      <c r="G22" s="912"/>
      <c r="H22" s="912"/>
      <c r="I22" s="912"/>
      <c r="J22" s="914"/>
      <c r="K22" s="830"/>
      <c r="L22" s="831"/>
      <c r="M22" s="830"/>
      <c r="N22" s="831"/>
      <c r="O22" s="831"/>
      <c r="P22" s="831"/>
      <c r="Q22" s="808">
        <f t="shared" ref="Q22:AF22" si="1">COUNTA(Q6:Q21)</f>
        <v>1</v>
      </c>
      <c r="R22" s="808">
        <f t="shared" si="1"/>
        <v>1</v>
      </c>
      <c r="S22" s="808">
        <f t="shared" si="1"/>
        <v>0</v>
      </c>
      <c r="T22" s="808">
        <f t="shared" si="1"/>
        <v>0</v>
      </c>
      <c r="U22" s="808">
        <f t="shared" si="1"/>
        <v>2</v>
      </c>
      <c r="V22" s="808">
        <f t="shared" si="1"/>
        <v>1</v>
      </c>
      <c r="W22" s="808">
        <f t="shared" si="1"/>
        <v>1</v>
      </c>
      <c r="X22" s="808">
        <f t="shared" si="1"/>
        <v>0</v>
      </c>
      <c r="Y22" s="808">
        <f t="shared" si="1"/>
        <v>1</v>
      </c>
      <c r="Z22" s="808">
        <f t="shared" si="1"/>
        <v>1</v>
      </c>
      <c r="AA22" s="808">
        <f t="shared" si="1"/>
        <v>0</v>
      </c>
      <c r="AB22" s="808">
        <f t="shared" si="1"/>
        <v>0</v>
      </c>
      <c r="AC22" s="808">
        <f t="shared" si="1"/>
        <v>0</v>
      </c>
      <c r="AD22" s="808">
        <f t="shared" si="1"/>
        <v>0</v>
      </c>
      <c r="AE22" s="808">
        <f t="shared" si="1"/>
        <v>0</v>
      </c>
      <c r="AF22" s="808">
        <f t="shared" si="1"/>
        <v>0</v>
      </c>
      <c r="AG22" s="1421"/>
      <c r="AH22" s="1422"/>
      <c r="AI22" s="1422"/>
      <c r="AJ22" s="1423"/>
      <c r="AL22" s="653"/>
      <c r="AM22" s="654"/>
      <c r="AN22" s="662"/>
      <c r="AO22" s="654"/>
      <c r="AP22" s="654"/>
      <c r="AQ22" s="654"/>
      <c r="AR22" s="654"/>
      <c r="AS22" s="654"/>
      <c r="AT22" s="654"/>
      <c r="AU22" s="654"/>
      <c r="AV22" s="654"/>
      <c r="AW22" s="654"/>
      <c r="AX22" s="654"/>
      <c r="AY22" s="654"/>
      <c r="AZ22" s="654"/>
      <c r="BA22" s="654"/>
      <c r="BB22" s="654"/>
      <c r="BC22" s="654"/>
      <c r="BD22" s="654"/>
      <c r="BE22" s="654"/>
      <c r="BF22" s="654"/>
      <c r="BG22" s="654"/>
      <c r="BH22" s="654"/>
      <c r="BI22" s="654"/>
      <c r="BJ22" s="654"/>
      <c r="BK22" s="654"/>
      <c r="BL22" s="654"/>
      <c r="BM22" s="654"/>
      <c r="BN22" s="654"/>
      <c r="BO22" s="654"/>
    </row>
    <row r="23" spans="1:67" s="5" customFormat="1">
      <c r="A23" s="915"/>
      <c r="B23" s="915"/>
      <c r="C23" s="915"/>
      <c r="D23" s="915"/>
      <c r="E23" s="915"/>
      <c r="F23" s="916"/>
      <c r="G23" s="915"/>
      <c r="H23" s="915"/>
      <c r="I23" s="915"/>
      <c r="J23" s="837"/>
      <c r="K23" s="830"/>
      <c r="L23" s="831"/>
      <c r="M23" s="830"/>
      <c r="N23" s="831"/>
      <c r="O23" s="831"/>
      <c r="P23" s="831"/>
      <c r="Q23" s="808"/>
      <c r="R23" s="808"/>
      <c r="S23" s="808"/>
      <c r="T23" s="808"/>
      <c r="U23" s="808"/>
      <c r="V23" s="808"/>
      <c r="W23" s="808"/>
      <c r="X23" s="808"/>
      <c r="Y23" s="808"/>
      <c r="Z23" s="808"/>
      <c r="AA23" s="808"/>
      <c r="AB23" s="808"/>
      <c r="AC23" s="808"/>
      <c r="AD23" s="808"/>
      <c r="AE23" s="808"/>
      <c r="AF23" s="808"/>
      <c r="AG23" s="815"/>
      <c r="AH23" s="816"/>
      <c r="AI23" s="816"/>
      <c r="AJ23" s="816"/>
      <c r="AL23" s="653"/>
      <c r="AM23" s="654"/>
      <c r="AN23" s="662"/>
      <c r="AO23" s="654"/>
      <c r="AP23" s="654"/>
      <c r="AQ23" s="654"/>
      <c r="AR23" s="654"/>
      <c r="AS23" s="654"/>
      <c r="AT23" s="654"/>
      <c r="AU23" s="654"/>
      <c r="AV23" s="654"/>
      <c r="AW23" s="654"/>
      <c r="AX23" s="654"/>
      <c r="AY23" s="654"/>
      <c r="AZ23" s="654"/>
      <c r="BA23" s="654"/>
      <c r="BB23" s="654"/>
      <c r="BC23" s="654"/>
      <c r="BD23" s="654"/>
      <c r="BE23" s="654"/>
      <c r="BF23" s="654"/>
      <c r="BG23" s="654"/>
      <c r="BH23" s="654"/>
      <c r="BI23" s="654"/>
      <c r="BJ23" s="654"/>
      <c r="BK23" s="654"/>
      <c r="BL23" s="654"/>
      <c r="BM23" s="654"/>
      <c r="BN23" s="654"/>
      <c r="BO23" s="654"/>
    </row>
    <row r="24" spans="1:67" s="5" customFormat="1">
      <c r="A24" s="827" t="s">
        <v>185</v>
      </c>
      <c r="B24" s="827" t="s">
        <v>186</v>
      </c>
      <c r="C24" s="827">
        <f>COUNTA(C26:C32)</f>
        <v>7</v>
      </c>
      <c r="D24" s="827"/>
      <c r="E24" s="827">
        <v>11474</v>
      </c>
      <c r="F24" s="895"/>
      <c r="G24" s="827" t="s">
        <v>751</v>
      </c>
      <c r="H24" s="827">
        <v>1981</v>
      </c>
      <c r="I24" s="827">
        <v>6834</v>
      </c>
      <c r="J24" s="828">
        <f>SUM(H24:I24)</f>
        <v>8815</v>
      </c>
      <c r="K24" s="737" t="s">
        <v>692</v>
      </c>
      <c r="L24" s="619"/>
      <c r="M24" s="737" t="s">
        <v>2644</v>
      </c>
      <c r="N24" s="619"/>
      <c r="O24" s="619"/>
      <c r="P24" s="619"/>
      <c r="Q24" s="808"/>
      <c r="R24" s="808"/>
      <c r="S24" s="808"/>
      <c r="T24" s="808"/>
      <c r="U24" s="808"/>
      <c r="V24" s="808"/>
      <c r="W24" s="808"/>
      <c r="X24" s="808"/>
      <c r="Y24" s="808"/>
      <c r="Z24" s="808"/>
      <c r="AA24" s="808"/>
      <c r="AB24" s="808"/>
      <c r="AC24" s="808"/>
      <c r="AD24" s="808"/>
      <c r="AE24" s="808"/>
      <c r="AF24" s="808"/>
      <c r="AG24" s="815"/>
      <c r="AH24" s="816"/>
      <c r="AI24" s="816"/>
      <c r="AJ24" s="816"/>
      <c r="AL24" s="653"/>
      <c r="AM24" s="654"/>
      <c r="AN24" s="662"/>
      <c r="AO24" s="654"/>
      <c r="AP24" s="654"/>
      <c r="AQ24" s="654"/>
      <c r="AR24" s="654"/>
      <c r="AS24" s="654"/>
      <c r="AT24" s="654"/>
      <c r="AU24" s="654"/>
      <c r="AV24" s="654"/>
      <c r="AW24" s="654"/>
      <c r="AX24" s="654"/>
      <c r="AY24" s="654"/>
      <c r="AZ24" s="654"/>
      <c r="BA24" s="654"/>
      <c r="BB24" s="654"/>
      <c r="BC24" s="654"/>
      <c r="BD24" s="654"/>
      <c r="BE24" s="654"/>
      <c r="BF24" s="654"/>
      <c r="BG24" s="654"/>
      <c r="BH24" s="654"/>
      <c r="BI24" s="654"/>
      <c r="BJ24" s="654"/>
      <c r="BK24" s="654"/>
      <c r="BL24" s="654"/>
      <c r="BM24" s="654"/>
      <c r="BN24" s="654"/>
      <c r="BO24" s="654"/>
    </row>
    <row r="25" spans="1:67" s="5" customFormat="1">
      <c r="A25" s="829"/>
      <c r="B25" s="829"/>
      <c r="C25" s="829"/>
      <c r="D25" s="829"/>
      <c r="E25" s="829"/>
      <c r="F25" s="896"/>
      <c r="G25" s="829"/>
      <c r="H25" s="829"/>
      <c r="I25" s="829"/>
      <c r="J25" s="828"/>
      <c r="K25" s="535"/>
      <c r="L25" s="619"/>
      <c r="M25" s="535"/>
      <c r="N25" s="619"/>
      <c r="O25" s="619"/>
      <c r="P25" s="619"/>
      <c r="Q25" s="808"/>
      <c r="R25" s="808"/>
      <c r="S25" s="808"/>
      <c r="T25" s="808"/>
      <c r="U25" s="808"/>
      <c r="V25" s="808"/>
      <c r="W25" s="808"/>
      <c r="X25" s="808"/>
      <c r="Y25" s="808"/>
      <c r="Z25" s="808"/>
      <c r="AA25" s="808"/>
      <c r="AB25" s="808"/>
      <c r="AC25" s="808"/>
      <c r="AD25" s="808"/>
      <c r="AE25" s="808"/>
      <c r="AF25" s="808"/>
      <c r="AG25" s="815"/>
      <c r="AH25" s="816"/>
      <c r="AI25" s="816"/>
      <c r="AJ25" s="816"/>
      <c r="AL25" s="653"/>
      <c r="AM25" s="654"/>
      <c r="AN25" s="662"/>
      <c r="AO25" s="654"/>
      <c r="AP25" s="654"/>
      <c r="AQ25" s="654"/>
      <c r="AR25" s="654"/>
      <c r="AS25" s="654"/>
      <c r="AT25" s="654"/>
      <c r="AU25" s="654"/>
      <c r="AV25" s="654"/>
      <c r="AW25" s="654"/>
      <c r="AX25" s="654"/>
      <c r="AY25" s="654"/>
      <c r="AZ25" s="654"/>
      <c r="BA25" s="654"/>
      <c r="BB25" s="654"/>
      <c r="BC25" s="654"/>
      <c r="BD25" s="654"/>
      <c r="BE25" s="654"/>
      <c r="BF25" s="654"/>
      <c r="BG25" s="654"/>
      <c r="BH25" s="654"/>
      <c r="BI25" s="654"/>
      <c r="BJ25" s="654"/>
      <c r="BK25" s="654"/>
      <c r="BL25" s="654"/>
      <c r="BM25" s="654"/>
      <c r="BN25" s="654"/>
      <c r="BO25" s="654"/>
    </row>
    <row r="26" spans="1:67" s="5" customFormat="1">
      <c r="A26" s="668" t="s">
        <v>185</v>
      </c>
      <c r="B26" s="26"/>
      <c r="C26" s="26" t="s">
        <v>188</v>
      </c>
      <c r="D26" s="827" t="s">
        <v>186</v>
      </c>
      <c r="E26" s="668">
        <v>11237</v>
      </c>
      <c r="F26" s="897">
        <v>56.7</v>
      </c>
      <c r="G26" s="66" t="s">
        <v>751</v>
      </c>
      <c r="H26" s="66">
        <v>193</v>
      </c>
      <c r="I26" s="66">
        <v>577</v>
      </c>
      <c r="J26" s="1354">
        <f>SUM(H26:I26)</f>
        <v>770</v>
      </c>
      <c r="K26" s="503"/>
      <c r="L26" s="606"/>
      <c r="M26" s="503"/>
      <c r="N26" s="606"/>
      <c r="O26" s="606"/>
      <c r="P26" s="606"/>
      <c r="Q26" s="804"/>
      <c r="R26" s="804" t="s">
        <v>1525</v>
      </c>
      <c r="S26" s="805"/>
      <c r="T26" s="804"/>
      <c r="U26" s="805"/>
      <c r="V26" s="805"/>
      <c r="W26" s="805" t="s">
        <v>1525</v>
      </c>
      <c r="X26" s="805"/>
      <c r="Y26" s="805"/>
      <c r="Z26" s="805"/>
      <c r="AA26" s="805"/>
      <c r="AB26" s="805"/>
      <c r="AC26" s="805"/>
      <c r="AD26" s="805"/>
      <c r="AE26" s="805"/>
      <c r="AF26" s="805"/>
      <c r="AG26" s="1417"/>
      <c r="AH26" s="1417"/>
      <c r="AI26" s="1417"/>
      <c r="AJ26" s="1417"/>
      <c r="AL26" s="650"/>
      <c r="AM26" s="652"/>
      <c r="AN26" s="661"/>
      <c r="AO26" s="652"/>
      <c r="AP26" s="652"/>
      <c r="AQ26" s="652"/>
      <c r="AR26" s="652"/>
      <c r="AS26" s="652"/>
      <c r="AT26" s="652"/>
      <c r="AU26" s="652"/>
      <c r="AV26" s="652"/>
      <c r="AW26" s="652"/>
      <c r="AX26" s="652"/>
      <c r="AY26" s="652"/>
      <c r="AZ26" s="652"/>
      <c r="BA26" s="652"/>
      <c r="BB26" s="652"/>
      <c r="BC26" s="652"/>
      <c r="BD26" s="652"/>
      <c r="BE26" s="652"/>
      <c r="BF26" s="652"/>
      <c r="BG26" s="652"/>
      <c r="BH26" s="652"/>
      <c r="BI26" s="652"/>
      <c r="BJ26" s="652"/>
      <c r="BK26" s="652"/>
      <c r="BL26" s="652"/>
      <c r="BM26" s="652"/>
      <c r="BN26" s="652"/>
      <c r="BO26" s="652"/>
    </row>
    <row r="27" spans="1:67" s="5" customFormat="1">
      <c r="A27" s="668" t="s">
        <v>185</v>
      </c>
      <c r="B27" s="26"/>
      <c r="C27" s="26" t="s">
        <v>802</v>
      </c>
      <c r="D27" s="827" t="s">
        <v>186</v>
      </c>
      <c r="E27" s="668">
        <v>11255</v>
      </c>
      <c r="F27" s="897"/>
      <c r="G27" s="66" t="s">
        <v>751</v>
      </c>
      <c r="H27" s="66"/>
      <c r="I27" s="66"/>
      <c r="J27" s="1353">
        <f t="shared" ref="J27:J32" si="2">SUM(H27:I27)</f>
        <v>0</v>
      </c>
      <c r="K27" s="506"/>
      <c r="L27" s="608"/>
      <c r="M27" s="506"/>
      <c r="N27" s="608"/>
      <c r="O27" s="608"/>
      <c r="P27" s="608"/>
      <c r="Q27" s="806"/>
      <c r="R27" s="806"/>
      <c r="S27" s="807"/>
      <c r="T27" s="806"/>
      <c r="U27" s="805"/>
      <c r="V27" s="805"/>
      <c r="W27" s="807"/>
      <c r="X27" s="807"/>
      <c r="Y27" s="807"/>
      <c r="Z27" s="805"/>
      <c r="AA27" s="805"/>
      <c r="AB27" s="805"/>
      <c r="AC27" s="805"/>
      <c r="AD27" s="805"/>
      <c r="AE27" s="807"/>
      <c r="AF27" s="805"/>
      <c r="AG27" s="1418"/>
      <c r="AH27" s="1418"/>
      <c r="AI27" s="1418"/>
      <c r="AJ27" s="1418"/>
      <c r="AL27" s="650"/>
      <c r="AM27" s="652"/>
      <c r="AN27" s="661"/>
      <c r="AO27" s="652"/>
      <c r="AP27" s="652"/>
      <c r="AQ27" s="652"/>
      <c r="AR27" s="652"/>
      <c r="AS27" s="652"/>
      <c r="AT27" s="652"/>
      <c r="AU27" s="652"/>
      <c r="AV27" s="652"/>
      <c r="AW27" s="652"/>
      <c r="AX27" s="652"/>
      <c r="AY27" s="652"/>
      <c r="AZ27" s="652"/>
      <c r="BA27" s="652"/>
      <c r="BB27" s="652"/>
      <c r="BC27" s="652"/>
      <c r="BD27" s="652"/>
      <c r="BE27" s="652"/>
      <c r="BF27" s="652"/>
      <c r="BG27" s="652"/>
      <c r="BH27" s="652"/>
      <c r="BI27" s="652"/>
      <c r="BJ27" s="652"/>
      <c r="BK27" s="652"/>
      <c r="BL27" s="652"/>
      <c r="BM27" s="652"/>
      <c r="BN27" s="652"/>
      <c r="BO27" s="652"/>
    </row>
    <row r="28" spans="1:67" s="5" customFormat="1">
      <c r="A28" s="668" t="s">
        <v>185</v>
      </c>
      <c r="B28" s="26"/>
      <c r="C28" s="26" t="s">
        <v>192</v>
      </c>
      <c r="D28" s="827" t="s">
        <v>186</v>
      </c>
      <c r="E28" s="668">
        <v>11282</v>
      </c>
      <c r="F28" s="897">
        <v>36.9</v>
      </c>
      <c r="G28" s="66" t="s">
        <v>751</v>
      </c>
      <c r="H28" s="66">
        <v>104</v>
      </c>
      <c r="I28" s="66">
        <v>269</v>
      </c>
      <c r="J28" s="501">
        <f t="shared" si="2"/>
        <v>373</v>
      </c>
      <c r="K28" s="506"/>
      <c r="L28" s="608"/>
      <c r="M28" s="506"/>
      <c r="N28" s="608"/>
      <c r="O28" s="608"/>
      <c r="P28" s="608"/>
      <c r="Q28" s="806"/>
      <c r="R28" s="806"/>
      <c r="S28" s="807"/>
      <c r="T28" s="806"/>
      <c r="U28" s="805"/>
      <c r="V28" s="805"/>
      <c r="W28" s="807"/>
      <c r="X28" s="807"/>
      <c r="Y28" s="807"/>
      <c r="Z28" s="805"/>
      <c r="AA28" s="805"/>
      <c r="AB28" s="805"/>
      <c r="AC28" s="805"/>
      <c r="AD28" s="805"/>
      <c r="AE28" s="807"/>
      <c r="AF28" s="805"/>
      <c r="AG28" s="1418"/>
      <c r="AH28" s="1418"/>
      <c r="AI28" s="1418"/>
      <c r="AJ28" s="1418"/>
      <c r="AL28" s="653"/>
      <c r="AM28" s="654"/>
      <c r="AN28" s="662"/>
      <c r="AO28" s="654"/>
      <c r="AP28" s="654"/>
      <c r="AQ28" s="654"/>
      <c r="AR28" s="654"/>
      <c r="AS28" s="654"/>
      <c r="AT28" s="654"/>
      <c r="AU28" s="654"/>
      <c r="AV28" s="654"/>
      <c r="AW28" s="654"/>
      <c r="AX28" s="654"/>
      <c r="AY28" s="654"/>
      <c r="AZ28" s="654"/>
      <c r="BA28" s="654"/>
      <c r="BB28" s="654"/>
      <c r="BC28" s="654"/>
      <c r="BD28" s="654"/>
      <c r="BE28" s="654"/>
      <c r="BF28" s="654"/>
      <c r="BG28" s="654"/>
      <c r="BH28" s="654"/>
      <c r="BI28" s="654"/>
      <c r="BJ28" s="654"/>
      <c r="BK28" s="654"/>
      <c r="BL28" s="654"/>
      <c r="BM28" s="654"/>
      <c r="BN28" s="654"/>
      <c r="BO28" s="654"/>
    </row>
    <row r="29" spans="1:67" s="5" customFormat="1">
      <c r="A29" s="668" t="s">
        <v>185</v>
      </c>
      <c r="B29" s="26"/>
      <c r="C29" s="26" t="s">
        <v>803</v>
      </c>
      <c r="D29" s="827" t="s">
        <v>186</v>
      </c>
      <c r="E29" s="668">
        <v>11383</v>
      </c>
      <c r="F29" s="897"/>
      <c r="G29" s="66" t="s">
        <v>751</v>
      </c>
      <c r="H29" s="66">
        <v>94</v>
      </c>
      <c r="I29" s="66">
        <v>243</v>
      </c>
      <c r="J29" s="501">
        <f t="shared" si="2"/>
        <v>337</v>
      </c>
      <c r="K29" s="506"/>
      <c r="L29" s="608"/>
      <c r="M29" s="506"/>
      <c r="N29" s="608"/>
      <c r="O29" s="608"/>
      <c r="P29" s="608"/>
      <c r="Q29" s="806"/>
      <c r="R29" s="806"/>
      <c r="S29" s="807"/>
      <c r="T29" s="806"/>
      <c r="U29" s="805"/>
      <c r="V29" s="805"/>
      <c r="W29" s="807"/>
      <c r="X29" s="807"/>
      <c r="Y29" s="805"/>
      <c r="Z29" s="807"/>
      <c r="AA29" s="807"/>
      <c r="AB29" s="805"/>
      <c r="AC29" s="805"/>
      <c r="AD29" s="805"/>
      <c r="AE29" s="807"/>
      <c r="AF29" s="805"/>
      <c r="AG29" s="1418"/>
      <c r="AH29" s="1418"/>
      <c r="AI29" s="1418"/>
      <c r="AJ29" s="1418"/>
      <c r="AL29" s="650"/>
      <c r="AM29" s="652"/>
      <c r="AN29" s="661"/>
      <c r="AO29" s="652"/>
      <c r="AP29" s="652"/>
      <c r="AQ29" s="652"/>
      <c r="AR29" s="652"/>
      <c r="AS29" s="652"/>
      <c r="AT29" s="652"/>
      <c r="AU29" s="652"/>
      <c r="AV29" s="652"/>
      <c r="AW29" s="652"/>
      <c r="AX29" s="652"/>
      <c r="AY29" s="652"/>
      <c r="AZ29" s="652"/>
      <c r="BA29" s="652"/>
      <c r="BB29" s="652"/>
      <c r="BC29" s="652"/>
      <c r="BD29" s="652"/>
      <c r="BE29" s="652"/>
      <c r="BF29" s="652"/>
      <c r="BG29" s="652"/>
      <c r="BH29" s="652"/>
      <c r="BI29" s="652"/>
      <c r="BJ29" s="652"/>
      <c r="BK29" s="652"/>
      <c r="BL29" s="652"/>
      <c r="BM29" s="652"/>
      <c r="BN29" s="652"/>
      <c r="BO29" s="652"/>
    </row>
    <row r="30" spans="1:67" s="5" customFormat="1">
      <c r="A30" s="668" t="s">
        <v>185</v>
      </c>
      <c r="B30" s="26"/>
      <c r="C30" s="26" t="s">
        <v>191</v>
      </c>
      <c r="D30" s="827" t="s">
        <v>186</v>
      </c>
      <c r="E30" s="668">
        <v>11580</v>
      </c>
      <c r="F30" s="897">
        <v>29.3</v>
      </c>
      <c r="G30" s="66" t="s">
        <v>751</v>
      </c>
      <c r="H30" s="66">
        <v>94</v>
      </c>
      <c r="I30" s="66">
        <v>357</v>
      </c>
      <c r="J30" s="501">
        <f t="shared" si="2"/>
        <v>451</v>
      </c>
      <c r="K30" s="506"/>
      <c r="L30" s="608"/>
      <c r="M30" s="506"/>
      <c r="N30" s="608"/>
      <c r="O30" s="608"/>
      <c r="P30" s="608"/>
      <c r="Q30" s="806"/>
      <c r="R30" s="806"/>
      <c r="S30" s="807"/>
      <c r="T30" s="806"/>
      <c r="U30" s="805"/>
      <c r="V30" s="805"/>
      <c r="W30" s="807"/>
      <c r="X30" s="807"/>
      <c r="Y30" s="805"/>
      <c r="Z30" s="807"/>
      <c r="AA30" s="807"/>
      <c r="AB30" s="805"/>
      <c r="AC30" s="805"/>
      <c r="AD30" s="805"/>
      <c r="AE30" s="807"/>
      <c r="AF30" s="805"/>
      <c r="AG30" s="1418"/>
      <c r="AH30" s="1418"/>
      <c r="AI30" s="1418"/>
      <c r="AJ30" s="1418"/>
      <c r="AL30" s="650"/>
      <c r="AM30" s="652"/>
      <c r="AN30" s="661"/>
      <c r="AO30" s="652"/>
      <c r="AP30" s="652"/>
      <c r="AQ30" s="652"/>
      <c r="AR30" s="652"/>
      <c r="AS30" s="652"/>
      <c r="AT30" s="652"/>
      <c r="AU30" s="652"/>
      <c r="AV30" s="652"/>
      <c r="AW30" s="652"/>
      <c r="AX30" s="652"/>
      <c r="AY30" s="652"/>
      <c r="AZ30" s="652"/>
      <c r="BA30" s="652"/>
      <c r="BB30" s="652"/>
      <c r="BC30" s="652"/>
      <c r="BD30" s="652"/>
      <c r="BE30" s="652"/>
      <c r="BF30" s="652"/>
      <c r="BG30" s="652"/>
      <c r="BH30" s="652"/>
      <c r="BI30" s="652"/>
      <c r="BJ30" s="652"/>
      <c r="BK30" s="652"/>
      <c r="BL30" s="652"/>
      <c r="BM30" s="652"/>
      <c r="BN30" s="652"/>
      <c r="BO30" s="652"/>
    </row>
    <row r="31" spans="1:67" s="5" customFormat="1">
      <c r="A31" s="668" t="s">
        <v>185</v>
      </c>
      <c r="B31" s="26"/>
      <c r="C31" s="26" t="s">
        <v>187</v>
      </c>
      <c r="D31" s="827" t="s">
        <v>186</v>
      </c>
      <c r="E31" s="668">
        <v>11881</v>
      </c>
      <c r="F31" s="897">
        <v>24.2</v>
      </c>
      <c r="G31" s="66" t="s">
        <v>751</v>
      </c>
      <c r="H31" s="66">
        <v>307</v>
      </c>
      <c r="I31" s="66">
        <v>1264</v>
      </c>
      <c r="J31" s="501">
        <f t="shared" si="2"/>
        <v>1571</v>
      </c>
      <c r="K31" s="506"/>
      <c r="L31" s="608"/>
      <c r="M31" s="506"/>
      <c r="N31" s="608"/>
      <c r="O31" s="608"/>
      <c r="P31" s="608"/>
      <c r="Q31" s="806"/>
      <c r="R31" s="806"/>
      <c r="S31" s="807"/>
      <c r="T31" s="806"/>
      <c r="U31" s="805"/>
      <c r="V31" s="805"/>
      <c r="W31" s="807"/>
      <c r="X31" s="807"/>
      <c r="Y31" s="805"/>
      <c r="Z31" s="807"/>
      <c r="AA31" s="807"/>
      <c r="AB31" s="805"/>
      <c r="AC31" s="805"/>
      <c r="AD31" s="805"/>
      <c r="AE31" s="807"/>
      <c r="AF31" s="805"/>
      <c r="AG31" s="1418"/>
      <c r="AH31" s="1418"/>
      <c r="AI31" s="1418"/>
      <c r="AJ31" s="1418"/>
      <c r="AL31" s="653"/>
      <c r="AM31" s="654"/>
      <c r="AN31" s="662"/>
      <c r="AO31" s="654"/>
      <c r="AP31" s="654"/>
      <c r="AQ31" s="654"/>
      <c r="AR31" s="654"/>
      <c r="AS31" s="654"/>
      <c r="AT31" s="654"/>
      <c r="AU31" s="654"/>
      <c r="AV31" s="654"/>
      <c r="AW31" s="654"/>
      <c r="AX31" s="654"/>
      <c r="AY31" s="654"/>
      <c r="AZ31" s="654"/>
      <c r="BA31" s="654"/>
      <c r="BB31" s="654"/>
      <c r="BC31" s="654"/>
      <c r="BD31" s="654"/>
      <c r="BE31" s="654"/>
      <c r="BF31" s="654"/>
      <c r="BG31" s="654"/>
      <c r="BH31" s="654"/>
      <c r="BI31" s="654"/>
      <c r="BJ31" s="654"/>
      <c r="BK31" s="654"/>
      <c r="BL31" s="654"/>
      <c r="BM31" s="654"/>
      <c r="BN31" s="654"/>
      <c r="BO31" s="654"/>
    </row>
    <row r="32" spans="1:67" s="5" customFormat="1" ht="28.5" customHeight="1">
      <c r="A32" s="668" t="s">
        <v>185</v>
      </c>
      <c r="B32" s="26"/>
      <c r="C32" s="26" t="s">
        <v>189</v>
      </c>
      <c r="D32" s="827" t="s">
        <v>186</v>
      </c>
      <c r="E32" s="668">
        <v>11883</v>
      </c>
      <c r="F32" s="897">
        <v>89.2</v>
      </c>
      <c r="G32" s="225" t="s">
        <v>751</v>
      </c>
      <c r="H32" s="225">
        <v>158</v>
      </c>
      <c r="I32" s="225">
        <v>178</v>
      </c>
      <c r="J32" s="501">
        <f t="shared" si="2"/>
        <v>336</v>
      </c>
      <c r="K32" s="506"/>
      <c r="L32" s="608"/>
      <c r="M32" s="506"/>
      <c r="N32" s="608"/>
      <c r="O32" s="608"/>
      <c r="P32" s="608"/>
      <c r="Q32" s="806"/>
      <c r="R32" s="806"/>
      <c r="S32" s="807"/>
      <c r="T32" s="806"/>
      <c r="U32" s="805"/>
      <c r="V32" s="805"/>
      <c r="W32" s="807"/>
      <c r="X32" s="807"/>
      <c r="Y32" s="805"/>
      <c r="Z32" s="807"/>
      <c r="AA32" s="805"/>
      <c r="AB32" s="805"/>
      <c r="AC32" s="805"/>
      <c r="AD32" s="805"/>
      <c r="AE32" s="807"/>
      <c r="AF32" s="805"/>
      <c r="AG32" s="1418"/>
      <c r="AH32" s="1418"/>
      <c r="AI32" s="1418"/>
      <c r="AJ32" s="1418"/>
      <c r="AL32" s="650"/>
      <c r="AM32" s="652"/>
      <c r="AN32" s="661"/>
      <c r="AO32" s="652"/>
      <c r="AP32" s="652"/>
      <c r="AQ32" s="652"/>
      <c r="AR32" s="652"/>
      <c r="AS32" s="652"/>
      <c r="AT32" s="652"/>
      <c r="AU32" s="652"/>
      <c r="AV32" s="652"/>
      <c r="AW32" s="652"/>
      <c r="AX32" s="652"/>
      <c r="AY32" s="652"/>
      <c r="AZ32" s="652"/>
      <c r="BA32" s="652"/>
      <c r="BB32" s="652"/>
      <c r="BC32" s="652"/>
      <c r="BD32" s="652"/>
      <c r="BE32" s="652"/>
      <c r="BF32" s="652"/>
      <c r="BG32" s="652"/>
      <c r="BH32" s="652"/>
      <c r="BI32" s="652"/>
      <c r="BJ32" s="652"/>
      <c r="BK32" s="652"/>
      <c r="BL32" s="652"/>
      <c r="BM32" s="652"/>
      <c r="BN32" s="652"/>
      <c r="BO32" s="652"/>
    </row>
    <row r="33" spans="1:67" s="5" customFormat="1">
      <c r="E33" s="426"/>
      <c r="F33" s="874"/>
      <c r="K33" s="506"/>
      <c r="L33" s="608"/>
      <c r="M33" s="506"/>
      <c r="N33" s="608"/>
      <c r="O33" s="608"/>
      <c r="P33" s="608"/>
      <c r="Q33" s="806"/>
      <c r="R33" s="806"/>
      <c r="S33" s="807"/>
      <c r="T33" s="806"/>
      <c r="U33" s="805"/>
      <c r="V33" s="805"/>
      <c r="W33" s="807"/>
      <c r="X33" s="807"/>
      <c r="Y33" s="805"/>
      <c r="Z33" s="807"/>
      <c r="AA33" s="805"/>
      <c r="AB33" s="805"/>
      <c r="AC33" s="805"/>
      <c r="AD33" s="805"/>
      <c r="AE33" s="807"/>
      <c r="AF33" s="805"/>
      <c r="AG33" s="1419"/>
      <c r="AH33" s="1419"/>
      <c r="AI33" s="1419"/>
      <c r="AJ33" s="1419"/>
      <c r="AL33" s="650"/>
      <c r="AM33" s="652"/>
      <c r="AN33" s="661"/>
      <c r="AO33" s="652"/>
      <c r="AP33" s="652"/>
      <c r="AQ33" s="652"/>
      <c r="AR33" s="652"/>
      <c r="AS33" s="652"/>
      <c r="AT33" s="652"/>
      <c r="AU33" s="652"/>
      <c r="AV33" s="652"/>
      <c r="AW33" s="652"/>
      <c r="AX33" s="652"/>
      <c r="AY33" s="652"/>
      <c r="AZ33" s="652"/>
      <c r="BA33" s="652"/>
      <c r="BB33" s="652"/>
      <c r="BC33" s="652"/>
      <c r="BD33" s="652"/>
      <c r="BE33" s="652"/>
      <c r="BF33" s="652"/>
      <c r="BG33" s="652"/>
      <c r="BH33" s="652"/>
      <c r="BI33" s="652"/>
      <c r="BJ33" s="652"/>
      <c r="BK33" s="652"/>
      <c r="BL33" s="652"/>
      <c r="BM33" s="652"/>
      <c r="BN33" s="652"/>
      <c r="BO33" s="652"/>
    </row>
    <row r="34" spans="1:67" s="5" customFormat="1">
      <c r="E34" s="426"/>
      <c r="F34" s="874"/>
      <c r="K34" s="506"/>
      <c r="L34" s="608"/>
      <c r="M34" s="506"/>
      <c r="N34" s="608"/>
      <c r="O34" s="608"/>
      <c r="P34" s="608"/>
      <c r="Q34" s="806"/>
      <c r="R34" s="806"/>
      <c r="S34" s="807"/>
      <c r="T34" s="806"/>
      <c r="U34" s="805"/>
      <c r="V34" s="805"/>
      <c r="W34" s="807"/>
      <c r="X34" s="807"/>
      <c r="Y34" s="805"/>
      <c r="Z34" s="807"/>
      <c r="AA34" s="805"/>
      <c r="AB34" s="805"/>
      <c r="AC34" s="805"/>
      <c r="AD34" s="805"/>
      <c r="AE34" s="807"/>
      <c r="AF34" s="805"/>
      <c r="AG34" s="814"/>
      <c r="AH34" s="832"/>
      <c r="AI34" s="832"/>
      <c r="AJ34" s="832"/>
      <c r="AL34" s="650"/>
      <c r="AM34" s="652"/>
      <c r="AN34" s="661"/>
      <c r="AO34" s="652"/>
      <c r="AP34" s="652"/>
      <c r="AQ34" s="652"/>
      <c r="AR34" s="652"/>
      <c r="AS34" s="652"/>
      <c r="AT34" s="652"/>
      <c r="AU34" s="652"/>
      <c r="AV34" s="652"/>
      <c r="AW34" s="652"/>
      <c r="AX34" s="652"/>
      <c r="AY34" s="652"/>
      <c r="AZ34" s="652"/>
      <c r="BA34" s="652"/>
      <c r="BB34" s="652"/>
      <c r="BC34" s="652"/>
      <c r="BD34" s="652"/>
      <c r="BE34" s="652"/>
      <c r="BF34" s="652"/>
      <c r="BG34" s="652"/>
      <c r="BH34" s="652"/>
      <c r="BI34" s="652"/>
      <c r="BJ34" s="652"/>
      <c r="BK34" s="652"/>
      <c r="BL34" s="652"/>
      <c r="BM34" s="652"/>
      <c r="BN34" s="652"/>
      <c r="BO34" s="652"/>
    </row>
    <row r="35" spans="1:67" s="5" customFormat="1">
      <c r="A35" s="733"/>
      <c r="B35" s="733"/>
      <c r="C35" s="836"/>
      <c r="D35" s="836"/>
      <c r="E35" s="1333"/>
      <c r="F35" s="876"/>
      <c r="G35" s="733"/>
      <c r="H35" s="733"/>
      <c r="I35" s="733"/>
      <c r="J35" s="834">
        <f>SUM(J36:J43)</f>
        <v>20967</v>
      </c>
      <c r="K35" s="839"/>
      <c r="L35" s="840"/>
      <c r="M35" s="839"/>
      <c r="N35" s="840"/>
      <c r="O35" s="840"/>
      <c r="P35" s="840"/>
      <c r="Q35" s="806"/>
      <c r="R35" s="806"/>
      <c r="S35" s="807"/>
      <c r="T35" s="806"/>
      <c r="U35" s="805"/>
      <c r="V35" s="805"/>
      <c r="W35" s="807"/>
      <c r="X35" s="807"/>
      <c r="Y35" s="805"/>
      <c r="Z35" s="807"/>
      <c r="AA35" s="805"/>
      <c r="AB35" s="805"/>
      <c r="AC35" s="805"/>
      <c r="AD35" s="805"/>
      <c r="AE35" s="807"/>
      <c r="AF35" s="805"/>
      <c r="AG35" s="814"/>
      <c r="AH35" s="832"/>
      <c r="AI35" s="832"/>
      <c r="AJ35" s="832"/>
      <c r="AL35" s="650"/>
      <c r="AM35" s="652"/>
      <c r="AN35" s="661"/>
      <c r="AO35" s="652"/>
      <c r="AP35" s="652"/>
      <c r="AQ35" s="652"/>
      <c r="AR35" s="652"/>
      <c r="AS35" s="652"/>
      <c r="AT35" s="652"/>
      <c r="AU35" s="652"/>
      <c r="AV35" s="652"/>
      <c r="AW35" s="652"/>
      <c r="AX35" s="652"/>
      <c r="AY35" s="652"/>
      <c r="AZ35" s="652"/>
      <c r="BA35" s="652"/>
      <c r="BB35" s="652"/>
      <c r="BC35" s="652"/>
      <c r="BD35" s="652"/>
      <c r="BE35" s="652"/>
      <c r="BF35" s="652"/>
      <c r="BG35" s="652"/>
      <c r="BH35" s="652"/>
      <c r="BI35" s="652"/>
      <c r="BJ35" s="652"/>
      <c r="BK35" s="652"/>
      <c r="BL35" s="652"/>
      <c r="BM35" s="652"/>
      <c r="BN35" s="652"/>
      <c r="BO35" s="652"/>
    </row>
    <row r="36" spans="1:67" s="5" customFormat="1">
      <c r="A36" s="836" t="s">
        <v>193</v>
      </c>
      <c r="B36" s="836" t="s">
        <v>194</v>
      </c>
      <c r="C36" s="836">
        <f>COUNTA(C38:C43)</f>
        <v>6</v>
      </c>
      <c r="D36" s="836"/>
      <c r="E36" s="1334">
        <v>11740</v>
      </c>
      <c r="F36" s="876"/>
      <c r="G36" s="836" t="s">
        <v>751</v>
      </c>
      <c r="H36" s="1389">
        <v>2119</v>
      </c>
      <c r="I36" s="1388">
        <v>5756</v>
      </c>
      <c r="J36" s="1718">
        <f>SUM(H36:I37)</f>
        <v>7875</v>
      </c>
      <c r="K36" s="737" t="s">
        <v>692</v>
      </c>
      <c r="L36" s="840"/>
      <c r="M36" s="737" t="s">
        <v>2642</v>
      </c>
      <c r="N36" s="840"/>
      <c r="O36" s="840"/>
      <c r="P36" s="840"/>
      <c r="Q36" s="806"/>
      <c r="R36" s="806"/>
      <c r="S36" s="807"/>
      <c r="T36" s="806"/>
      <c r="U36" s="805"/>
      <c r="V36" s="805"/>
      <c r="W36" s="807"/>
      <c r="X36" s="807"/>
      <c r="Y36" s="805"/>
      <c r="Z36" s="807"/>
      <c r="AA36" s="805"/>
      <c r="AB36" s="805"/>
      <c r="AC36" s="805"/>
      <c r="AD36" s="805"/>
      <c r="AE36" s="807"/>
      <c r="AF36" s="805"/>
      <c r="AG36" s="814"/>
      <c r="AH36" s="832"/>
      <c r="AI36" s="832"/>
      <c r="AJ36" s="832"/>
      <c r="AL36" s="650"/>
      <c r="AM36" s="652"/>
      <c r="AN36" s="661"/>
      <c r="AO36" s="652"/>
      <c r="AP36" s="652"/>
      <c r="AQ36" s="652"/>
      <c r="AR36" s="652"/>
      <c r="AS36" s="652"/>
      <c r="AT36" s="652"/>
      <c r="AU36" s="652"/>
      <c r="AV36" s="652"/>
      <c r="AW36" s="652"/>
      <c r="AX36" s="652"/>
      <c r="AY36" s="652"/>
      <c r="AZ36" s="652"/>
      <c r="BA36" s="652"/>
      <c r="BB36" s="652"/>
      <c r="BC36" s="652"/>
      <c r="BD36" s="652"/>
      <c r="BE36" s="652"/>
      <c r="BF36" s="652"/>
      <c r="BG36" s="652"/>
      <c r="BH36" s="652"/>
      <c r="BI36" s="652"/>
      <c r="BJ36" s="652"/>
      <c r="BK36" s="652"/>
      <c r="BL36" s="652"/>
      <c r="BM36" s="652"/>
      <c r="BN36" s="652"/>
      <c r="BO36" s="652"/>
    </row>
    <row r="37" spans="1:67" s="5" customFormat="1">
      <c r="A37" s="836"/>
      <c r="B37" s="1719"/>
      <c r="C37" s="1719"/>
      <c r="D37" s="836"/>
      <c r="F37" s="892"/>
      <c r="G37" s="1719"/>
      <c r="I37" s="1389"/>
      <c r="J37" s="1720"/>
      <c r="K37" s="733"/>
      <c r="L37" s="619"/>
      <c r="M37" s="535"/>
      <c r="N37" s="619"/>
      <c r="O37" s="619"/>
      <c r="P37" s="619"/>
      <c r="Q37" s="809">
        <f t="shared" ref="Q37:AF37" si="3">COUNTA(Q26:Q33)</f>
        <v>0</v>
      </c>
      <c r="R37" s="809">
        <f t="shared" si="3"/>
        <v>1</v>
      </c>
      <c r="S37" s="809">
        <f t="shared" si="3"/>
        <v>0</v>
      </c>
      <c r="T37" s="809">
        <f t="shared" si="3"/>
        <v>0</v>
      </c>
      <c r="U37" s="809">
        <f t="shared" si="3"/>
        <v>0</v>
      </c>
      <c r="V37" s="809">
        <f t="shared" si="3"/>
        <v>0</v>
      </c>
      <c r="W37" s="809">
        <f t="shared" si="3"/>
        <v>1</v>
      </c>
      <c r="X37" s="809">
        <f t="shared" si="3"/>
        <v>0</v>
      </c>
      <c r="Y37" s="809">
        <f t="shared" si="3"/>
        <v>0</v>
      </c>
      <c r="Z37" s="809">
        <f t="shared" si="3"/>
        <v>0</v>
      </c>
      <c r="AA37" s="809">
        <f t="shared" si="3"/>
        <v>0</v>
      </c>
      <c r="AB37" s="809">
        <f t="shared" si="3"/>
        <v>0</v>
      </c>
      <c r="AC37" s="809">
        <f t="shared" si="3"/>
        <v>0</v>
      </c>
      <c r="AD37" s="809">
        <f t="shared" si="3"/>
        <v>0</v>
      </c>
      <c r="AE37" s="809">
        <f t="shared" si="3"/>
        <v>0</v>
      </c>
      <c r="AF37" s="809">
        <f t="shared" si="3"/>
        <v>0</v>
      </c>
      <c r="AG37" s="1721"/>
      <c r="AH37" s="1722"/>
      <c r="AI37" s="1722"/>
      <c r="AJ37" s="1723"/>
      <c r="AL37" s="650"/>
      <c r="AM37" s="652"/>
      <c r="AN37" s="661"/>
      <c r="AO37" s="652"/>
      <c r="AP37" s="652"/>
      <c r="AQ37" s="652"/>
      <c r="AR37" s="652"/>
      <c r="AS37" s="652"/>
      <c r="AT37" s="652"/>
      <c r="AU37" s="652"/>
      <c r="AV37" s="652"/>
      <c r="AW37" s="652"/>
      <c r="AX37" s="652"/>
      <c r="AY37" s="652"/>
      <c r="AZ37" s="652"/>
      <c r="BA37" s="652"/>
      <c r="BB37" s="652"/>
      <c r="BC37" s="652"/>
      <c r="BD37" s="652"/>
      <c r="BE37" s="652"/>
      <c r="BF37" s="652"/>
      <c r="BG37" s="652"/>
      <c r="BH37" s="652"/>
      <c r="BI37" s="652"/>
      <c r="BJ37" s="652"/>
      <c r="BK37" s="652"/>
      <c r="BL37" s="652"/>
      <c r="BM37" s="652"/>
      <c r="BN37" s="652"/>
      <c r="BO37" s="652"/>
    </row>
    <row r="38" spans="1:67" s="5" customFormat="1">
      <c r="A38" s="675" t="s">
        <v>193</v>
      </c>
      <c r="B38" s="28"/>
      <c r="C38" s="36" t="s">
        <v>181</v>
      </c>
      <c r="D38" s="836" t="s">
        <v>194</v>
      </c>
      <c r="E38" s="226"/>
      <c r="F38" s="875">
        <v>3.7</v>
      </c>
      <c r="G38" s="36" t="s">
        <v>808</v>
      </c>
      <c r="H38" s="36">
        <v>168</v>
      </c>
      <c r="I38" s="36">
        <v>726</v>
      </c>
      <c r="J38" s="517">
        <f>SUM(H38:I38)</f>
        <v>894</v>
      </c>
      <c r="K38" s="503"/>
      <c r="L38" s="606"/>
      <c r="M38" s="503"/>
      <c r="N38" s="606"/>
      <c r="O38" s="606"/>
      <c r="P38" s="606"/>
      <c r="Q38" s="804"/>
      <c r="R38" s="804" t="s">
        <v>1525</v>
      </c>
      <c r="S38" s="805"/>
      <c r="T38" s="804"/>
      <c r="U38" s="805" t="s">
        <v>1525</v>
      </c>
      <c r="V38" s="805"/>
      <c r="W38" s="805"/>
      <c r="X38" s="805"/>
      <c r="Y38" s="805"/>
      <c r="Z38" s="805"/>
      <c r="AA38" s="805"/>
      <c r="AB38" s="805"/>
      <c r="AC38" s="805"/>
      <c r="AD38" s="805"/>
      <c r="AE38" s="805"/>
      <c r="AF38" s="805"/>
      <c r="AG38" s="1431"/>
      <c r="AH38" s="1428"/>
      <c r="AI38" s="1428"/>
      <c r="AJ38" s="1428"/>
      <c r="AL38" s="650"/>
      <c r="AM38" s="652"/>
      <c r="AN38" s="661"/>
      <c r="AO38" s="652"/>
      <c r="AP38" s="652"/>
      <c r="AQ38" s="652"/>
      <c r="AR38" s="652"/>
      <c r="AS38" s="652"/>
      <c r="AT38" s="652"/>
      <c r="AU38" s="652"/>
      <c r="AV38" s="652"/>
      <c r="AW38" s="652"/>
      <c r="AX38" s="652"/>
      <c r="AY38" s="652"/>
      <c r="AZ38" s="652"/>
      <c r="BA38" s="652"/>
      <c r="BB38" s="652"/>
      <c r="BC38" s="652"/>
      <c r="BD38" s="652"/>
      <c r="BE38" s="652"/>
      <c r="BF38" s="652"/>
      <c r="BG38" s="652"/>
      <c r="BH38" s="652"/>
      <c r="BI38" s="652"/>
      <c r="BJ38" s="652"/>
      <c r="BK38" s="652"/>
      <c r="BL38" s="652"/>
      <c r="BM38" s="652"/>
      <c r="BN38" s="652"/>
      <c r="BO38" s="652"/>
    </row>
    <row r="39" spans="1:67" s="5" customFormat="1">
      <c r="A39" s="226" t="s">
        <v>193</v>
      </c>
      <c r="B39" s="33"/>
      <c r="C39" s="33" t="s">
        <v>804</v>
      </c>
      <c r="D39" s="836" t="s">
        <v>194</v>
      </c>
      <c r="E39" s="674">
        <v>11274</v>
      </c>
      <c r="F39" s="898"/>
      <c r="G39" s="36" t="s">
        <v>751</v>
      </c>
      <c r="H39" s="36">
        <v>77</v>
      </c>
      <c r="I39" s="36">
        <v>561</v>
      </c>
      <c r="J39" s="517">
        <f t="shared" ref="J39:J43" si="4">SUM(H39:I39)</f>
        <v>638</v>
      </c>
      <c r="K39" s="530"/>
      <c r="L39" s="607"/>
      <c r="M39" s="530"/>
      <c r="N39" s="607"/>
      <c r="O39" s="607"/>
      <c r="P39" s="607"/>
      <c r="Q39" s="806"/>
      <c r="R39" s="806"/>
      <c r="S39" s="807"/>
      <c r="T39" s="806"/>
      <c r="U39" s="805"/>
      <c r="V39" s="805"/>
      <c r="W39" s="807"/>
      <c r="X39" s="807"/>
      <c r="Y39" s="805"/>
      <c r="Z39" s="807"/>
      <c r="AA39" s="805"/>
      <c r="AB39" s="805"/>
      <c r="AC39" s="805"/>
      <c r="AD39" s="805"/>
      <c r="AE39" s="807"/>
      <c r="AF39" s="805"/>
      <c r="AG39" s="1432"/>
      <c r="AH39" s="1429"/>
      <c r="AI39" s="1429"/>
      <c r="AJ39" s="1429"/>
      <c r="AL39" s="650"/>
      <c r="AM39" s="652"/>
      <c r="AN39" s="661"/>
      <c r="AO39" s="652"/>
      <c r="AP39" s="652"/>
      <c r="AQ39" s="652"/>
      <c r="AR39" s="652"/>
      <c r="AS39" s="652"/>
      <c r="AT39" s="652"/>
      <c r="AU39" s="652"/>
      <c r="AV39" s="652"/>
      <c r="AW39" s="652"/>
      <c r="AX39" s="652"/>
      <c r="AY39" s="652"/>
      <c r="AZ39" s="652"/>
      <c r="BA39" s="652"/>
      <c r="BB39" s="652"/>
      <c r="BC39" s="652"/>
      <c r="BD39" s="652"/>
      <c r="BE39" s="652"/>
      <c r="BF39" s="652"/>
      <c r="BG39" s="652"/>
      <c r="BH39" s="652"/>
      <c r="BI39" s="652"/>
      <c r="BJ39" s="652"/>
      <c r="BK39" s="652"/>
      <c r="BL39" s="652"/>
      <c r="BM39" s="652"/>
      <c r="BN39" s="652"/>
      <c r="BO39" s="652"/>
    </row>
    <row r="40" spans="1:67" s="5" customFormat="1">
      <c r="A40" s="226" t="s">
        <v>193</v>
      </c>
      <c r="B40" s="33"/>
      <c r="C40" s="33" t="s">
        <v>805</v>
      </c>
      <c r="D40" s="836" t="s">
        <v>194</v>
      </c>
      <c r="E40" s="674">
        <v>18212</v>
      </c>
      <c r="F40" s="898"/>
      <c r="G40" s="36" t="s">
        <v>807</v>
      </c>
      <c r="H40" s="36">
        <v>491</v>
      </c>
      <c r="I40" s="36">
        <v>993</v>
      </c>
      <c r="J40" s="517">
        <f t="shared" si="4"/>
        <v>1484</v>
      </c>
      <c r="K40" s="737" t="s">
        <v>2429</v>
      </c>
      <c r="L40" s="612"/>
      <c r="M40" s="531"/>
      <c r="N40" s="612"/>
      <c r="O40" s="612"/>
      <c r="P40" s="612"/>
      <c r="Q40" s="806"/>
      <c r="R40" s="806"/>
      <c r="S40" s="807"/>
      <c r="T40" s="806"/>
      <c r="U40" s="805"/>
      <c r="V40" s="805"/>
      <c r="W40" s="807"/>
      <c r="X40" s="807"/>
      <c r="Y40" s="805"/>
      <c r="Z40" s="807"/>
      <c r="AA40" s="805"/>
      <c r="AB40" s="805"/>
      <c r="AC40" s="805"/>
      <c r="AD40" s="805"/>
      <c r="AE40" s="807"/>
      <c r="AF40" s="805"/>
      <c r="AG40" s="1432"/>
      <c r="AH40" s="1429"/>
      <c r="AI40" s="1429"/>
      <c r="AJ40" s="1429"/>
      <c r="AL40" s="650"/>
      <c r="AM40" s="652"/>
      <c r="AN40" s="661"/>
      <c r="AO40" s="652"/>
      <c r="AP40" s="652"/>
      <c r="AQ40" s="652"/>
      <c r="AR40" s="652"/>
      <c r="AS40" s="652"/>
      <c r="AT40" s="652"/>
      <c r="AU40" s="652"/>
      <c r="AV40" s="652"/>
      <c r="AW40" s="652"/>
      <c r="AX40" s="652"/>
      <c r="AY40" s="652"/>
      <c r="AZ40" s="652"/>
      <c r="BA40" s="652"/>
      <c r="BB40" s="652"/>
      <c r="BC40" s="652"/>
      <c r="BD40" s="652"/>
      <c r="BE40" s="652"/>
      <c r="BF40" s="652"/>
      <c r="BG40" s="652"/>
      <c r="BH40" s="652"/>
      <c r="BI40" s="652"/>
      <c r="BJ40" s="652"/>
      <c r="BK40" s="652"/>
      <c r="BL40" s="652"/>
      <c r="BM40" s="652"/>
      <c r="BN40" s="652"/>
      <c r="BO40" s="652"/>
    </row>
    <row r="41" spans="1:67" s="5" customFormat="1">
      <c r="A41" s="226" t="s">
        <v>193</v>
      </c>
      <c r="B41" s="28"/>
      <c r="C41" s="36" t="s">
        <v>174</v>
      </c>
      <c r="D41" s="836" t="s">
        <v>194</v>
      </c>
      <c r="E41" s="226">
        <v>11522</v>
      </c>
      <c r="F41" s="875"/>
      <c r="G41" s="36" t="s">
        <v>751</v>
      </c>
      <c r="H41" s="36">
        <v>633</v>
      </c>
      <c r="I41" s="36">
        <v>3384</v>
      </c>
      <c r="J41" s="517">
        <f t="shared" si="4"/>
        <v>4017</v>
      </c>
      <c r="K41" s="531"/>
      <c r="L41" s="612"/>
      <c r="M41" s="531"/>
      <c r="N41" s="612"/>
      <c r="O41" s="612"/>
      <c r="P41" s="612"/>
      <c r="Q41" s="806"/>
      <c r="R41" s="806"/>
      <c r="S41" s="807"/>
      <c r="T41" s="806"/>
      <c r="U41" s="805"/>
      <c r="V41" s="805"/>
      <c r="W41" s="807"/>
      <c r="X41" s="807"/>
      <c r="Y41" s="805"/>
      <c r="Z41" s="807"/>
      <c r="AA41" s="805"/>
      <c r="AB41" s="805"/>
      <c r="AC41" s="805"/>
      <c r="AD41" s="805"/>
      <c r="AE41" s="807"/>
      <c r="AF41" s="805"/>
      <c r="AG41" s="1432"/>
      <c r="AH41" s="1429"/>
      <c r="AI41" s="1429"/>
      <c r="AJ41" s="1429"/>
      <c r="AL41" s="653"/>
      <c r="AM41" s="654"/>
      <c r="AN41" s="662"/>
      <c r="AO41" s="654"/>
      <c r="AP41" s="654"/>
      <c r="AQ41" s="654"/>
      <c r="AR41" s="654"/>
      <c r="AS41" s="654"/>
      <c r="AT41" s="654"/>
      <c r="AU41" s="654"/>
      <c r="AV41" s="654"/>
      <c r="AW41" s="654"/>
      <c r="AX41" s="654"/>
      <c r="AY41" s="654"/>
      <c r="AZ41" s="654"/>
      <c r="BA41" s="654"/>
      <c r="BB41" s="654"/>
      <c r="BC41" s="654"/>
      <c r="BD41" s="654"/>
      <c r="BE41" s="654"/>
      <c r="BF41" s="654"/>
      <c r="BG41" s="654"/>
      <c r="BH41" s="654"/>
      <c r="BI41" s="654"/>
      <c r="BJ41" s="654"/>
      <c r="BK41" s="654"/>
      <c r="BL41" s="654"/>
      <c r="BM41" s="654"/>
      <c r="BN41" s="654"/>
      <c r="BO41" s="654"/>
    </row>
    <row r="42" spans="1:67" s="5" customFormat="1">
      <c r="A42" s="226" t="s">
        <v>193</v>
      </c>
      <c r="B42" s="33"/>
      <c r="C42" s="33" t="s">
        <v>195</v>
      </c>
      <c r="D42" s="836" t="s">
        <v>194</v>
      </c>
      <c r="E42" s="674">
        <v>11538</v>
      </c>
      <c r="F42" s="898"/>
      <c r="G42" s="36" t="s">
        <v>751</v>
      </c>
      <c r="H42" s="36">
        <v>456</v>
      </c>
      <c r="I42" s="36">
        <v>1921</v>
      </c>
      <c r="J42" s="517">
        <f t="shared" si="4"/>
        <v>2377</v>
      </c>
      <c r="K42" s="530"/>
      <c r="L42" s="607"/>
      <c r="M42" s="530"/>
      <c r="N42" s="607"/>
      <c r="O42" s="607"/>
      <c r="P42" s="607"/>
      <c r="Q42" s="806"/>
      <c r="R42" s="806"/>
      <c r="S42" s="807"/>
      <c r="T42" s="806"/>
      <c r="U42" s="805"/>
      <c r="V42" s="805"/>
      <c r="W42" s="807"/>
      <c r="X42" s="807"/>
      <c r="Y42" s="805"/>
      <c r="Z42" s="807"/>
      <c r="AA42" s="805"/>
      <c r="AB42" s="805"/>
      <c r="AC42" s="805"/>
      <c r="AD42" s="805"/>
      <c r="AE42" s="807"/>
      <c r="AF42" s="805"/>
      <c r="AG42" s="1432"/>
      <c r="AH42" s="1429"/>
      <c r="AI42" s="1429"/>
      <c r="AJ42" s="1429"/>
      <c r="AL42" s="653"/>
      <c r="AM42" s="654"/>
      <c r="AN42" s="662"/>
      <c r="AO42" s="654"/>
      <c r="AP42" s="654"/>
      <c r="AQ42" s="654"/>
      <c r="AR42" s="654"/>
      <c r="AS42" s="654"/>
      <c r="AT42" s="654"/>
      <c r="AU42" s="654"/>
      <c r="AV42" s="654"/>
      <c r="AW42" s="654"/>
      <c r="AX42" s="654"/>
      <c r="AY42" s="654"/>
      <c r="AZ42" s="654"/>
      <c r="BA42" s="654"/>
      <c r="BB42" s="654"/>
      <c r="BC42" s="654"/>
      <c r="BD42" s="654"/>
      <c r="BE42" s="654"/>
      <c r="BF42" s="654"/>
      <c r="BG42" s="654"/>
      <c r="BH42" s="654"/>
      <c r="BI42" s="654"/>
      <c r="BJ42" s="654"/>
      <c r="BK42" s="654"/>
      <c r="BL42" s="654"/>
      <c r="BM42" s="654"/>
      <c r="BN42" s="654"/>
      <c r="BO42" s="654"/>
    </row>
    <row r="43" spans="1:67" s="5" customFormat="1">
      <c r="A43" s="226" t="s">
        <v>193</v>
      </c>
      <c r="B43" s="33"/>
      <c r="C43" s="33" t="s">
        <v>719</v>
      </c>
      <c r="D43" s="836" t="s">
        <v>194</v>
      </c>
      <c r="E43" s="674">
        <v>11614</v>
      </c>
      <c r="F43" s="898"/>
      <c r="G43" s="36" t="s">
        <v>766</v>
      </c>
      <c r="H43" s="36">
        <v>926</v>
      </c>
      <c r="I43" s="36">
        <v>2756</v>
      </c>
      <c r="J43" s="517">
        <f t="shared" si="4"/>
        <v>3682</v>
      </c>
      <c r="K43" s="737" t="s">
        <v>692</v>
      </c>
      <c r="L43" s="612"/>
      <c r="M43" s="531"/>
      <c r="N43" s="612"/>
      <c r="O43" s="612"/>
      <c r="P43" s="612"/>
      <c r="Q43" s="806"/>
      <c r="R43" s="806"/>
      <c r="S43" s="807"/>
      <c r="T43" s="806"/>
      <c r="U43" s="805"/>
      <c r="V43" s="805"/>
      <c r="W43" s="807"/>
      <c r="X43" s="807"/>
      <c r="Y43" s="805"/>
      <c r="Z43" s="807"/>
      <c r="AA43" s="805"/>
      <c r="AB43" s="805"/>
      <c r="AC43" s="805"/>
      <c r="AD43" s="805"/>
      <c r="AE43" s="807"/>
      <c r="AF43" s="805"/>
      <c r="AG43" s="1432"/>
      <c r="AH43" s="1429"/>
      <c r="AI43" s="1429"/>
      <c r="AJ43" s="1429"/>
      <c r="AL43" s="653"/>
      <c r="AM43" s="654"/>
      <c r="AN43" s="662"/>
      <c r="AO43" s="654"/>
      <c r="AP43" s="654"/>
      <c r="AQ43" s="654"/>
      <c r="AR43" s="654"/>
      <c r="AS43" s="654"/>
      <c r="AT43" s="654"/>
      <c r="AU43" s="654"/>
      <c r="AV43" s="654"/>
      <c r="AW43" s="654"/>
      <c r="AX43" s="654"/>
      <c r="AY43" s="654"/>
      <c r="AZ43" s="654"/>
      <c r="BA43" s="654"/>
      <c r="BB43" s="654"/>
      <c r="BC43" s="654"/>
      <c r="BD43" s="654"/>
      <c r="BE43" s="654"/>
      <c r="BF43" s="654"/>
      <c r="BG43" s="654"/>
      <c r="BH43" s="654"/>
      <c r="BI43" s="654"/>
      <c r="BJ43" s="654"/>
      <c r="BK43" s="654"/>
      <c r="BL43" s="654"/>
      <c r="BM43" s="654"/>
      <c r="BN43" s="654"/>
      <c r="BO43" s="654"/>
    </row>
    <row r="44" spans="1:67" s="5" customFormat="1">
      <c r="A44" s="675"/>
      <c r="B44" s="841"/>
      <c r="C44" s="841"/>
      <c r="D44" s="841"/>
      <c r="E44" s="1339"/>
      <c r="F44" s="899"/>
      <c r="G44" s="37"/>
      <c r="H44" s="37"/>
      <c r="I44" s="37"/>
      <c r="J44" s="842"/>
      <c r="K44" s="531"/>
      <c r="L44" s="612"/>
      <c r="M44" s="531"/>
      <c r="N44" s="612"/>
      <c r="O44" s="612"/>
      <c r="P44" s="612"/>
      <c r="Q44" s="806"/>
      <c r="R44" s="806"/>
      <c r="S44" s="807"/>
      <c r="T44" s="806"/>
      <c r="U44" s="805"/>
      <c r="V44" s="805"/>
      <c r="W44" s="807"/>
      <c r="X44" s="807"/>
      <c r="Y44" s="805"/>
      <c r="Z44" s="807"/>
      <c r="AA44" s="805"/>
      <c r="AB44" s="805"/>
      <c r="AC44" s="805"/>
      <c r="AD44" s="805"/>
      <c r="AE44" s="807"/>
      <c r="AF44" s="805"/>
      <c r="AG44" s="1432"/>
      <c r="AH44" s="1429"/>
      <c r="AI44" s="1429"/>
      <c r="AJ44" s="1429"/>
      <c r="AL44" s="653"/>
      <c r="AM44" s="654"/>
      <c r="AN44" s="662"/>
      <c r="AO44" s="654"/>
      <c r="AP44" s="654"/>
      <c r="AQ44" s="654"/>
      <c r="AR44" s="654"/>
      <c r="AS44" s="654"/>
      <c r="AT44" s="654"/>
      <c r="AU44" s="654"/>
      <c r="AV44" s="654"/>
      <c r="AW44" s="654"/>
      <c r="AX44" s="654"/>
      <c r="AY44" s="654"/>
      <c r="AZ44" s="654"/>
      <c r="BA44" s="654"/>
      <c r="BB44" s="654"/>
      <c r="BC44" s="654"/>
      <c r="BD44" s="654"/>
      <c r="BE44" s="654"/>
      <c r="BF44" s="654"/>
      <c r="BG44" s="654"/>
      <c r="BH44" s="654"/>
      <c r="BI44" s="654"/>
      <c r="BJ44" s="654"/>
      <c r="BK44" s="654"/>
      <c r="BL44" s="654"/>
      <c r="BM44" s="654"/>
      <c r="BN44" s="654"/>
      <c r="BO44" s="654"/>
    </row>
    <row r="45" spans="1:67" s="5" customFormat="1">
      <c r="A45" s="845"/>
      <c r="B45" s="846"/>
      <c r="C45" s="846"/>
      <c r="D45" s="846"/>
      <c r="E45" s="845"/>
      <c r="F45" s="900"/>
      <c r="G45" s="846"/>
      <c r="H45" s="846"/>
      <c r="I45" s="846"/>
      <c r="J45" s="847">
        <f>SUM(J46:J63)</f>
        <v>6003</v>
      </c>
      <c r="K45" s="843"/>
      <c r="L45" s="844"/>
      <c r="M45" s="843"/>
      <c r="N45" s="844"/>
      <c r="O45" s="844"/>
      <c r="P45" s="844"/>
      <c r="Q45" s="806"/>
      <c r="R45" s="806"/>
      <c r="S45" s="807"/>
      <c r="T45" s="806"/>
      <c r="U45" s="805"/>
      <c r="V45" s="805"/>
      <c r="W45" s="807"/>
      <c r="X45" s="807"/>
      <c r="Y45" s="805"/>
      <c r="Z45" s="807"/>
      <c r="AA45" s="805"/>
      <c r="AB45" s="805"/>
      <c r="AC45" s="805"/>
      <c r="AD45" s="805"/>
      <c r="AE45" s="807"/>
      <c r="AF45" s="805"/>
      <c r="AG45" s="1432"/>
      <c r="AH45" s="1429"/>
      <c r="AI45" s="1429"/>
      <c r="AJ45" s="1429"/>
      <c r="AL45" s="653"/>
      <c r="AM45" s="654"/>
      <c r="AN45" s="662"/>
      <c r="AO45" s="654"/>
      <c r="AP45" s="654"/>
      <c r="AQ45" s="654"/>
      <c r="AR45" s="654"/>
      <c r="AS45" s="654"/>
      <c r="AT45" s="654"/>
      <c r="AU45" s="654"/>
      <c r="AV45" s="654"/>
      <c r="AW45" s="654"/>
      <c r="AX45" s="654"/>
      <c r="AY45" s="654"/>
      <c r="AZ45" s="654"/>
      <c r="BA45" s="654"/>
      <c r="BB45" s="654"/>
      <c r="BC45" s="654"/>
      <c r="BD45" s="654"/>
      <c r="BE45" s="654"/>
      <c r="BF45" s="654"/>
      <c r="BG45" s="654"/>
      <c r="BH45" s="654"/>
      <c r="BI45" s="654"/>
      <c r="BJ45" s="654"/>
      <c r="BK45" s="654"/>
      <c r="BL45" s="654"/>
      <c r="BM45" s="654"/>
      <c r="BN45" s="654"/>
      <c r="BO45" s="654"/>
    </row>
    <row r="46" spans="1:67" s="5" customFormat="1">
      <c r="A46" s="1714" t="s">
        <v>196</v>
      </c>
      <c r="B46" s="836" t="s">
        <v>2689</v>
      </c>
      <c r="C46" s="1724"/>
      <c r="D46" s="1724"/>
      <c r="E46" s="1390">
        <v>11507</v>
      </c>
      <c r="F46" s="1725"/>
      <c r="G46" s="836" t="s">
        <v>751</v>
      </c>
      <c r="H46" s="1388"/>
      <c r="I46" s="1389">
        <v>1411</v>
      </c>
      <c r="J46" s="1718">
        <f>SUM(H47:I47)</f>
        <v>0</v>
      </c>
      <c r="K46" s="737" t="s">
        <v>692</v>
      </c>
      <c r="L46" s="737"/>
      <c r="M46" s="737" t="s">
        <v>2642</v>
      </c>
      <c r="N46" s="844"/>
      <c r="O46" s="737" t="s">
        <v>703</v>
      </c>
      <c r="P46" s="844"/>
      <c r="Q46" s="806"/>
      <c r="R46" s="806"/>
      <c r="S46" s="807"/>
      <c r="T46" s="806"/>
      <c r="U46" s="805"/>
      <c r="V46" s="805"/>
      <c r="W46" s="807"/>
      <c r="X46" s="807"/>
      <c r="Y46" s="805"/>
      <c r="Z46" s="807"/>
      <c r="AA46" s="805"/>
      <c r="AB46" s="805"/>
      <c r="AC46" s="805"/>
      <c r="AD46" s="805"/>
      <c r="AE46" s="807"/>
      <c r="AF46" s="805" t="s">
        <v>1525</v>
      </c>
      <c r="AG46" s="1433"/>
      <c r="AH46" s="1430"/>
      <c r="AI46" s="1430"/>
      <c r="AJ46" s="1430"/>
      <c r="AL46" s="653"/>
      <c r="AM46" s="654"/>
      <c r="AN46" s="662"/>
      <c r="AO46" s="654"/>
      <c r="AP46" s="654"/>
      <c r="AQ46" s="654"/>
      <c r="AR46" s="654"/>
      <c r="AS46" s="654"/>
      <c r="AT46" s="654"/>
      <c r="AU46" s="654"/>
      <c r="AV46" s="654"/>
      <c r="AW46" s="654"/>
      <c r="AX46" s="654"/>
      <c r="AY46" s="654"/>
      <c r="AZ46" s="654"/>
      <c r="BA46" s="654"/>
      <c r="BB46" s="654"/>
      <c r="BC46" s="654"/>
      <c r="BD46" s="654"/>
      <c r="BE46" s="654"/>
      <c r="BF46" s="654"/>
      <c r="BG46" s="654"/>
      <c r="BH46" s="654"/>
      <c r="BI46" s="654"/>
      <c r="BJ46" s="654"/>
      <c r="BK46" s="654"/>
      <c r="BL46" s="654"/>
      <c r="BM46" s="654"/>
      <c r="BN46" s="654"/>
      <c r="BO46" s="654"/>
    </row>
    <row r="47" spans="1:67" s="5" customFormat="1">
      <c r="A47" s="1716"/>
      <c r="B47" s="1719"/>
      <c r="C47" s="1726"/>
      <c r="D47" s="1726"/>
      <c r="E47" s="1391"/>
      <c r="F47" s="1727"/>
      <c r="G47" s="1719"/>
      <c r="H47" s="1389"/>
      <c r="J47" s="1720"/>
      <c r="K47" s="733"/>
      <c r="L47" s="733"/>
      <c r="M47" s="733"/>
      <c r="N47" s="619"/>
      <c r="O47" s="733"/>
      <c r="P47" s="619"/>
      <c r="Q47" s="809">
        <f t="shared" ref="Q47:AF47" si="5">COUNTA(Q38:Q46)</f>
        <v>0</v>
      </c>
      <c r="R47" s="809">
        <f t="shared" si="5"/>
        <v>1</v>
      </c>
      <c r="S47" s="809">
        <f t="shared" si="5"/>
        <v>0</v>
      </c>
      <c r="T47" s="809">
        <f t="shared" si="5"/>
        <v>0</v>
      </c>
      <c r="U47" s="809">
        <f t="shared" si="5"/>
        <v>1</v>
      </c>
      <c r="V47" s="809">
        <f t="shared" si="5"/>
        <v>0</v>
      </c>
      <c r="W47" s="809">
        <f t="shared" si="5"/>
        <v>0</v>
      </c>
      <c r="X47" s="809">
        <f t="shared" si="5"/>
        <v>0</v>
      </c>
      <c r="Y47" s="809">
        <f t="shared" si="5"/>
        <v>0</v>
      </c>
      <c r="Z47" s="809">
        <f t="shared" si="5"/>
        <v>0</v>
      </c>
      <c r="AA47" s="809">
        <f t="shared" si="5"/>
        <v>0</v>
      </c>
      <c r="AB47" s="809">
        <f t="shared" si="5"/>
        <v>0</v>
      </c>
      <c r="AC47" s="809">
        <f t="shared" si="5"/>
        <v>0</v>
      </c>
      <c r="AD47" s="809">
        <f t="shared" si="5"/>
        <v>0</v>
      </c>
      <c r="AE47" s="809">
        <f t="shared" si="5"/>
        <v>0</v>
      </c>
      <c r="AF47" s="809">
        <f t="shared" si="5"/>
        <v>1</v>
      </c>
      <c r="AG47" s="1721"/>
      <c r="AH47" s="1722"/>
      <c r="AI47" s="1722"/>
      <c r="AJ47" s="1723"/>
      <c r="AL47" s="653"/>
      <c r="AM47" s="654"/>
      <c r="AN47" s="662"/>
      <c r="AO47" s="654"/>
      <c r="AP47" s="654"/>
      <c r="AQ47" s="654"/>
      <c r="AR47" s="654"/>
      <c r="AS47" s="654"/>
      <c r="AT47" s="654"/>
      <c r="AU47" s="654"/>
      <c r="AV47" s="654"/>
      <c r="AW47" s="654"/>
      <c r="AX47" s="654"/>
      <c r="AY47" s="654"/>
      <c r="AZ47" s="654"/>
      <c r="BA47" s="654"/>
      <c r="BB47" s="654"/>
      <c r="BC47" s="654"/>
      <c r="BD47" s="654"/>
      <c r="BE47" s="654"/>
      <c r="BF47" s="654"/>
      <c r="BG47" s="654"/>
      <c r="BH47" s="654"/>
      <c r="BI47" s="654"/>
      <c r="BJ47" s="654"/>
      <c r="BK47" s="654"/>
      <c r="BL47" s="654"/>
      <c r="BM47" s="654"/>
      <c r="BN47" s="654"/>
      <c r="BO47" s="654"/>
    </row>
    <row r="48" spans="1:67" s="5" customFormat="1" ht="15" customHeight="1">
      <c r="A48" s="668" t="s">
        <v>196</v>
      </c>
      <c r="B48" s="1470"/>
      <c r="C48" s="26" t="s">
        <v>1509</v>
      </c>
      <c r="D48" s="836" t="s">
        <v>2689</v>
      </c>
      <c r="E48" s="668">
        <v>11466</v>
      </c>
      <c r="F48" s="890"/>
      <c r="G48" s="53" t="s">
        <v>751</v>
      </c>
      <c r="H48" s="53">
        <v>1</v>
      </c>
      <c r="I48" s="53">
        <v>6</v>
      </c>
      <c r="J48" s="517">
        <f>SUM(H48:I48)</f>
        <v>7</v>
      </c>
      <c r="K48" s="513"/>
      <c r="L48" s="606"/>
      <c r="M48" s="513"/>
      <c r="N48" s="606"/>
      <c r="O48" s="606"/>
      <c r="P48" s="606"/>
      <c r="Q48" s="804"/>
      <c r="R48" s="804"/>
      <c r="S48" s="805" t="s">
        <v>1525</v>
      </c>
      <c r="T48" s="804" t="s">
        <v>1528</v>
      </c>
      <c r="U48" s="805" t="s">
        <v>1525</v>
      </c>
      <c r="V48" s="805"/>
      <c r="W48" s="805"/>
      <c r="X48" s="805"/>
      <c r="Y48" s="805"/>
      <c r="Z48" s="805"/>
      <c r="AA48" s="805"/>
      <c r="AB48" s="805"/>
      <c r="AC48" s="805"/>
      <c r="AD48" s="805"/>
      <c r="AE48" s="805"/>
      <c r="AF48" s="805" t="s">
        <v>1525</v>
      </c>
      <c r="AG48" s="1417" t="s">
        <v>2540</v>
      </c>
      <c r="AH48" s="1420" t="s">
        <v>2538</v>
      </c>
      <c r="AI48" s="1420" t="s">
        <v>2538</v>
      </c>
      <c r="AJ48" s="1420" t="s">
        <v>2538</v>
      </c>
      <c r="AL48" s="653"/>
      <c r="AM48" s="654"/>
      <c r="AN48" s="662"/>
      <c r="AO48" s="654"/>
      <c r="AP48" s="654"/>
      <c r="AQ48" s="654"/>
      <c r="AR48" s="654"/>
      <c r="AS48" s="654"/>
      <c r="AT48" s="654"/>
      <c r="AU48" s="654"/>
      <c r="AV48" s="654"/>
      <c r="AW48" s="654"/>
      <c r="AX48" s="654"/>
      <c r="AY48" s="654"/>
      <c r="AZ48" s="654"/>
      <c r="BA48" s="654"/>
      <c r="BB48" s="654"/>
      <c r="BC48" s="654"/>
      <c r="BD48" s="654"/>
      <c r="BE48" s="654"/>
      <c r="BF48" s="654"/>
      <c r="BG48" s="654"/>
      <c r="BH48" s="654"/>
      <c r="BI48" s="654"/>
      <c r="BJ48" s="654"/>
      <c r="BK48" s="654"/>
      <c r="BL48" s="654"/>
      <c r="BM48" s="654"/>
      <c r="BN48" s="654"/>
      <c r="BO48" s="654"/>
    </row>
    <row r="49" spans="1:67" s="5" customFormat="1">
      <c r="A49" s="668" t="s">
        <v>196</v>
      </c>
      <c r="B49" s="1470"/>
      <c r="C49" s="26" t="s">
        <v>1510</v>
      </c>
      <c r="D49" s="836" t="s">
        <v>2689</v>
      </c>
      <c r="E49" s="668">
        <v>11495</v>
      </c>
      <c r="F49" s="890"/>
      <c r="G49" s="53" t="s">
        <v>751</v>
      </c>
      <c r="H49" s="53">
        <v>12</v>
      </c>
      <c r="I49" s="53">
        <v>36</v>
      </c>
      <c r="J49" s="517">
        <f t="shared" ref="J49:J62" si="6">SUM(H49:I49)</f>
        <v>48</v>
      </c>
      <c r="K49" s="503"/>
      <c r="L49" s="606"/>
      <c r="M49" s="503"/>
      <c r="N49" s="606"/>
      <c r="O49" s="606"/>
      <c r="P49" s="606"/>
      <c r="Q49" s="804"/>
      <c r="R49" s="804"/>
      <c r="S49" s="805"/>
      <c r="T49" s="804"/>
      <c r="U49" s="805"/>
      <c r="V49" s="805"/>
      <c r="W49" s="805"/>
      <c r="X49" s="805"/>
      <c r="Y49" s="805"/>
      <c r="Z49" s="805"/>
      <c r="AA49" s="805"/>
      <c r="AB49" s="805"/>
      <c r="AC49" s="805"/>
      <c r="AD49" s="805"/>
      <c r="AE49" s="805"/>
      <c r="AF49" s="805"/>
      <c r="AG49" s="1418"/>
      <c r="AH49" s="1418"/>
      <c r="AI49" s="1418"/>
      <c r="AJ49" s="1418"/>
      <c r="AL49" s="653"/>
      <c r="AM49" s="654"/>
      <c r="AN49" s="662"/>
      <c r="AO49" s="654"/>
      <c r="AP49" s="654"/>
      <c r="AQ49" s="654"/>
      <c r="AR49" s="654"/>
      <c r="AS49" s="654"/>
      <c r="AT49" s="654"/>
      <c r="AU49" s="654"/>
      <c r="AV49" s="654"/>
      <c r="AW49" s="654"/>
      <c r="AX49" s="654"/>
      <c r="AY49" s="654"/>
      <c r="AZ49" s="654"/>
      <c r="BA49" s="654"/>
      <c r="BB49" s="654"/>
      <c r="BC49" s="654"/>
      <c r="BD49" s="654"/>
      <c r="BE49" s="654"/>
      <c r="BF49" s="654"/>
      <c r="BG49" s="654"/>
      <c r="BH49" s="654"/>
      <c r="BI49" s="654"/>
      <c r="BJ49" s="654"/>
      <c r="BK49" s="654"/>
      <c r="BL49" s="654"/>
      <c r="BM49" s="654"/>
      <c r="BN49" s="654"/>
      <c r="BO49" s="654"/>
    </row>
    <row r="50" spans="1:67" s="5" customFormat="1">
      <c r="A50" s="668" t="s">
        <v>196</v>
      </c>
      <c r="B50" s="1470"/>
      <c r="C50" s="26" t="s">
        <v>1511</v>
      </c>
      <c r="D50" s="836" t="s">
        <v>2689</v>
      </c>
      <c r="E50" s="668">
        <v>11525</v>
      </c>
      <c r="F50" s="890"/>
      <c r="G50" s="53" t="s">
        <v>751</v>
      </c>
      <c r="H50" s="53"/>
      <c r="I50" s="53"/>
      <c r="J50" s="517"/>
      <c r="K50" s="503"/>
      <c r="L50" s="606"/>
      <c r="M50" s="503"/>
      <c r="N50" s="606"/>
      <c r="O50" s="606"/>
      <c r="P50" s="606"/>
      <c r="Q50" s="804"/>
      <c r="R50" s="804"/>
      <c r="S50" s="805"/>
      <c r="T50" s="804"/>
      <c r="U50" s="805"/>
      <c r="V50" s="805"/>
      <c r="W50" s="805"/>
      <c r="X50" s="805"/>
      <c r="Y50" s="805"/>
      <c r="Z50" s="805"/>
      <c r="AA50" s="805"/>
      <c r="AB50" s="805"/>
      <c r="AC50" s="805"/>
      <c r="AD50" s="805"/>
      <c r="AE50" s="805"/>
      <c r="AF50" s="805"/>
      <c r="AG50" s="1418"/>
      <c r="AH50" s="1418"/>
      <c r="AI50" s="1418"/>
      <c r="AJ50" s="1418"/>
      <c r="AL50" s="734"/>
      <c r="AM50" s="735"/>
      <c r="AN50" s="736"/>
      <c r="AO50" s="735"/>
      <c r="AP50" s="735"/>
      <c r="AQ50" s="735"/>
      <c r="AR50" s="735"/>
      <c r="AS50" s="735"/>
      <c r="AT50" s="735"/>
      <c r="AU50" s="735"/>
      <c r="AV50" s="735"/>
      <c r="AW50" s="735"/>
      <c r="AX50" s="735"/>
      <c r="AY50" s="735"/>
      <c r="AZ50" s="735"/>
      <c r="BA50" s="735"/>
      <c r="BB50" s="735"/>
      <c r="BC50" s="735"/>
      <c r="BD50" s="735"/>
      <c r="BE50" s="735"/>
      <c r="BF50" s="735"/>
      <c r="BG50" s="735"/>
      <c r="BH50" s="735"/>
      <c r="BI50" s="735"/>
      <c r="BJ50" s="735"/>
      <c r="BK50" s="735"/>
      <c r="BL50" s="735"/>
      <c r="BM50" s="735"/>
      <c r="BN50" s="735"/>
      <c r="BO50" s="735"/>
    </row>
    <row r="51" spans="1:67" s="5" customFormat="1">
      <c r="A51" s="668" t="s">
        <v>196</v>
      </c>
      <c r="B51" s="26"/>
      <c r="C51" s="26" t="s">
        <v>197</v>
      </c>
      <c r="D51" s="836" t="s">
        <v>2689</v>
      </c>
      <c r="E51" s="668">
        <v>11537</v>
      </c>
      <c r="F51" s="901">
        <v>13.4</v>
      </c>
      <c r="G51" s="63" t="s">
        <v>751</v>
      </c>
      <c r="H51" s="63">
        <v>34</v>
      </c>
      <c r="I51" s="63">
        <v>221</v>
      </c>
      <c r="J51" s="517">
        <f t="shared" si="6"/>
        <v>255</v>
      </c>
      <c r="K51" s="503"/>
      <c r="L51" s="606"/>
      <c r="M51" s="503"/>
      <c r="N51" s="606"/>
      <c r="O51" s="606"/>
      <c r="P51" s="606"/>
      <c r="Q51" s="804"/>
      <c r="R51" s="804"/>
      <c r="S51" s="805"/>
      <c r="T51" s="804"/>
      <c r="U51" s="805"/>
      <c r="V51" s="805"/>
      <c r="W51" s="805"/>
      <c r="X51" s="805"/>
      <c r="Y51" s="805"/>
      <c r="Z51" s="805"/>
      <c r="AA51" s="805"/>
      <c r="AB51" s="805"/>
      <c r="AC51" s="805"/>
      <c r="AD51" s="805"/>
      <c r="AE51" s="805"/>
      <c r="AF51" s="805"/>
      <c r="AG51" s="1418"/>
      <c r="AH51" s="1418"/>
      <c r="AI51" s="1418"/>
      <c r="AJ51" s="1418"/>
      <c r="AL51" s="734"/>
      <c r="AM51" s="735"/>
      <c r="AN51" s="736"/>
      <c r="AO51" s="735"/>
      <c r="AP51" s="735"/>
      <c r="AQ51" s="735"/>
      <c r="AR51" s="735"/>
      <c r="AS51" s="735"/>
      <c r="AT51" s="735"/>
      <c r="AU51" s="735"/>
      <c r="AV51" s="735"/>
      <c r="AW51" s="735"/>
      <c r="AX51" s="735"/>
      <c r="AY51" s="735"/>
      <c r="AZ51" s="735"/>
      <c r="BA51" s="735"/>
      <c r="BB51" s="735"/>
      <c r="BC51" s="735"/>
      <c r="BD51" s="735"/>
      <c r="BE51" s="735"/>
      <c r="BF51" s="735"/>
      <c r="BG51" s="735"/>
      <c r="BH51" s="735"/>
      <c r="BI51" s="735"/>
      <c r="BJ51" s="735"/>
      <c r="BK51" s="735"/>
      <c r="BL51" s="735"/>
      <c r="BM51" s="735"/>
      <c r="BN51" s="735"/>
      <c r="BO51" s="735"/>
    </row>
    <row r="52" spans="1:67" s="9" customFormat="1">
      <c r="A52" s="668" t="s">
        <v>196</v>
      </c>
      <c r="B52" s="26"/>
      <c r="C52" s="26" t="s">
        <v>1514</v>
      </c>
      <c r="D52" s="836" t="s">
        <v>2689</v>
      </c>
      <c r="E52" s="668">
        <v>11587</v>
      </c>
      <c r="F52" s="901"/>
      <c r="G52" s="63" t="s">
        <v>751</v>
      </c>
      <c r="H52" s="63"/>
      <c r="I52" s="63"/>
      <c r="J52" s="517"/>
      <c r="K52" s="500"/>
      <c r="L52" s="603"/>
      <c r="M52" s="500"/>
      <c r="N52" s="603"/>
      <c r="O52" s="603"/>
      <c r="P52" s="603"/>
      <c r="Q52" s="806"/>
      <c r="R52" s="806"/>
      <c r="S52" s="807"/>
      <c r="T52" s="806"/>
      <c r="U52" s="805"/>
      <c r="V52" s="805"/>
      <c r="W52" s="807"/>
      <c r="X52" s="807"/>
      <c r="Y52" s="805"/>
      <c r="Z52" s="807"/>
      <c r="AA52" s="805"/>
      <c r="AB52" s="805"/>
      <c r="AC52" s="805"/>
      <c r="AD52" s="805"/>
      <c r="AE52" s="807"/>
      <c r="AF52" s="805"/>
      <c r="AG52" s="1418"/>
      <c r="AH52" s="1418"/>
      <c r="AI52" s="1418"/>
      <c r="AJ52" s="1418"/>
      <c r="AL52" s="653"/>
      <c r="AM52" s="654"/>
      <c r="AN52" s="662"/>
      <c r="AO52" s="654"/>
      <c r="AP52" s="654"/>
      <c r="AQ52" s="654"/>
      <c r="AR52" s="654"/>
      <c r="AS52" s="654"/>
      <c r="AT52" s="654"/>
      <c r="AU52" s="654"/>
      <c r="AV52" s="654"/>
      <c r="AW52" s="654"/>
      <c r="AX52" s="654"/>
      <c r="AY52" s="654"/>
      <c r="AZ52" s="654"/>
      <c r="BA52" s="654"/>
      <c r="BB52" s="654"/>
      <c r="BC52" s="654"/>
      <c r="BD52" s="654"/>
      <c r="BE52" s="654"/>
      <c r="BF52" s="654"/>
      <c r="BG52" s="654"/>
      <c r="BH52" s="654"/>
      <c r="BI52" s="654"/>
      <c r="BJ52" s="654"/>
      <c r="BK52" s="654"/>
      <c r="BL52" s="654"/>
      <c r="BM52" s="654"/>
      <c r="BN52" s="654"/>
      <c r="BO52" s="654"/>
    </row>
    <row r="53" spans="1:67" s="9" customFormat="1">
      <c r="A53" s="668" t="s">
        <v>196</v>
      </c>
      <c r="B53" s="26"/>
      <c r="C53" s="26" t="s">
        <v>1512</v>
      </c>
      <c r="D53" s="836" t="s">
        <v>2689</v>
      </c>
      <c r="E53" s="668">
        <v>11629</v>
      </c>
      <c r="F53" s="901"/>
      <c r="G53" s="63" t="s">
        <v>751</v>
      </c>
      <c r="H53" s="63">
        <v>41</v>
      </c>
      <c r="I53" s="63">
        <v>107</v>
      </c>
      <c r="J53" s="517">
        <f t="shared" si="6"/>
        <v>148</v>
      </c>
      <c r="K53" s="500"/>
      <c r="L53" s="603"/>
      <c r="M53" s="500"/>
      <c r="N53" s="603"/>
      <c r="O53" s="603"/>
      <c r="P53" s="603"/>
      <c r="Q53" s="806"/>
      <c r="R53" s="806"/>
      <c r="S53" s="807"/>
      <c r="T53" s="806"/>
      <c r="U53" s="805"/>
      <c r="V53" s="805"/>
      <c r="W53" s="807"/>
      <c r="X53" s="807"/>
      <c r="Y53" s="805"/>
      <c r="Z53" s="807"/>
      <c r="AA53" s="805"/>
      <c r="AB53" s="805"/>
      <c r="AC53" s="805"/>
      <c r="AD53" s="805"/>
      <c r="AE53" s="807"/>
      <c r="AF53" s="805"/>
      <c r="AG53" s="1418"/>
      <c r="AH53" s="1418"/>
      <c r="AI53" s="1418"/>
      <c r="AJ53" s="1418"/>
      <c r="AL53" s="653"/>
      <c r="AM53" s="654"/>
      <c r="AN53" s="662"/>
      <c r="AO53" s="654"/>
      <c r="AP53" s="654"/>
      <c r="AQ53" s="654"/>
      <c r="AR53" s="654"/>
      <c r="AS53" s="654"/>
      <c r="AT53" s="654"/>
      <c r="AU53" s="654"/>
      <c r="AV53" s="654"/>
      <c r="AW53" s="654"/>
      <c r="AX53" s="654"/>
      <c r="AY53" s="654"/>
      <c r="AZ53" s="654"/>
      <c r="BA53" s="654"/>
      <c r="BB53" s="654"/>
      <c r="BC53" s="654"/>
      <c r="BD53" s="654"/>
      <c r="BE53" s="654"/>
      <c r="BF53" s="654"/>
      <c r="BG53" s="654"/>
      <c r="BH53" s="654"/>
      <c r="BI53" s="654"/>
      <c r="BJ53" s="654"/>
      <c r="BK53" s="654"/>
      <c r="BL53" s="654"/>
      <c r="BM53" s="654"/>
      <c r="BN53" s="654"/>
      <c r="BO53" s="654"/>
    </row>
    <row r="54" spans="1:67" s="9" customFormat="1">
      <c r="A54" s="668" t="s">
        <v>196</v>
      </c>
      <c r="B54" s="26"/>
      <c r="C54" s="26" t="s">
        <v>1513</v>
      </c>
      <c r="D54" s="836" t="s">
        <v>2689</v>
      </c>
      <c r="E54" s="668">
        <v>11693</v>
      </c>
      <c r="F54" s="901"/>
      <c r="G54" s="63" t="s">
        <v>751</v>
      </c>
      <c r="H54" s="63"/>
      <c r="I54" s="63"/>
      <c r="J54" s="517"/>
      <c r="K54" s="500"/>
      <c r="L54" s="603"/>
      <c r="M54" s="500"/>
      <c r="N54" s="603"/>
      <c r="O54" s="603"/>
      <c r="P54" s="603"/>
      <c r="Q54" s="806"/>
      <c r="R54" s="806"/>
      <c r="S54" s="807"/>
      <c r="T54" s="806"/>
      <c r="U54" s="805"/>
      <c r="V54" s="805"/>
      <c r="W54" s="807"/>
      <c r="X54" s="807"/>
      <c r="Y54" s="805"/>
      <c r="Z54" s="807"/>
      <c r="AA54" s="805"/>
      <c r="AB54" s="805"/>
      <c r="AC54" s="805"/>
      <c r="AD54" s="805"/>
      <c r="AE54" s="807"/>
      <c r="AF54" s="805"/>
      <c r="AG54" s="1418"/>
      <c r="AH54" s="1418"/>
      <c r="AI54" s="1418"/>
      <c r="AJ54" s="1418"/>
      <c r="AL54" s="653"/>
      <c r="AM54" s="654"/>
      <c r="AN54" s="662"/>
      <c r="AO54" s="654"/>
      <c r="AP54" s="654"/>
      <c r="AQ54" s="654"/>
      <c r="AR54" s="654"/>
      <c r="AS54" s="654"/>
      <c r="AT54" s="654"/>
      <c r="AU54" s="654"/>
      <c r="AV54" s="654"/>
      <c r="AW54" s="654"/>
      <c r="AX54" s="654"/>
      <c r="AY54" s="654"/>
      <c r="AZ54" s="654"/>
      <c r="BA54" s="654"/>
      <c r="BB54" s="654"/>
      <c r="BC54" s="654"/>
      <c r="BD54" s="654"/>
      <c r="BE54" s="654"/>
      <c r="BF54" s="654"/>
      <c r="BG54" s="654"/>
      <c r="BH54" s="654"/>
      <c r="BI54" s="654"/>
      <c r="BJ54" s="654"/>
      <c r="BK54" s="654"/>
      <c r="BL54" s="654"/>
      <c r="BM54" s="654"/>
      <c r="BN54" s="654"/>
      <c r="BO54" s="654"/>
    </row>
    <row r="55" spans="1:67" s="9" customFormat="1">
      <c r="A55" s="668" t="s">
        <v>196</v>
      </c>
      <c r="B55" s="26"/>
      <c r="C55" s="26" t="s">
        <v>1515</v>
      </c>
      <c r="D55" s="836" t="s">
        <v>2689</v>
      </c>
      <c r="E55" s="668">
        <v>11714</v>
      </c>
      <c r="F55" s="901"/>
      <c r="G55" s="63" t="s">
        <v>751</v>
      </c>
      <c r="H55" s="63">
        <v>45</v>
      </c>
      <c r="I55" s="63">
        <v>120</v>
      </c>
      <c r="J55" s="517">
        <f t="shared" si="6"/>
        <v>165</v>
      </c>
      <c r="K55" s="500"/>
      <c r="L55" s="603"/>
      <c r="M55" s="500"/>
      <c r="N55" s="603"/>
      <c r="O55" s="603"/>
      <c r="P55" s="603"/>
      <c r="Q55" s="806"/>
      <c r="R55" s="806"/>
      <c r="S55" s="807"/>
      <c r="T55" s="806"/>
      <c r="U55" s="805"/>
      <c r="V55" s="805"/>
      <c r="W55" s="807"/>
      <c r="X55" s="807"/>
      <c r="Y55" s="805"/>
      <c r="Z55" s="807"/>
      <c r="AA55" s="805"/>
      <c r="AB55" s="805"/>
      <c r="AC55" s="805"/>
      <c r="AD55" s="805"/>
      <c r="AE55" s="807"/>
      <c r="AF55" s="805"/>
      <c r="AG55" s="1418"/>
      <c r="AH55" s="1418"/>
      <c r="AI55" s="1418"/>
      <c r="AJ55" s="1418"/>
      <c r="AL55" s="653"/>
      <c r="AM55" s="654"/>
      <c r="AN55" s="662"/>
      <c r="AO55" s="654"/>
      <c r="AP55" s="654"/>
      <c r="AQ55" s="654"/>
      <c r="AR55" s="654"/>
      <c r="AS55" s="654"/>
      <c r="AT55" s="654"/>
      <c r="AU55" s="654"/>
      <c r="AV55" s="654"/>
      <c r="AW55" s="654"/>
      <c r="AX55" s="654"/>
      <c r="AY55" s="654"/>
      <c r="AZ55" s="654"/>
      <c r="BA55" s="654"/>
      <c r="BB55" s="654"/>
      <c r="BC55" s="654"/>
      <c r="BD55" s="654"/>
      <c r="BE55" s="654"/>
      <c r="BF55" s="654"/>
      <c r="BG55" s="654"/>
      <c r="BH55" s="654"/>
      <c r="BI55" s="654"/>
      <c r="BJ55" s="654"/>
      <c r="BK55" s="654"/>
      <c r="BL55" s="654"/>
      <c r="BM55" s="654"/>
      <c r="BN55" s="654"/>
      <c r="BO55" s="654"/>
    </row>
    <row r="56" spans="1:67" s="9" customFormat="1">
      <c r="A56" s="668" t="s">
        <v>196</v>
      </c>
      <c r="B56" s="26"/>
      <c r="C56" s="26" t="s">
        <v>217</v>
      </c>
      <c r="D56" s="836" t="s">
        <v>2689</v>
      </c>
      <c r="E56" s="668">
        <v>11787</v>
      </c>
      <c r="F56" s="901">
        <v>75.3</v>
      </c>
      <c r="G56" s="63" t="s">
        <v>751</v>
      </c>
      <c r="H56" s="63">
        <v>74</v>
      </c>
      <c r="I56" s="63">
        <v>168</v>
      </c>
      <c r="J56" s="517">
        <f t="shared" si="6"/>
        <v>242</v>
      </c>
      <c r="K56" s="500"/>
      <c r="L56" s="603"/>
      <c r="M56" s="500"/>
      <c r="N56" s="603"/>
      <c r="O56" s="603"/>
      <c r="P56" s="603"/>
      <c r="Q56" s="806"/>
      <c r="R56" s="806"/>
      <c r="S56" s="807"/>
      <c r="T56" s="806"/>
      <c r="U56" s="805"/>
      <c r="V56" s="805"/>
      <c r="W56" s="807"/>
      <c r="X56" s="807"/>
      <c r="Y56" s="805"/>
      <c r="Z56" s="807"/>
      <c r="AA56" s="805"/>
      <c r="AB56" s="805"/>
      <c r="AC56" s="805"/>
      <c r="AD56" s="805"/>
      <c r="AE56" s="807"/>
      <c r="AF56" s="805"/>
      <c r="AG56" s="1418"/>
      <c r="AH56" s="1418"/>
      <c r="AI56" s="1418"/>
      <c r="AJ56" s="1418"/>
      <c r="AL56" s="650"/>
      <c r="AM56" s="652"/>
      <c r="AN56" s="661"/>
      <c r="AO56" s="652"/>
      <c r="AP56" s="652"/>
      <c r="AQ56" s="652"/>
      <c r="AR56" s="652"/>
      <c r="AS56" s="652"/>
      <c r="AT56" s="652"/>
      <c r="AU56" s="652"/>
      <c r="AV56" s="652"/>
      <c r="AW56" s="652"/>
      <c r="AX56" s="652"/>
      <c r="AY56" s="652"/>
      <c r="AZ56" s="652"/>
      <c r="BA56" s="652"/>
      <c r="BB56" s="652"/>
      <c r="BC56" s="652"/>
      <c r="BD56" s="652"/>
      <c r="BE56" s="652"/>
      <c r="BF56" s="652"/>
      <c r="BG56" s="652"/>
      <c r="BH56" s="652"/>
      <c r="BI56" s="652"/>
      <c r="BJ56" s="652"/>
      <c r="BK56" s="652"/>
      <c r="BL56" s="652"/>
      <c r="BM56" s="652"/>
      <c r="BN56" s="652"/>
      <c r="BO56" s="652"/>
    </row>
    <row r="57" spans="1:67" s="8" customFormat="1">
      <c r="A57" s="668" t="s">
        <v>196</v>
      </c>
      <c r="B57" s="26"/>
      <c r="C57" s="26" t="s">
        <v>811</v>
      </c>
      <c r="D57" s="836" t="s">
        <v>2689</v>
      </c>
      <c r="E57" s="668">
        <v>11583</v>
      </c>
      <c r="F57" s="901"/>
      <c r="G57" s="63" t="s">
        <v>751</v>
      </c>
      <c r="H57" s="63">
        <v>239</v>
      </c>
      <c r="I57" s="63">
        <v>972</v>
      </c>
      <c r="J57" s="517">
        <f t="shared" si="6"/>
        <v>1211</v>
      </c>
      <c r="K57" s="500"/>
      <c r="L57" s="603"/>
      <c r="M57" s="500"/>
      <c r="N57" s="603"/>
      <c r="O57" s="603"/>
      <c r="P57" s="603"/>
      <c r="Q57" s="806"/>
      <c r="R57" s="806"/>
      <c r="S57" s="807"/>
      <c r="T57" s="806"/>
      <c r="U57" s="805"/>
      <c r="V57" s="805"/>
      <c r="W57" s="807"/>
      <c r="X57" s="807"/>
      <c r="Y57" s="805"/>
      <c r="Z57" s="807"/>
      <c r="AA57" s="805"/>
      <c r="AB57" s="805"/>
      <c r="AC57" s="805"/>
      <c r="AD57" s="805"/>
      <c r="AE57" s="807"/>
      <c r="AF57" s="805"/>
      <c r="AG57" s="1418"/>
      <c r="AH57" s="1418"/>
      <c r="AI57" s="1418"/>
      <c r="AJ57" s="1418"/>
      <c r="AL57" s="650"/>
      <c r="AM57" s="652"/>
      <c r="AN57" s="661"/>
      <c r="AO57" s="652"/>
      <c r="AP57" s="652"/>
      <c r="AQ57" s="652"/>
      <c r="AR57" s="652"/>
      <c r="AS57" s="652"/>
      <c r="AT57" s="652"/>
      <c r="AU57" s="652"/>
      <c r="AV57" s="652"/>
      <c r="AW57" s="652"/>
      <c r="AX57" s="652"/>
      <c r="AY57" s="652"/>
      <c r="AZ57" s="652"/>
      <c r="BA57" s="652"/>
      <c r="BB57" s="652"/>
      <c r="BC57" s="652"/>
      <c r="BD57" s="652"/>
      <c r="BE57" s="652"/>
      <c r="BF57" s="652"/>
      <c r="BG57" s="652"/>
      <c r="BH57" s="652"/>
      <c r="BI57" s="652"/>
      <c r="BJ57" s="652"/>
      <c r="BK57" s="652"/>
      <c r="BL57" s="652"/>
      <c r="BM57" s="652"/>
      <c r="BN57" s="652"/>
      <c r="BO57" s="652"/>
    </row>
    <row r="58" spans="1:67" s="8" customFormat="1">
      <c r="A58" s="667" t="s">
        <v>800</v>
      </c>
      <c r="B58" s="137"/>
      <c r="C58" s="137" t="s">
        <v>732</v>
      </c>
      <c r="D58" s="836" t="s">
        <v>2689</v>
      </c>
      <c r="E58" s="667">
        <v>16518</v>
      </c>
      <c r="F58" s="902">
        <v>26.1</v>
      </c>
      <c r="G58" s="158" t="s">
        <v>751</v>
      </c>
      <c r="H58" s="158">
        <v>447</v>
      </c>
      <c r="I58" s="158">
        <v>1699</v>
      </c>
      <c r="J58" s="502">
        <f t="shared" si="6"/>
        <v>2146</v>
      </c>
      <c r="K58" s="500"/>
      <c r="L58" s="603"/>
      <c r="M58" s="500"/>
      <c r="N58" s="603"/>
      <c r="O58" s="603"/>
      <c r="P58" s="603"/>
      <c r="Q58" s="806"/>
      <c r="R58" s="806"/>
      <c r="S58" s="807"/>
      <c r="T58" s="806"/>
      <c r="U58" s="805"/>
      <c r="V58" s="805"/>
      <c r="W58" s="807"/>
      <c r="X58" s="807"/>
      <c r="Y58" s="805"/>
      <c r="Z58" s="807"/>
      <c r="AA58" s="805"/>
      <c r="AB58" s="805"/>
      <c r="AC58" s="805"/>
      <c r="AD58" s="805"/>
      <c r="AE58" s="807"/>
      <c r="AF58" s="805"/>
      <c r="AG58" s="1418"/>
      <c r="AH58" s="1418"/>
      <c r="AI58" s="1418"/>
      <c r="AJ58" s="1418"/>
      <c r="AL58" s="653"/>
      <c r="AM58" s="654"/>
      <c r="AN58" s="662"/>
      <c r="AO58" s="654"/>
      <c r="AP58" s="654"/>
      <c r="AQ58" s="654"/>
      <c r="AR58" s="654"/>
      <c r="AS58" s="654"/>
      <c r="AT58" s="654"/>
      <c r="AU58" s="654"/>
      <c r="AV58" s="654"/>
      <c r="AW58" s="654"/>
      <c r="AX58" s="654"/>
      <c r="AY58" s="654"/>
      <c r="AZ58" s="654"/>
      <c r="BA58" s="654"/>
      <c r="BB58" s="654"/>
      <c r="BC58" s="654"/>
      <c r="BD58" s="654"/>
      <c r="BE58" s="654"/>
      <c r="BF58" s="654"/>
      <c r="BG58" s="654"/>
      <c r="BH58" s="654"/>
      <c r="BI58" s="654"/>
      <c r="BJ58" s="654"/>
      <c r="BK58" s="654"/>
      <c r="BL58" s="654"/>
      <c r="BM58" s="654"/>
      <c r="BN58" s="654"/>
      <c r="BO58" s="654"/>
    </row>
    <row r="59" spans="1:67" s="6" customFormat="1">
      <c r="A59" s="488" t="s">
        <v>800</v>
      </c>
      <c r="B59" s="142"/>
      <c r="C59" s="142" t="s">
        <v>809</v>
      </c>
      <c r="D59" s="836" t="s">
        <v>2689</v>
      </c>
      <c r="E59" s="488">
        <v>11527</v>
      </c>
      <c r="F59" s="903"/>
      <c r="G59" s="157" t="s">
        <v>751</v>
      </c>
      <c r="H59" s="157">
        <v>15</v>
      </c>
      <c r="I59" s="157">
        <v>127</v>
      </c>
      <c r="J59" s="517">
        <f t="shared" si="6"/>
        <v>142</v>
      </c>
      <c r="K59" s="508"/>
      <c r="L59" s="609"/>
      <c r="M59" s="508"/>
      <c r="N59" s="609"/>
      <c r="O59" s="609"/>
      <c r="P59" s="609"/>
      <c r="Q59" s="804"/>
      <c r="R59" s="804"/>
      <c r="S59" s="805"/>
      <c r="T59" s="804"/>
      <c r="U59" s="805"/>
      <c r="V59" s="805"/>
      <c r="W59" s="805"/>
      <c r="X59" s="805"/>
      <c r="Y59" s="805"/>
      <c r="Z59" s="805"/>
      <c r="AA59" s="805"/>
      <c r="AB59" s="805"/>
      <c r="AC59" s="805"/>
      <c r="AD59" s="805" t="s">
        <v>1525</v>
      </c>
      <c r="AE59" s="805"/>
      <c r="AF59" s="805"/>
      <c r="AG59" s="1418"/>
      <c r="AH59" s="1418"/>
      <c r="AI59" s="1418"/>
      <c r="AJ59" s="1418"/>
      <c r="AL59" s="653"/>
      <c r="AM59" s="654"/>
      <c r="AN59" s="662"/>
      <c r="AO59" s="654"/>
      <c r="AP59" s="654"/>
      <c r="AQ59" s="654"/>
      <c r="AR59" s="654"/>
      <c r="AS59" s="654"/>
      <c r="AT59" s="654"/>
      <c r="AU59" s="654"/>
      <c r="AV59" s="654"/>
      <c r="AW59" s="654"/>
      <c r="AX59" s="654"/>
      <c r="AY59" s="654"/>
      <c r="AZ59" s="654"/>
      <c r="BA59" s="654"/>
      <c r="BB59" s="654"/>
      <c r="BC59" s="654"/>
      <c r="BD59" s="654"/>
      <c r="BE59" s="654"/>
      <c r="BF59" s="654"/>
      <c r="BG59" s="654"/>
      <c r="BH59" s="654"/>
      <c r="BI59" s="654"/>
      <c r="BJ59" s="654"/>
      <c r="BK59" s="654"/>
      <c r="BL59" s="654"/>
      <c r="BM59" s="654"/>
      <c r="BN59" s="654"/>
      <c r="BO59" s="654"/>
    </row>
    <row r="60" spans="1:67" s="6" customFormat="1">
      <c r="A60" s="488" t="s">
        <v>800</v>
      </c>
      <c r="B60" s="142"/>
      <c r="C60" s="142" t="s">
        <v>180</v>
      </c>
      <c r="D60" s="836" t="s">
        <v>2689</v>
      </c>
      <c r="E60" s="488">
        <v>11585</v>
      </c>
      <c r="F60" s="904"/>
      <c r="G60" s="157" t="s">
        <v>751</v>
      </c>
      <c r="H60" s="157"/>
      <c r="I60" s="157">
        <v>531</v>
      </c>
      <c r="J60" s="517">
        <f t="shared" si="6"/>
        <v>531</v>
      </c>
      <c r="K60" s="498"/>
      <c r="L60" s="604"/>
      <c r="M60" s="498"/>
      <c r="N60" s="604"/>
      <c r="O60" s="604"/>
      <c r="P60" s="604"/>
      <c r="Q60" s="806"/>
      <c r="R60" s="806"/>
      <c r="S60" s="807"/>
      <c r="T60" s="806"/>
      <c r="U60" s="805"/>
      <c r="V60" s="805"/>
      <c r="W60" s="807"/>
      <c r="X60" s="807"/>
      <c r="Y60" s="805"/>
      <c r="Z60" s="807"/>
      <c r="AA60" s="805"/>
      <c r="AB60" s="805"/>
      <c r="AC60" s="805"/>
      <c r="AD60" s="805"/>
      <c r="AE60" s="807"/>
      <c r="AF60" s="805"/>
      <c r="AG60" s="1418"/>
      <c r="AH60" s="1418"/>
      <c r="AI60" s="1418"/>
      <c r="AJ60" s="1418"/>
      <c r="AL60" s="653"/>
      <c r="AM60" s="654"/>
      <c r="AN60" s="662"/>
      <c r="AO60" s="654"/>
      <c r="AP60" s="654"/>
      <c r="AQ60" s="654"/>
      <c r="AR60" s="654"/>
      <c r="AS60" s="654"/>
      <c r="AT60" s="654"/>
      <c r="AU60" s="654"/>
      <c r="AV60" s="654"/>
      <c r="AW60" s="654"/>
      <c r="AX60" s="654"/>
      <c r="AY60" s="654"/>
      <c r="AZ60" s="654"/>
      <c r="BA60" s="654"/>
      <c r="BB60" s="654"/>
      <c r="BC60" s="654"/>
      <c r="BD60" s="654"/>
      <c r="BE60" s="654"/>
      <c r="BF60" s="654"/>
      <c r="BG60" s="654"/>
      <c r="BH60" s="654"/>
      <c r="BI60" s="654"/>
      <c r="BJ60" s="654"/>
      <c r="BK60" s="654"/>
      <c r="BL60" s="654"/>
      <c r="BM60" s="654"/>
      <c r="BN60" s="654"/>
      <c r="BO60" s="654"/>
    </row>
    <row r="61" spans="1:67" s="6" customFormat="1">
      <c r="A61" s="488" t="s">
        <v>800</v>
      </c>
      <c r="B61" s="142"/>
      <c r="C61" s="142" t="s">
        <v>190</v>
      </c>
      <c r="D61" s="836" t="s">
        <v>2689</v>
      </c>
      <c r="E61" s="488">
        <v>16520</v>
      </c>
      <c r="F61" s="904"/>
      <c r="G61" s="157" t="s">
        <v>751</v>
      </c>
      <c r="H61" s="157">
        <v>150</v>
      </c>
      <c r="I61" s="157">
        <v>647</v>
      </c>
      <c r="J61" s="517">
        <f t="shared" si="6"/>
        <v>797</v>
      </c>
      <c r="K61" s="533"/>
      <c r="L61" s="618"/>
      <c r="M61" s="533"/>
      <c r="N61" s="618"/>
      <c r="O61" s="618"/>
      <c r="P61" s="618"/>
      <c r="Q61" s="806"/>
      <c r="R61" s="806"/>
      <c r="S61" s="807"/>
      <c r="T61" s="806"/>
      <c r="U61" s="805"/>
      <c r="V61" s="805"/>
      <c r="W61" s="807"/>
      <c r="X61" s="807"/>
      <c r="Y61" s="805"/>
      <c r="Z61" s="807"/>
      <c r="AA61" s="805"/>
      <c r="AB61" s="805"/>
      <c r="AC61" s="805"/>
      <c r="AD61" s="805"/>
      <c r="AE61" s="807"/>
      <c r="AF61" s="805"/>
      <c r="AG61" s="1418"/>
      <c r="AH61" s="1418"/>
      <c r="AI61" s="1418"/>
      <c r="AJ61" s="1418"/>
      <c r="AL61" s="653"/>
      <c r="AM61" s="654"/>
      <c r="AN61" s="662"/>
      <c r="AO61" s="654"/>
      <c r="AP61" s="654"/>
      <c r="AQ61" s="654"/>
      <c r="AR61" s="654"/>
      <c r="AS61" s="654"/>
      <c r="AT61" s="654"/>
      <c r="AU61" s="654"/>
      <c r="AV61" s="654"/>
      <c r="AW61" s="654"/>
      <c r="AX61" s="654"/>
      <c r="AY61" s="654"/>
      <c r="AZ61" s="654"/>
      <c r="BA61" s="654"/>
      <c r="BB61" s="654"/>
      <c r="BC61" s="654"/>
      <c r="BD61" s="654"/>
      <c r="BE61" s="654"/>
      <c r="BF61" s="654"/>
      <c r="BG61" s="654"/>
      <c r="BH61" s="654"/>
      <c r="BI61" s="654"/>
      <c r="BJ61" s="654"/>
      <c r="BK61" s="654"/>
      <c r="BL61" s="654"/>
      <c r="BM61" s="654"/>
      <c r="BN61" s="654"/>
      <c r="BO61" s="654"/>
    </row>
    <row r="62" spans="1:67" s="6" customFormat="1">
      <c r="A62" s="488" t="s">
        <v>800</v>
      </c>
      <c r="B62" s="142"/>
      <c r="C62" s="142" t="s">
        <v>810</v>
      </c>
      <c r="D62" s="836" t="s">
        <v>2689</v>
      </c>
      <c r="E62" s="488">
        <v>11838</v>
      </c>
      <c r="F62" s="904">
        <v>26.9</v>
      </c>
      <c r="G62" s="157" t="s">
        <v>751</v>
      </c>
      <c r="H62" s="157">
        <v>48</v>
      </c>
      <c r="I62" s="157">
        <v>263</v>
      </c>
      <c r="J62" s="517">
        <f t="shared" si="6"/>
        <v>311</v>
      </c>
      <c r="K62" s="533"/>
      <c r="L62" s="618"/>
      <c r="M62" s="533"/>
      <c r="N62" s="618"/>
      <c r="O62" s="618"/>
      <c r="P62" s="618"/>
      <c r="Q62" s="806"/>
      <c r="R62" s="806"/>
      <c r="S62" s="807"/>
      <c r="T62" s="806"/>
      <c r="U62" s="805"/>
      <c r="V62" s="805"/>
      <c r="W62" s="807"/>
      <c r="X62" s="807"/>
      <c r="Y62" s="805"/>
      <c r="Z62" s="807"/>
      <c r="AA62" s="805"/>
      <c r="AB62" s="805"/>
      <c r="AC62" s="805"/>
      <c r="AD62" s="805"/>
      <c r="AE62" s="807"/>
      <c r="AF62" s="805"/>
      <c r="AG62" s="1418"/>
      <c r="AH62" s="1418"/>
      <c r="AI62" s="1418"/>
      <c r="AJ62" s="1418"/>
      <c r="AL62" s="653"/>
      <c r="AM62" s="654"/>
      <c r="AN62" s="662"/>
      <c r="AO62" s="654"/>
      <c r="AP62" s="654"/>
      <c r="AQ62" s="654"/>
      <c r="AR62" s="654"/>
      <c r="AS62" s="654"/>
      <c r="AT62" s="654"/>
      <c r="AU62" s="654"/>
      <c r="AV62" s="654"/>
      <c r="AW62" s="654"/>
      <c r="AX62" s="654"/>
      <c r="AY62" s="654"/>
      <c r="AZ62" s="654"/>
      <c r="BA62" s="654"/>
      <c r="BB62" s="654"/>
      <c r="BC62" s="654"/>
      <c r="BD62" s="654"/>
      <c r="BE62" s="654"/>
      <c r="BF62" s="654"/>
      <c r="BG62" s="654"/>
      <c r="BH62" s="654"/>
      <c r="BI62" s="654"/>
      <c r="BJ62" s="654"/>
      <c r="BK62" s="654"/>
      <c r="BL62" s="654"/>
      <c r="BM62" s="654"/>
      <c r="BN62" s="654"/>
      <c r="BO62" s="654"/>
    </row>
    <row r="63" spans="1:67" s="6" customFormat="1">
      <c r="A63" s="852"/>
      <c r="B63" s="853"/>
      <c r="C63" s="853"/>
      <c r="D63" s="853"/>
      <c r="E63" s="852"/>
      <c r="F63" s="905"/>
      <c r="G63" s="854"/>
      <c r="H63" s="854"/>
      <c r="I63" s="854"/>
      <c r="J63" s="855"/>
      <c r="K63" s="533"/>
      <c r="L63" s="618"/>
      <c r="M63" s="533"/>
      <c r="N63" s="618"/>
      <c r="O63" s="618"/>
      <c r="P63" s="618"/>
      <c r="Q63" s="806"/>
      <c r="R63" s="806"/>
      <c r="S63" s="807"/>
      <c r="T63" s="806"/>
      <c r="U63" s="805"/>
      <c r="V63" s="805"/>
      <c r="W63" s="807"/>
      <c r="X63" s="807"/>
      <c r="Y63" s="805"/>
      <c r="Z63" s="807"/>
      <c r="AA63" s="805"/>
      <c r="AB63" s="805"/>
      <c r="AC63" s="805"/>
      <c r="AD63" s="805"/>
      <c r="AE63" s="807"/>
      <c r="AF63" s="805"/>
      <c r="AG63" s="1418"/>
      <c r="AH63" s="1418"/>
      <c r="AI63" s="1418"/>
      <c r="AJ63" s="1418"/>
      <c r="AL63" s="653"/>
      <c r="AM63" s="654"/>
      <c r="AN63" s="662"/>
      <c r="AO63" s="654"/>
      <c r="AP63" s="654"/>
      <c r="AQ63" s="654"/>
      <c r="AR63" s="654"/>
      <c r="AS63" s="654"/>
      <c r="AT63" s="654"/>
      <c r="AU63" s="654"/>
      <c r="AV63" s="654"/>
      <c r="AW63" s="654"/>
      <c r="AX63" s="654"/>
      <c r="AY63" s="654"/>
      <c r="AZ63" s="654"/>
      <c r="BA63" s="654"/>
      <c r="BB63" s="654"/>
      <c r="BC63" s="654"/>
      <c r="BD63" s="654"/>
      <c r="BE63" s="654"/>
      <c r="BF63" s="654"/>
      <c r="BG63" s="654"/>
      <c r="BH63" s="654"/>
      <c r="BI63" s="654"/>
      <c r="BJ63" s="654"/>
      <c r="BK63" s="654"/>
      <c r="BL63" s="654"/>
      <c r="BM63" s="654"/>
      <c r="BN63" s="654"/>
      <c r="BO63" s="654"/>
    </row>
    <row r="64" spans="1:67" s="6" customFormat="1">
      <c r="A64" s="848"/>
      <c r="B64" s="848"/>
      <c r="C64" s="848"/>
      <c r="D64" s="848"/>
      <c r="E64" s="1340"/>
      <c r="F64" s="876"/>
      <c r="G64" s="848"/>
      <c r="H64" s="848"/>
      <c r="I64" s="848"/>
      <c r="J64" s="849">
        <f>SUM(J65:J85)</f>
        <v>9331</v>
      </c>
      <c r="K64" s="850"/>
      <c r="L64" s="851"/>
      <c r="M64" s="850"/>
      <c r="N64" s="851"/>
      <c r="O64" s="851"/>
      <c r="P64" s="851"/>
      <c r="Q64" s="806"/>
      <c r="R64" s="806"/>
      <c r="S64" s="807"/>
      <c r="T64" s="806"/>
      <c r="U64" s="805"/>
      <c r="V64" s="805"/>
      <c r="W64" s="807"/>
      <c r="X64" s="807"/>
      <c r="Y64" s="805"/>
      <c r="Z64" s="807"/>
      <c r="AA64" s="805"/>
      <c r="AB64" s="805"/>
      <c r="AC64" s="805"/>
      <c r="AD64" s="805"/>
      <c r="AE64" s="807"/>
      <c r="AF64" s="805"/>
      <c r="AG64" s="1419"/>
      <c r="AH64" s="1419"/>
      <c r="AI64" s="1419"/>
      <c r="AJ64" s="1419"/>
      <c r="AL64" s="653"/>
      <c r="AM64" s="654"/>
      <c r="AN64" s="662"/>
      <c r="AO64" s="654"/>
      <c r="AP64" s="654"/>
      <c r="AQ64" s="654"/>
      <c r="AR64" s="654"/>
      <c r="AS64" s="654"/>
      <c r="AT64" s="654"/>
      <c r="AU64" s="654"/>
      <c r="AV64" s="654"/>
      <c r="AW64" s="654"/>
      <c r="AX64" s="654"/>
      <c r="AY64" s="654"/>
      <c r="AZ64" s="654"/>
      <c r="BA64" s="654"/>
      <c r="BB64" s="654"/>
      <c r="BC64" s="654"/>
      <c r="BD64" s="654"/>
      <c r="BE64" s="654"/>
      <c r="BF64" s="654"/>
      <c r="BG64" s="654"/>
      <c r="BH64" s="654"/>
      <c r="BI64" s="654"/>
      <c r="BJ64" s="654"/>
      <c r="BK64" s="654"/>
      <c r="BL64" s="654"/>
      <c r="BM64" s="654"/>
      <c r="BN64" s="654"/>
      <c r="BO64" s="654"/>
    </row>
    <row r="65" spans="1:67" s="6" customFormat="1">
      <c r="A65" s="848"/>
      <c r="B65" s="836" t="s">
        <v>202</v>
      </c>
      <c r="C65" s="836">
        <f>COUNTA(C67:C85)</f>
        <v>19</v>
      </c>
      <c r="D65" s="836"/>
      <c r="E65" s="1333"/>
      <c r="F65" s="876"/>
      <c r="G65" s="836" t="s">
        <v>751</v>
      </c>
      <c r="H65" s="1389">
        <v>2635</v>
      </c>
      <c r="I65" s="1389">
        <v>8131</v>
      </c>
      <c r="J65" s="1718">
        <f>SUM(H66:I66)</f>
        <v>0</v>
      </c>
      <c r="K65" s="737" t="s">
        <v>691</v>
      </c>
      <c r="L65" s="851"/>
      <c r="M65" s="737" t="s">
        <v>2642</v>
      </c>
      <c r="N65" s="851"/>
      <c r="O65" s="737" t="s">
        <v>685</v>
      </c>
      <c r="P65" s="851"/>
      <c r="Q65" s="806"/>
      <c r="R65" s="806"/>
      <c r="S65" s="807"/>
      <c r="T65" s="806"/>
      <c r="U65" s="805"/>
      <c r="V65" s="805"/>
      <c r="W65" s="807"/>
      <c r="X65" s="807"/>
      <c r="Y65" s="805"/>
      <c r="Z65" s="807"/>
      <c r="AA65" s="805"/>
      <c r="AB65" s="805"/>
      <c r="AC65" s="805"/>
      <c r="AD65" s="805"/>
      <c r="AE65" s="807"/>
      <c r="AF65" s="805"/>
      <c r="AG65" s="814"/>
      <c r="AH65" s="832"/>
      <c r="AI65" s="832"/>
      <c r="AJ65" s="832"/>
      <c r="AL65" s="653"/>
      <c r="AM65" s="654"/>
      <c r="AN65" s="662"/>
      <c r="AO65" s="654"/>
      <c r="AP65" s="654"/>
      <c r="AQ65" s="654"/>
      <c r="AR65" s="654"/>
      <c r="AS65" s="654"/>
      <c r="AT65" s="654"/>
      <c r="AU65" s="654"/>
      <c r="AV65" s="654"/>
      <c r="AW65" s="654"/>
      <c r="AX65" s="654"/>
      <c r="AY65" s="654"/>
      <c r="AZ65" s="654"/>
      <c r="BA65" s="654"/>
      <c r="BB65" s="654"/>
      <c r="BC65" s="654"/>
      <c r="BD65" s="654"/>
      <c r="BE65" s="654"/>
      <c r="BF65" s="654"/>
      <c r="BG65" s="654"/>
      <c r="BH65" s="654"/>
      <c r="BI65" s="654"/>
      <c r="BJ65" s="654"/>
      <c r="BK65" s="654"/>
      <c r="BL65" s="654"/>
      <c r="BM65" s="654"/>
      <c r="BN65" s="654"/>
      <c r="BO65" s="654"/>
    </row>
    <row r="66" spans="1:67" s="5" customFormat="1">
      <c r="A66" s="676"/>
      <c r="B66" s="1719"/>
      <c r="C66" s="1719"/>
      <c r="D66" s="1719"/>
      <c r="E66" s="1334"/>
      <c r="F66" s="892"/>
      <c r="G66" s="1719"/>
      <c r="J66" s="1720"/>
      <c r="K66" s="535"/>
      <c r="L66" s="619"/>
      <c r="M66" s="535"/>
      <c r="N66" s="619"/>
      <c r="O66" s="737" t="s">
        <v>940</v>
      </c>
      <c r="P66" s="619"/>
      <c r="Q66" s="805">
        <f t="shared" ref="Q66:AF66" si="7">COUNTA(Q48:Q64)</f>
        <v>0</v>
      </c>
      <c r="R66" s="805">
        <f t="shared" si="7"/>
        <v>0</v>
      </c>
      <c r="S66" s="805">
        <f t="shared" si="7"/>
        <v>1</v>
      </c>
      <c r="T66" s="805">
        <f t="shared" si="7"/>
        <v>1</v>
      </c>
      <c r="U66" s="805">
        <f t="shared" si="7"/>
        <v>1</v>
      </c>
      <c r="V66" s="805">
        <f t="shared" si="7"/>
        <v>0</v>
      </c>
      <c r="W66" s="805">
        <f t="shared" si="7"/>
        <v>0</v>
      </c>
      <c r="X66" s="805">
        <f t="shared" si="7"/>
        <v>0</v>
      </c>
      <c r="Y66" s="805">
        <f t="shared" si="7"/>
        <v>0</v>
      </c>
      <c r="Z66" s="805">
        <f t="shared" si="7"/>
        <v>0</v>
      </c>
      <c r="AA66" s="805">
        <f t="shared" si="7"/>
        <v>0</v>
      </c>
      <c r="AB66" s="805">
        <f t="shared" si="7"/>
        <v>0</v>
      </c>
      <c r="AC66" s="805">
        <f t="shared" si="7"/>
        <v>0</v>
      </c>
      <c r="AD66" s="805">
        <f t="shared" si="7"/>
        <v>1</v>
      </c>
      <c r="AE66" s="805">
        <f t="shared" si="7"/>
        <v>0</v>
      </c>
      <c r="AF66" s="805">
        <f t="shared" si="7"/>
        <v>1</v>
      </c>
      <c r="AG66" s="1721"/>
      <c r="AH66" s="1722"/>
      <c r="AI66" s="1722"/>
      <c r="AJ66" s="1723"/>
      <c r="AL66" s="653"/>
      <c r="AM66" s="654"/>
      <c r="AN66" s="662"/>
      <c r="AO66" s="654"/>
      <c r="AP66" s="654"/>
      <c r="AQ66" s="654"/>
      <c r="AR66" s="654"/>
      <c r="AS66" s="654"/>
      <c r="AT66" s="654"/>
      <c r="AU66" s="654"/>
      <c r="AV66" s="654"/>
      <c r="AW66" s="654"/>
      <c r="AX66" s="654"/>
      <c r="AY66" s="654"/>
      <c r="AZ66" s="654"/>
      <c r="BA66" s="654"/>
      <c r="BB66" s="654"/>
      <c r="BC66" s="654"/>
      <c r="BD66" s="654"/>
      <c r="BE66" s="654"/>
      <c r="BF66" s="654"/>
      <c r="BG66" s="654"/>
      <c r="BH66" s="654"/>
      <c r="BI66" s="654"/>
      <c r="BJ66" s="654"/>
      <c r="BK66" s="654"/>
      <c r="BL66" s="654"/>
      <c r="BM66" s="654"/>
      <c r="BN66" s="654"/>
      <c r="BO66" s="654"/>
    </row>
    <row r="67" spans="1:67" s="5" customFormat="1" ht="15" customHeight="1">
      <c r="A67" s="668" t="s">
        <v>201</v>
      </c>
      <c r="B67" s="26"/>
      <c r="C67" s="26" t="s">
        <v>209</v>
      </c>
      <c r="D67" s="836" t="s">
        <v>202</v>
      </c>
      <c r="E67" s="668"/>
      <c r="F67" s="901">
        <v>50</v>
      </c>
      <c r="G67" s="26" t="s">
        <v>751</v>
      </c>
      <c r="H67" s="26">
        <v>54</v>
      </c>
      <c r="I67" s="26">
        <v>130</v>
      </c>
      <c r="J67" s="499">
        <f>SUM(H67:I67)</f>
        <v>184</v>
      </c>
      <c r="K67" s="513"/>
      <c r="L67" s="606"/>
      <c r="M67" s="513"/>
      <c r="N67" s="606"/>
      <c r="O67" s="606"/>
      <c r="P67" s="606"/>
      <c r="Q67" s="804"/>
      <c r="R67" s="804" t="s">
        <v>1525</v>
      </c>
      <c r="S67" s="805"/>
      <c r="T67" s="804" t="s">
        <v>1527</v>
      </c>
      <c r="U67" s="805" t="s">
        <v>1525</v>
      </c>
      <c r="V67" s="805"/>
      <c r="W67" s="805"/>
      <c r="X67" s="805"/>
      <c r="Y67" s="805"/>
      <c r="Z67" s="804" t="s">
        <v>1525</v>
      </c>
      <c r="AA67" s="805" t="s">
        <v>1525</v>
      </c>
      <c r="AB67" s="805"/>
      <c r="AC67" s="805"/>
      <c r="AD67" s="805"/>
      <c r="AE67" s="805"/>
      <c r="AF67" s="805"/>
      <c r="AG67" s="1417" t="s">
        <v>2214</v>
      </c>
      <c r="AH67" s="1420" t="s">
        <v>2538</v>
      </c>
      <c r="AI67" s="1420" t="s">
        <v>2538</v>
      </c>
      <c r="AJ67" s="1420" t="s">
        <v>2538</v>
      </c>
      <c r="AL67" s="653"/>
      <c r="AM67" s="654"/>
      <c r="AN67" s="662"/>
      <c r="AO67" s="654"/>
      <c r="AP67" s="654"/>
      <c r="AQ67" s="654"/>
      <c r="AR67" s="654"/>
      <c r="AS67" s="654"/>
      <c r="AT67" s="654"/>
      <c r="AU67" s="654"/>
      <c r="AV67" s="654"/>
      <c r="AW67" s="654"/>
      <c r="AX67" s="654"/>
      <c r="AY67" s="654"/>
      <c r="AZ67" s="654"/>
      <c r="BA67" s="654"/>
      <c r="BB67" s="654"/>
      <c r="BC67" s="654"/>
      <c r="BD67" s="654"/>
      <c r="BE67" s="654"/>
      <c r="BF67" s="654"/>
      <c r="BG67" s="654"/>
      <c r="BH67" s="654"/>
      <c r="BI67" s="654"/>
      <c r="BJ67" s="654"/>
      <c r="BK67" s="654"/>
      <c r="BL67" s="654"/>
      <c r="BM67" s="654"/>
      <c r="BN67" s="654"/>
      <c r="BO67" s="654"/>
    </row>
    <row r="68" spans="1:67" s="5" customFormat="1">
      <c r="A68" s="226" t="s">
        <v>201</v>
      </c>
      <c r="B68" s="36"/>
      <c r="C68" s="26" t="s">
        <v>211</v>
      </c>
      <c r="D68" s="836" t="s">
        <v>202</v>
      </c>
      <c r="E68" s="668"/>
      <c r="F68" s="901">
        <v>30</v>
      </c>
      <c r="G68" s="26" t="s">
        <v>751</v>
      </c>
      <c r="H68" s="26">
        <v>43</v>
      </c>
      <c r="I68" s="26">
        <v>76</v>
      </c>
      <c r="J68" s="499">
        <f t="shared" ref="J68:J85" si="8">SUM(H68:I68)</f>
        <v>119</v>
      </c>
      <c r="K68" s="500"/>
      <c r="L68" s="603"/>
      <c r="M68" s="500"/>
      <c r="N68" s="603"/>
      <c r="O68" s="603"/>
      <c r="P68" s="603"/>
      <c r="Q68" s="806"/>
      <c r="R68" s="806"/>
      <c r="S68" s="807"/>
      <c r="T68" s="806"/>
      <c r="U68" s="805"/>
      <c r="V68" s="805"/>
      <c r="W68" s="807"/>
      <c r="X68" s="807"/>
      <c r="Y68" s="805"/>
      <c r="Z68" s="807"/>
      <c r="AA68" s="805"/>
      <c r="AB68" s="805"/>
      <c r="AC68" s="805"/>
      <c r="AD68" s="805"/>
      <c r="AE68" s="807"/>
      <c r="AF68" s="805"/>
      <c r="AG68" s="1418"/>
      <c r="AH68" s="1418"/>
      <c r="AI68" s="1418"/>
      <c r="AJ68" s="1418"/>
      <c r="AL68" s="650"/>
      <c r="AM68" s="652"/>
      <c r="AN68" s="661"/>
      <c r="AO68" s="652"/>
      <c r="AP68" s="652"/>
      <c r="AQ68" s="652"/>
      <c r="AR68" s="652"/>
      <c r="AS68" s="652"/>
      <c r="AT68" s="652"/>
      <c r="AU68" s="652"/>
      <c r="AV68" s="652"/>
      <c r="AW68" s="652"/>
      <c r="AX68" s="652"/>
      <c r="AY68" s="652"/>
      <c r="AZ68" s="652"/>
      <c r="BA68" s="652"/>
      <c r="BB68" s="652"/>
      <c r="BC68" s="652"/>
      <c r="BD68" s="652"/>
      <c r="BE68" s="652"/>
      <c r="BF68" s="652"/>
      <c r="BG68" s="652"/>
      <c r="BH68" s="652"/>
      <c r="BI68" s="652"/>
      <c r="BJ68" s="652"/>
      <c r="BK68" s="652"/>
      <c r="BL68" s="652"/>
      <c r="BM68" s="652"/>
      <c r="BN68" s="652"/>
      <c r="BO68" s="652"/>
    </row>
    <row r="69" spans="1:67" s="5" customFormat="1">
      <c r="A69" s="668" t="s">
        <v>201</v>
      </c>
      <c r="B69" s="26"/>
      <c r="C69" s="26" t="s">
        <v>203</v>
      </c>
      <c r="D69" s="836" t="s">
        <v>202</v>
      </c>
      <c r="E69" s="668"/>
      <c r="F69" s="901">
        <v>11.6</v>
      </c>
      <c r="G69" s="26" t="s">
        <v>751</v>
      </c>
      <c r="H69" s="26">
        <v>507</v>
      </c>
      <c r="I69" s="26">
        <v>1192</v>
      </c>
      <c r="J69" s="499">
        <f t="shared" si="8"/>
        <v>1699</v>
      </c>
      <c r="K69" s="500"/>
      <c r="L69" s="603"/>
      <c r="M69" s="500"/>
      <c r="N69" s="603"/>
      <c r="O69" s="603"/>
      <c r="P69" s="603"/>
      <c r="Q69" s="806"/>
      <c r="R69" s="806"/>
      <c r="S69" s="807"/>
      <c r="T69" s="806"/>
      <c r="U69" s="805"/>
      <c r="V69" s="805"/>
      <c r="W69" s="807"/>
      <c r="X69" s="807"/>
      <c r="Y69" s="805"/>
      <c r="Z69" s="807"/>
      <c r="AA69" s="805"/>
      <c r="AB69" s="805"/>
      <c r="AC69" s="805"/>
      <c r="AD69" s="805"/>
      <c r="AE69" s="807"/>
      <c r="AF69" s="805"/>
      <c r="AG69" s="1418"/>
      <c r="AH69" s="1418"/>
      <c r="AI69" s="1418"/>
      <c r="AJ69" s="1418"/>
      <c r="AL69" s="650"/>
      <c r="AM69" s="652"/>
      <c r="AN69" s="661"/>
      <c r="AO69" s="652"/>
      <c r="AP69" s="652"/>
      <c r="AQ69" s="652"/>
      <c r="AR69" s="652"/>
      <c r="AS69" s="652"/>
      <c r="AT69" s="652"/>
      <c r="AU69" s="652"/>
      <c r="AV69" s="652"/>
      <c r="AW69" s="652"/>
      <c r="AX69" s="652"/>
      <c r="AY69" s="652"/>
      <c r="AZ69" s="652"/>
      <c r="BA69" s="652"/>
      <c r="BB69" s="652"/>
      <c r="BC69" s="652"/>
      <c r="BD69" s="652"/>
      <c r="BE69" s="652"/>
      <c r="BF69" s="652"/>
      <c r="BG69" s="652"/>
      <c r="BH69" s="652"/>
      <c r="BI69" s="652"/>
      <c r="BJ69" s="652"/>
      <c r="BK69" s="652"/>
      <c r="BL69" s="652"/>
      <c r="BM69" s="652"/>
      <c r="BN69" s="652"/>
      <c r="BO69" s="652"/>
    </row>
    <row r="70" spans="1:67" s="5" customFormat="1">
      <c r="A70" s="668" t="s">
        <v>201</v>
      </c>
      <c r="B70" s="26"/>
      <c r="C70" s="26" t="s">
        <v>204</v>
      </c>
      <c r="D70" s="836" t="s">
        <v>202</v>
      </c>
      <c r="E70" s="668"/>
      <c r="F70" s="901">
        <v>23.1</v>
      </c>
      <c r="G70" s="26" t="s">
        <v>751</v>
      </c>
      <c r="H70" s="26">
        <v>301</v>
      </c>
      <c r="I70" s="26">
        <v>858</v>
      </c>
      <c r="J70" s="499">
        <f t="shared" si="8"/>
        <v>1159</v>
      </c>
      <c r="K70" s="500"/>
      <c r="L70" s="603"/>
      <c r="M70" s="500"/>
      <c r="N70" s="603"/>
      <c r="O70" s="603"/>
      <c r="P70" s="603"/>
      <c r="Q70" s="806"/>
      <c r="R70" s="806"/>
      <c r="S70" s="807"/>
      <c r="T70" s="806"/>
      <c r="U70" s="805"/>
      <c r="V70" s="805"/>
      <c r="W70" s="807"/>
      <c r="X70" s="807"/>
      <c r="Y70" s="805"/>
      <c r="Z70" s="807"/>
      <c r="AA70" s="805"/>
      <c r="AB70" s="805"/>
      <c r="AC70" s="805"/>
      <c r="AD70" s="805"/>
      <c r="AE70" s="807"/>
      <c r="AF70" s="805"/>
      <c r="AG70" s="1418"/>
      <c r="AH70" s="1418"/>
      <c r="AI70" s="1418"/>
      <c r="AJ70" s="1418"/>
      <c r="AL70" s="653"/>
      <c r="AM70" s="654"/>
      <c r="AN70" s="662"/>
      <c r="AO70" s="654"/>
      <c r="AP70" s="654"/>
      <c r="AQ70" s="654"/>
      <c r="AR70" s="654"/>
      <c r="AS70" s="654"/>
      <c r="AT70" s="654"/>
      <c r="AU70" s="654"/>
      <c r="AV70" s="654"/>
      <c r="AW70" s="654"/>
      <c r="AX70" s="654"/>
      <c r="AY70" s="654"/>
      <c r="AZ70" s="654"/>
      <c r="BA70" s="654"/>
      <c r="BB70" s="654"/>
      <c r="BC70" s="654"/>
      <c r="BD70" s="654"/>
      <c r="BE70" s="654"/>
      <c r="BF70" s="654"/>
      <c r="BG70" s="654"/>
      <c r="BH70" s="654"/>
      <c r="BI70" s="654"/>
      <c r="BJ70" s="654"/>
      <c r="BK70" s="654"/>
      <c r="BL70" s="654"/>
      <c r="BM70" s="654"/>
      <c r="BN70" s="654"/>
      <c r="BO70" s="654"/>
    </row>
    <row r="71" spans="1:67" s="5" customFormat="1">
      <c r="A71" s="668" t="s">
        <v>201</v>
      </c>
      <c r="B71" s="26"/>
      <c r="C71" s="36" t="s">
        <v>817</v>
      </c>
      <c r="D71" s="836" t="s">
        <v>202</v>
      </c>
      <c r="E71" s="226"/>
      <c r="F71" s="875"/>
      <c r="G71" s="26" t="s">
        <v>766</v>
      </c>
      <c r="H71" s="26">
        <v>808</v>
      </c>
      <c r="I71" s="26">
        <v>198</v>
      </c>
      <c r="J71" s="499">
        <f t="shared" si="8"/>
        <v>1006</v>
      </c>
      <c r="K71" s="500"/>
      <c r="L71" s="603"/>
      <c r="M71" s="500"/>
      <c r="N71" s="603"/>
      <c r="O71" s="603"/>
      <c r="P71" s="603"/>
      <c r="Q71" s="806"/>
      <c r="R71" s="806"/>
      <c r="S71" s="807"/>
      <c r="T71" s="806"/>
      <c r="U71" s="805"/>
      <c r="V71" s="805"/>
      <c r="W71" s="807"/>
      <c r="X71" s="807"/>
      <c r="Y71" s="805"/>
      <c r="Z71" s="807"/>
      <c r="AA71" s="805"/>
      <c r="AB71" s="805"/>
      <c r="AC71" s="805"/>
      <c r="AD71" s="805"/>
      <c r="AE71" s="807"/>
      <c r="AF71" s="805"/>
      <c r="AG71" s="1418"/>
      <c r="AH71" s="1418"/>
      <c r="AI71" s="1418"/>
      <c r="AJ71" s="1418"/>
      <c r="AL71" s="653"/>
      <c r="AM71" s="654"/>
      <c r="AN71" s="662"/>
      <c r="AO71" s="654"/>
      <c r="AP71" s="654"/>
      <c r="AQ71" s="654"/>
      <c r="AR71" s="654"/>
      <c r="AS71" s="654"/>
      <c r="AT71" s="654"/>
      <c r="AU71" s="654"/>
      <c r="AV71" s="654"/>
      <c r="AW71" s="654"/>
      <c r="AX71" s="654"/>
      <c r="AY71" s="654"/>
      <c r="AZ71" s="654"/>
      <c r="BA71" s="654"/>
      <c r="BB71" s="654"/>
      <c r="BC71" s="654"/>
      <c r="BD71" s="654"/>
      <c r="BE71" s="654"/>
      <c r="BF71" s="654"/>
      <c r="BG71" s="654"/>
      <c r="BH71" s="654"/>
      <c r="BI71" s="654"/>
      <c r="BJ71" s="654"/>
      <c r="BK71" s="654"/>
      <c r="BL71" s="654"/>
      <c r="BM71" s="654"/>
      <c r="BN71" s="654"/>
      <c r="BO71" s="654"/>
    </row>
    <row r="72" spans="1:67" s="5" customFormat="1">
      <c r="A72" s="668" t="s">
        <v>201</v>
      </c>
      <c r="B72" s="26"/>
      <c r="C72" s="26" t="s">
        <v>210</v>
      </c>
      <c r="D72" s="836" t="s">
        <v>202</v>
      </c>
      <c r="E72" s="668"/>
      <c r="F72" s="901">
        <v>15.4</v>
      </c>
      <c r="G72" s="26" t="s">
        <v>751</v>
      </c>
      <c r="H72" s="26">
        <v>32</v>
      </c>
      <c r="I72" s="26">
        <v>242</v>
      </c>
      <c r="J72" s="499">
        <f t="shared" si="8"/>
        <v>274</v>
      </c>
      <c r="K72" s="530"/>
      <c r="L72" s="607"/>
      <c r="M72" s="530"/>
      <c r="N72" s="607"/>
      <c r="O72" s="607"/>
      <c r="P72" s="607"/>
      <c r="Q72" s="806"/>
      <c r="R72" s="806"/>
      <c r="S72" s="807"/>
      <c r="T72" s="806"/>
      <c r="U72" s="805"/>
      <c r="V72" s="805"/>
      <c r="W72" s="807"/>
      <c r="X72" s="807"/>
      <c r="Y72" s="805"/>
      <c r="Z72" s="807"/>
      <c r="AA72" s="805"/>
      <c r="AB72" s="805"/>
      <c r="AC72" s="805"/>
      <c r="AD72" s="805"/>
      <c r="AE72" s="807"/>
      <c r="AF72" s="805"/>
      <c r="AG72" s="1418"/>
      <c r="AH72" s="1418"/>
      <c r="AI72" s="1418"/>
      <c r="AJ72" s="1418"/>
      <c r="AL72" s="653"/>
      <c r="AM72" s="654"/>
      <c r="AN72" s="662"/>
      <c r="AO72" s="654"/>
      <c r="AP72" s="654"/>
      <c r="AQ72" s="654"/>
      <c r="AR72" s="654"/>
      <c r="AS72" s="654"/>
      <c r="AT72" s="654"/>
      <c r="AU72" s="654"/>
      <c r="AV72" s="654"/>
      <c r="AW72" s="654"/>
      <c r="AX72" s="654"/>
      <c r="AY72" s="654"/>
      <c r="AZ72" s="654"/>
      <c r="BA72" s="654"/>
      <c r="BB72" s="654"/>
      <c r="BC72" s="654"/>
      <c r="BD72" s="654"/>
      <c r="BE72" s="654"/>
      <c r="BF72" s="654"/>
      <c r="BG72" s="654"/>
      <c r="BH72" s="654"/>
      <c r="BI72" s="654"/>
      <c r="BJ72" s="654"/>
      <c r="BK72" s="654"/>
      <c r="BL72" s="654"/>
      <c r="BM72" s="654"/>
      <c r="BN72" s="654"/>
      <c r="BO72" s="654"/>
    </row>
    <row r="73" spans="1:67" s="5" customFormat="1">
      <c r="A73" s="668" t="s">
        <v>201</v>
      </c>
      <c r="B73" s="26"/>
      <c r="C73" s="26" t="s">
        <v>818</v>
      </c>
      <c r="D73" s="836" t="s">
        <v>202</v>
      </c>
      <c r="E73" s="668"/>
      <c r="F73" s="901"/>
      <c r="G73" s="26" t="s">
        <v>751</v>
      </c>
      <c r="H73" s="26">
        <v>105</v>
      </c>
      <c r="I73" s="26">
        <v>192</v>
      </c>
      <c r="J73" s="499">
        <f t="shared" si="8"/>
        <v>297</v>
      </c>
      <c r="K73" s="500"/>
      <c r="L73" s="603"/>
      <c r="M73" s="500"/>
      <c r="N73" s="603"/>
      <c r="O73" s="603"/>
      <c r="P73" s="603"/>
      <c r="Q73" s="806"/>
      <c r="R73" s="806"/>
      <c r="S73" s="807"/>
      <c r="T73" s="806"/>
      <c r="U73" s="805"/>
      <c r="V73" s="805"/>
      <c r="W73" s="807"/>
      <c r="X73" s="807"/>
      <c r="Y73" s="805"/>
      <c r="Z73" s="807"/>
      <c r="AA73" s="805"/>
      <c r="AB73" s="805"/>
      <c r="AC73" s="805"/>
      <c r="AD73" s="805"/>
      <c r="AE73" s="807"/>
      <c r="AF73" s="805"/>
      <c r="AG73" s="1418"/>
      <c r="AH73" s="1418"/>
      <c r="AI73" s="1418"/>
      <c r="AJ73" s="1418"/>
      <c r="AL73" s="653"/>
      <c r="AM73" s="654"/>
      <c r="AN73" s="662"/>
      <c r="AO73" s="654"/>
      <c r="AP73" s="654"/>
      <c r="AQ73" s="654"/>
      <c r="AR73" s="654"/>
      <c r="AS73" s="654"/>
      <c r="AT73" s="654"/>
      <c r="AU73" s="654"/>
      <c r="AV73" s="654"/>
      <c r="AW73" s="654"/>
      <c r="AX73" s="654"/>
      <c r="AY73" s="654"/>
      <c r="AZ73" s="654"/>
      <c r="BA73" s="654"/>
      <c r="BB73" s="654"/>
      <c r="BC73" s="654"/>
      <c r="BD73" s="654"/>
      <c r="BE73" s="654"/>
      <c r="BF73" s="654"/>
      <c r="BG73" s="654"/>
      <c r="BH73" s="654"/>
      <c r="BI73" s="654"/>
      <c r="BJ73" s="654"/>
      <c r="BK73" s="654"/>
      <c r="BL73" s="654"/>
      <c r="BM73" s="654"/>
      <c r="BN73" s="654"/>
      <c r="BO73" s="654"/>
    </row>
    <row r="74" spans="1:67" s="5" customFormat="1">
      <c r="A74" s="668" t="s">
        <v>201</v>
      </c>
      <c r="B74" s="26"/>
      <c r="C74" s="26" t="s">
        <v>208</v>
      </c>
      <c r="D74" s="836" t="s">
        <v>202</v>
      </c>
      <c r="E74" s="668"/>
      <c r="F74" s="901">
        <v>43</v>
      </c>
      <c r="G74" s="26" t="s">
        <v>751</v>
      </c>
      <c r="H74" s="26">
        <v>114</v>
      </c>
      <c r="I74" s="26">
        <v>325</v>
      </c>
      <c r="J74" s="499">
        <f t="shared" si="8"/>
        <v>439</v>
      </c>
      <c r="K74" s="500"/>
      <c r="L74" s="603"/>
      <c r="M74" s="500"/>
      <c r="N74" s="603"/>
      <c r="O74" s="603"/>
      <c r="P74" s="603"/>
      <c r="Q74" s="806"/>
      <c r="R74" s="806"/>
      <c r="S74" s="807"/>
      <c r="T74" s="806"/>
      <c r="U74" s="805"/>
      <c r="V74" s="805"/>
      <c r="W74" s="807"/>
      <c r="X74" s="807"/>
      <c r="Y74" s="805"/>
      <c r="Z74" s="807"/>
      <c r="AA74" s="805"/>
      <c r="AB74" s="805"/>
      <c r="AC74" s="805"/>
      <c r="AD74" s="805"/>
      <c r="AE74" s="807"/>
      <c r="AF74" s="805"/>
      <c r="AG74" s="1418"/>
      <c r="AH74" s="1418"/>
      <c r="AI74" s="1418"/>
      <c r="AJ74" s="1418"/>
      <c r="AL74" s="653"/>
      <c r="AM74" s="654"/>
      <c r="AN74" s="662"/>
      <c r="AO74" s="654"/>
      <c r="AP74" s="654"/>
      <c r="AQ74" s="654"/>
      <c r="AR74" s="654"/>
      <c r="AS74" s="654"/>
      <c r="AT74" s="654"/>
      <c r="AU74" s="654"/>
      <c r="AV74" s="654"/>
      <c r="AW74" s="654"/>
      <c r="AX74" s="654"/>
      <c r="AY74" s="654"/>
      <c r="AZ74" s="654"/>
      <c r="BA74" s="654"/>
      <c r="BB74" s="654"/>
      <c r="BC74" s="654"/>
      <c r="BD74" s="654"/>
      <c r="BE74" s="654"/>
      <c r="BF74" s="654"/>
      <c r="BG74" s="654"/>
      <c r="BH74" s="654"/>
      <c r="BI74" s="654"/>
      <c r="BJ74" s="654"/>
      <c r="BK74" s="654"/>
      <c r="BL74" s="654"/>
      <c r="BM74" s="654"/>
      <c r="BN74" s="654"/>
      <c r="BO74" s="654"/>
    </row>
    <row r="75" spans="1:67" s="5" customFormat="1">
      <c r="A75" s="668" t="s">
        <v>602</v>
      </c>
      <c r="B75" s="26"/>
      <c r="C75" s="26" t="s">
        <v>207</v>
      </c>
      <c r="D75" s="836" t="s">
        <v>202</v>
      </c>
      <c r="E75" s="668"/>
      <c r="F75" s="901">
        <v>111</v>
      </c>
      <c r="G75" s="26" t="s">
        <v>751</v>
      </c>
      <c r="H75" s="26">
        <v>197</v>
      </c>
      <c r="I75" s="26">
        <v>261</v>
      </c>
      <c r="J75" s="499">
        <f t="shared" si="8"/>
        <v>458</v>
      </c>
      <c r="K75" s="500"/>
      <c r="L75" s="603"/>
      <c r="M75" s="500"/>
      <c r="N75" s="603"/>
      <c r="O75" s="603"/>
      <c r="P75" s="603"/>
      <c r="Q75" s="806"/>
      <c r="R75" s="806"/>
      <c r="S75" s="807"/>
      <c r="T75" s="806"/>
      <c r="U75" s="805"/>
      <c r="V75" s="805"/>
      <c r="W75" s="807"/>
      <c r="X75" s="807"/>
      <c r="Y75" s="805"/>
      <c r="Z75" s="807"/>
      <c r="AA75" s="805"/>
      <c r="AB75" s="805"/>
      <c r="AC75" s="805"/>
      <c r="AD75" s="805"/>
      <c r="AE75" s="807"/>
      <c r="AF75" s="805"/>
      <c r="AG75" s="1418"/>
      <c r="AH75" s="1418"/>
      <c r="AI75" s="1418"/>
      <c r="AJ75" s="1418"/>
      <c r="AL75" s="650"/>
      <c r="AM75" s="652"/>
      <c r="AN75" s="661"/>
      <c r="AO75" s="652"/>
      <c r="AP75" s="652"/>
      <c r="AQ75" s="652"/>
      <c r="AR75" s="652"/>
      <c r="AS75" s="652"/>
      <c r="AT75" s="652"/>
      <c r="AU75" s="652"/>
      <c r="AV75" s="652"/>
      <c r="AW75" s="652"/>
      <c r="AX75" s="652"/>
      <c r="AY75" s="652"/>
      <c r="AZ75" s="652"/>
      <c r="BA75" s="652"/>
      <c r="BB75" s="652"/>
      <c r="BC75" s="652"/>
      <c r="BD75" s="652"/>
      <c r="BE75" s="652"/>
      <c r="BF75" s="652"/>
      <c r="BG75" s="652"/>
      <c r="BH75" s="652"/>
      <c r="BI75" s="652"/>
      <c r="BJ75" s="652"/>
      <c r="BK75" s="652"/>
      <c r="BL75" s="652"/>
      <c r="BM75" s="652"/>
      <c r="BN75" s="652"/>
      <c r="BO75" s="652"/>
    </row>
    <row r="76" spans="1:67" s="5" customFormat="1">
      <c r="A76" s="668" t="s">
        <v>602</v>
      </c>
      <c r="B76" s="26"/>
      <c r="C76" s="26" t="s">
        <v>823</v>
      </c>
      <c r="D76" s="836" t="s">
        <v>202</v>
      </c>
      <c r="E76" s="668"/>
      <c r="F76" s="901"/>
      <c r="G76" s="26" t="s">
        <v>751</v>
      </c>
      <c r="H76" s="26">
        <v>348</v>
      </c>
      <c r="I76" s="26">
        <v>146</v>
      </c>
      <c r="J76" s="499">
        <f t="shared" si="8"/>
        <v>494</v>
      </c>
      <c r="K76" s="500"/>
      <c r="L76" s="603"/>
      <c r="M76" s="500"/>
      <c r="N76" s="603"/>
      <c r="O76" s="603"/>
      <c r="P76" s="603"/>
      <c r="Q76" s="806"/>
      <c r="R76" s="806"/>
      <c r="S76" s="807"/>
      <c r="T76" s="806"/>
      <c r="U76" s="805"/>
      <c r="V76" s="805"/>
      <c r="W76" s="807"/>
      <c r="X76" s="807"/>
      <c r="Y76" s="805"/>
      <c r="Z76" s="807"/>
      <c r="AA76" s="805"/>
      <c r="AB76" s="805"/>
      <c r="AC76" s="805"/>
      <c r="AD76" s="805"/>
      <c r="AE76" s="807"/>
      <c r="AF76" s="805"/>
      <c r="AG76" s="1418"/>
      <c r="AH76" s="1418"/>
      <c r="AI76" s="1418"/>
      <c r="AJ76" s="1418"/>
      <c r="AL76" s="650"/>
      <c r="AM76" s="652"/>
      <c r="AN76" s="661"/>
      <c r="AO76" s="652"/>
      <c r="AP76" s="652"/>
      <c r="AQ76" s="652"/>
      <c r="AR76" s="652"/>
      <c r="AS76" s="652"/>
      <c r="AT76" s="652"/>
      <c r="AU76" s="652"/>
      <c r="AV76" s="652"/>
      <c r="AW76" s="652"/>
      <c r="AX76" s="652"/>
      <c r="AY76" s="652"/>
      <c r="AZ76" s="652"/>
      <c r="BA76" s="652"/>
      <c r="BB76" s="652"/>
      <c r="BC76" s="652"/>
      <c r="BD76" s="652"/>
      <c r="BE76" s="652"/>
      <c r="BF76" s="652"/>
      <c r="BG76" s="652"/>
      <c r="BH76" s="652"/>
      <c r="BI76" s="652"/>
      <c r="BJ76" s="652"/>
      <c r="BK76" s="652"/>
      <c r="BL76" s="652"/>
      <c r="BM76" s="652"/>
      <c r="BN76" s="652"/>
      <c r="BO76" s="652"/>
    </row>
    <row r="77" spans="1:67" s="5" customFormat="1">
      <c r="A77" s="668" t="s">
        <v>602</v>
      </c>
      <c r="B77" s="26"/>
      <c r="C77" s="26" t="s">
        <v>824</v>
      </c>
      <c r="D77" s="836" t="s">
        <v>202</v>
      </c>
      <c r="E77" s="668"/>
      <c r="F77" s="901"/>
      <c r="G77" s="26" t="s">
        <v>751</v>
      </c>
      <c r="H77" s="26"/>
      <c r="I77" s="26">
        <v>40</v>
      </c>
      <c r="J77" s="499">
        <f t="shared" si="8"/>
        <v>40</v>
      </c>
      <c r="K77" s="500"/>
      <c r="L77" s="603"/>
      <c r="M77" s="500"/>
      <c r="N77" s="603"/>
      <c r="O77" s="603"/>
      <c r="P77" s="603"/>
      <c r="Q77" s="806"/>
      <c r="R77" s="806"/>
      <c r="S77" s="807"/>
      <c r="T77" s="806"/>
      <c r="U77" s="805"/>
      <c r="V77" s="805"/>
      <c r="W77" s="807"/>
      <c r="X77" s="807"/>
      <c r="Y77" s="805"/>
      <c r="Z77" s="807"/>
      <c r="AA77" s="805"/>
      <c r="AB77" s="805"/>
      <c r="AC77" s="805"/>
      <c r="AD77" s="805"/>
      <c r="AE77" s="807"/>
      <c r="AF77" s="805"/>
      <c r="AG77" s="1418"/>
      <c r="AH77" s="1418"/>
      <c r="AI77" s="1418"/>
      <c r="AJ77" s="1418"/>
      <c r="AL77" s="653"/>
      <c r="AM77" s="654"/>
      <c r="AN77" s="662"/>
      <c r="AO77" s="654"/>
      <c r="AP77" s="654"/>
      <c r="AQ77" s="654"/>
      <c r="AR77" s="654"/>
      <c r="AS77" s="654"/>
      <c r="AT77" s="654"/>
      <c r="AU77" s="654"/>
      <c r="AV77" s="654"/>
      <c r="AW77" s="654"/>
      <c r="AX77" s="654"/>
      <c r="AY77" s="654"/>
      <c r="AZ77" s="654"/>
      <c r="BA77" s="654"/>
      <c r="BB77" s="654"/>
      <c r="BC77" s="654"/>
      <c r="BD77" s="654"/>
      <c r="BE77" s="654"/>
      <c r="BF77" s="654"/>
      <c r="BG77" s="654"/>
      <c r="BH77" s="654"/>
      <c r="BI77" s="654"/>
      <c r="BJ77" s="654"/>
      <c r="BK77" s="654"/>
      <c r="BL77" s="654"/>
      <c r="BM77" s="654"/>
      <c r="BN77" s="654"/>
      <c r="BO77" s="654"/>
    </row>
    <row r="78" spans="1:67" s="5" customFormat="1">
      <c r="A78" s="668" t="s">
        <v>602</v>
      </c>
      <c r="B78" s="26"/>
      <c r="C78" s="26" t="s">
        <v>825</v>
      </c>
      <c r="D78" s="836" t="s">
        <v>202</v>
      </c>
      <c r="E78" s="668"/>
      <c r="F78" s="901"/>
      <c r="G78" s="26" t="s">
        <v>751</v>
      </c>
      <c r="H78" s="26">
        <v>79</v>
      </c>
      <c r="I78" s="26">
        <v>293</v>
      </c>
      <c r="J78" s="499">
        <f t="shared" si="8"/>
        <v>372</v>
      </c>
      <c r="K78" s="500"/>
      <c r="L78" s="603"/>
      <c r="M78" s="500"/>
      <c r="N78" s="603"/>
      <c r="O78" s="603"/>
      <c r="P78" s="603"/>
      <c r="Q78" s="806"/>
      <c r="R78" s="806"/>
      <c r="S78" s="807"/>
      <c r="T78" s="806"/>
      <c r="U78" s="805"/>
      <c r="V78" s="805"/>
      <c r="W78" s="807"/>
      <c r="X78" s="807"/>
      <c r="Y78" s="805"/>
      <c r="Z78" s="807"/>
      <c r="AA78" s="805"/>
      <c r="AB78" s="805"/>
      <c r="AC78" s="805"/>
      <c r="AD78" s="805"/>
      <c r="AE78" s="807"/>
      <c r="AF78" s="805"/>
      <c r="AG78" s="1418"/>
      <c r="AH78" s="1418"/>
      <c r="AI78" s="1418"/>
      <c r="AJ78" s="1418"/>
      <c r="AL78" s="653"/>
      <c r="AM78" s="654"/>
      <c r="AN78" s="662"/>
      <c r="AO78" s="654"/>
      <c r="AP78" s="654"/>
      <c r="AQ78" s="654"/>
      <c r="AR78" s="654"/>
      <c r="AS78" s="654"/>
      <c r="AT78" s="654"/>
      <c r="AU78" s="654"/>
      <c r="AV78" s="654"/>
      <c r="AW78" s="654"/>
      <c r="AX78" s="654"/>
      <c r="AY78" s="654"/>
      <c r="AZ78" s="654"/>
      <c r="BA78" s="654"/>
      <c r="BB78" s="654"/>
      <c r="BC78" s="654"/>
      <c r="BD78" s="654"/>
      <c r="BE78" s="654"/>
      <c r="BF78" s="654"/>
      <c r="BG78" s="654"/>
      <c r="BH78" s="654"/>
      <c r="BI78" s="654"/>
      <c r="BJ78" s="654"/>
      <c r="BK78" s="654"/>
      <c r="BL78" s="654"/>
      <c r="BM78" s="654"/>
      <c r="BN78" s="654"/>
      <c r="BO78" s="654"/>
    </row>
    <row r="79" spans="1:67" s="5" customFormat="1">
      <c r="A79" s="668" t="s">
        <v>602</v>
      </c>
      <c r="B79" s="26"/>
      <c r="C79" s="26" t="s">
        <v>826</v>
      </c>
      <c r="D79" s="836" t="s">
        <v>202</v>
      </c>
      <c r="E79" s="668"/>
      <c r="F79" s="901"/>
      <c r="G79" s="26" t="s">
        <v>751</v>
      </c>
      <c r="H79" s="26"/>
      <c r="I79" s="26"/>
      <c r="J79" s="499"/>
      <c r="K79" s="500"/>
      <c r="L79" s="603"/>
      <c r="M79" s="500"/>
      <c r="N79" s="603"/>
      <c r="O79" s="603"/>
      <c r="P79" s="603"/>
      <c r="Q79" s="806"/>
      <c r="R79" s="806"/>
      <c r="S79" s="807"/>
      <c r="T79" s="806"/>
      <c r="U79" s="805"/>
      <c r="V79" s="805"/>
      <c r="W79" s="807"/>
      <c r="X79" s="807"/>
      <c r="Y79" s="805"/>
      <c r="Z79" s="807"/>
      <c r="AA79" s="805"/>
      <c r="AB79" s="805"/>
      <c r="AC79" s="805"/>
      <c r="AD79" s="805"/>
      <c r="AE79" s="807"/>
      <c r="AF79" s="805"/>
      <c r="AG79" s="1418"/>
      <c r="AH79" s="1418"/>
      <c r="AI79" s="1418"/>
      <c r="AJ79" s="1418"/>
      <c r="AL79" s="653"/>
      <c r="AM79" s="654"/>
      <c r="AN79" s="662"/>
      <c r="AO79" s="654"/>
      <c r="AP79" s="654"/>
      <c r="AQ79" s="654"/>
      <c r="AR79" s="654"/>
      <c r="AS79" s="654"/>
      <c r="AT79" s="654"/>
      <c r="AU79" s="654"/>
      <c r="AV79" s="654"/>
      <c r="AW79" s="654"/>
      <c r="AX79" s="654"/>
      <c r="AY79" s="654"/>
      <c r="AZ79" s="654"/>
      <c r="BA79" s="654"/>
      <c r="BB79" s="654"/>
      <c r="BC79" s="654"/>
      <c r="BD79" s="654"/>
      <c r="BE79" s="654"/>
      <c r="BF79" s="654"/>
      <c r="BG79" s="654"/>
      <c r="BH79" s="654"/>
      <c r="BI79" s="654"/>
      <c r="BJ79" s="654"/>
      <c r="BK79" s="654"/>
      <c r="BL79" s="654"/>
      <c r="BM79" s="654"/>
      <c r="BN79" s="654"/>
      <c r="BO79" s="654"/>
    </row>
    <row r="80" spans="1:67" s="5" customFormat="1">
      <c r="A80" s="668" t="s">
        <v>827</v>
      </c>
      <c r="B80" s="26"/>
      <c r="C80" s="26" t="s">
        <v>828</v>
      </c>
      <c r="D80" s="836" t="s">
        <v>202</v>
      </c>
      <c r="E80" s="668"/>
      <c r="F80" s="901"/>
      <c r="G80" s="26" t="s">
        <v>751</v>
      </c>
      <c r="H80" s="26">
        <v>10</v>
      </c>
      <c r="I80" s="26">
        <v>190</v>
      </c>
      <c r="J80" s="499">
        <f t="shared" si="8"/>
        <v>200</v>
      </c>
      <c r="K80" s="500"/>
      <c r="L80" s="603"/>
      <c r="M80" s="500"/>
      <c r="N80" s="603"/>
      <c r="O80" s="603"/>
      <c r="P80" s="603"/>
      <c r="Q80" s="806"/>
      <c r="R80" s="806"/>
      <c r="S80" s="807"/>
      <c r="T80" s="806"/>
      <c r="U80" s="805"/>
      <c r="V80" s="805"/>
      <c r="W80" s="807"/>
      <c r="X80" s="807"/>
      <c r="Y80" s="805"/>
      <c r="Z80" s="807"/>
      <c r="AA80" s="805"/>
      <c r="AB80" s="805"/>
      <c r="AC80" s="805"/>
      <c r="AD80" s="805"/>
      <c r="AE80" s="807"/>
      <c r="AF80" s="805"/>
      <c r="AG80" s="1418"/>
      <c r="AH80" s="1418"/>
      <c r="AI80" s="1418"/>
      <c r="AJ80" s="1418"/>
      <c r="AL80" s="653"/>
      <c r="AM80" s="654"/>
      <c r="AN80" s="662"/>
      <c r="AO80" s="654"/>
      <c r="AP80" s="654"/>
      <c r="AQ80" s="654"/>
      <c r="AR80" s="654"/>
      <c r="AS80" s="654"/>
      <c r="AT80" s="654"/>
      <c r="AU80" s="654"/>
      <c r="AV80" s="654"/>
      <c r="AW80" s="654"/>
      <c r="AX80" s="654"/>
      <c r="AY80" s="654"/>
      <c r="AZ80" s="654"/>
      <c r="BA80" s="654"/>
      <c r="BB80" s="654"/>
      <c r="BC80" s="654"/>
      <c r="BD80" s="654"/>
      <c r="BE80" s="654"/>
      <c r="BF80" s="654"/>
      <c r="BG80" s="654"/>
      <c r="BH80" s="654"/>
      <c r="BI80" s="654"/>
      <c r="BJ80" s="654"/>
      <c r="BK80" s="654"/>
      <c r="BL80" s="654"/>
      <c r="BM80" s="654"/>
      <c r="BN80" s="654"/>
      <c r="BO80" s="654"/>
    </row>
    <row r="81" spans="1:67" s="5" customFormat="1">
      <c r="A81" s="668" t="s">
        <v>827</v>
      </c>
      <c r="B81" s="26"/>
      <c r="C81" s="26" t="s">
        <v>829</v>
      </c>
      <c r="D81" s="836" t="s">
        <v>202</v>
      </c>
      <c r="E81" s="668"/>
      <c r="F81" s="901"/>
      <c r="G81" s="26" t="s">
        <v>751</v>
      </c>
      <c r="H81" s="26">
        <v>109</v>
      </c>
      <c r="I81" s="26">
        <v>104</v>
      </c>
      <c r="J81" s="499">
        <f t="shared" si="8"/>
        <v>213</v>
      </c>
      <c r="K81" s="500"/>
      <c r="L81" s="603"/>
      <c r="M81" s="500"/>
      <c r="N81" s="603"/>
      <c r="O81" s="603"/>
      <c r="P81" s="603"/>
      <c r="Q81" s="806"/>
      <c r="R81" s="806"/>
      <c r="S81" s="807"/>
      <c r="T81" s="806"/>
      <c r="U81" s="805"/>
      <c r="V81" s="805"/>
      <c r="W81" s="807"/>
      <c r="X81" s="807"/>
      <c r="Y81" s="805"/>
      <c r="Z81" s="807"/>
      <c r="AA81" s="805"/>
      <c r="AB81" s="805"/>
      <c r="AC81" s="805"/>
      <c r="AD81" s="805"/>
      <c r="AE81" s="807"/>
      <c r="AF81" s="805"/>
      <c r="AG81" s="1418"/>
      <c r="AH81" s="1418"/>
      <c r="AI81" s="1418"/>
      <c r="AJ81" s="1418"/>
      <c r="AL81" s="653"/>
      <c r="AM81" s="654"/>
      <c r="AN81" s="662"/>
      <c r="AO81" s="654"/>
      <c r="AP81" s="654"/>
      <c r="AQ81" s="654"/>
      <c r="AR81" s="654"/>
      <c r="AS81" s="654"/>
      <c r="AT81" s="654"/>
      <c r="AU81" s="654"/>
      <c r="AV81" s="654"/>
      <c r="AW81" s="654"/>
      <c r="AX81" s="654"/>
      <c r="AY81" s="654"/>
      <c r="AZ81" s="654"/>
      <c r="BA81" s="654"/>
      <c r="BB81" s="654"/>
      <c r="BC81" s="654"/>
      <c r="BD81" s="654"/>
      <c r="BE81" s="654"/>
      <c r="BF81" s="654"/>
      <c r="BG81" s="654"/>
      <c r="BH81" s="654"/>
      <c r="BI81" s="654"/>
      <c r="BJ81" s="654"/>
      <c r="BK81" s="654"/>
      <c r="BL81" s="654"/>
      <c r="BM81" s="654"/>
      <c r="BN81" s="654"/>
      <c r="BO81" s="654"/>
    </row>
    <row r="82" spans="1:67" s="5" customFormat="1">
      <c r="A82" s="667" t="s">
        <v>601</v>
      </c>
      <c r="B82" s="137"/>
      <c r="C82" s="144" t="s">
        <v>205</v>
      </c>
      <c r="D82" s="836" t="s">
        <v>202</v>
      </c>
      <c r="E82" s="671"/>
      <c r="F82" s="893" t="s">
        <v>206</v>
      </c>
      <c r="G82" s="137" t="s">
        <v>751</v>
      </c>
      <c r="H82" s="137">
        <v>134</v>
      </c>
      <c r="I82" s="137">
        <v>823</v>
      </c>
      <c r="J82" s="499">
        <f t="shared" si="8"/>
        <v>957</v>
      </c>
      <c r="K82" s="500"/>
      <c r="L82" s="603"/>
      <c r="M82" s="737" t="s">
        <v>2642</v>
      </c>
      <c r="N82" s="603"/>
      <c r="O82" s="737" t="s">
        <v>940</v>
      </c>
      <c r="P82" s="603"/>
      <c r="Q82" s="806"/>
      <c r="R82" s="806"/>
      <c r="S82" s="807"/>
      <c r="T82" s="806"/>
      <c r="U82" s="805"/>
      <c r="V82" s="805"/>
      <c r="W82" s="807"/>
      <c r="X82" s="807"/>
      <c r="Y82" s="805"/>
      <c r="Z82" s="807"/>
      <c r="AA82" s="805"/>
      <c r="AB82" s="805"/>
      <c r="AC82" s="805"/>
      <c r="AD82" s="805"/>
      <c r="AE82" s="807"/>
      <c r="AF82" s="805"/>
      <c r="AG82" s="1418"/>
      <c r="AH82" s="1418"/>
      <c r="AI82" s="1418"/>
      <c r="AJ82" s="1418"/>
      <c r="AL82" s="653"/>
      <c r="AM82" s="654"/>
      <c r="AN82" s="662"/>
      <c r="AO82" s="654"/>
      <c r="AP82" s="654"/>
      <c r="AQ82" s="654"/>
      <c r="AR82" s="654"/>
      <c r="AS82" s="654"/>
      <c r="AT82" s="654"/>
      <c r="AU82" s="654"/>
      <c r="AV82" s="654"/>
      <c r="AW82" s="654"/>
      <c r="AX82" s="654"/>
      <c r="AY82" s="654"/>
      <c r="AZ82" s="654"/>
      <c r="BA82" s="654"/>
      <c r="BB82" s="654"/>
      <c r="BC82" s="654"/>
      <c r="BD82" s="654"/>
      <c r="BE82" s="654"/>
      <c r="BF82" s="654"/>
      <c r="BG82" s="654"/>
      <c r="BH82" s="654"/>
      <c r="BI82" s="654"/>
      <c r="BJ82" s="654"/>
      <c r="BK82" s="654"/>
      <c r="BL82" s="654"/>
      <c r="BM82" s="654"/>
      <c r="BN82" s="654"/>
      <c r="BO82" s="654"/>
    </row>
    <row r="83" spans="1:67" s="7" customFormat="1">
      <c r="A83" s="488" t="s">
        <v>601</v>
      </c>
      <c r="B83" s="142"/>
      <c r="C83" s="142" t="s">
        <v>212</v>
      </c>
      <c r="D83" s="836" t="s">
        <v>202</v>
      </c>
      <c r="E83" s="488"/>
      <c r="F83" s="903">
        <v>214</v>
      </c>
      <c r="G83" s="142" t="s">
        <v>751</v>
      </c>
      <c r="H83" s="142">
        <v>10</v>
      </c>
      <c r="I83" s="142">
        <v>81</v>
      </c>
      <c r="J83" s="499">
        <f t="shared" si="8"/>
        <v>91</v>
      </c>
      <c r="K83" s="520"/>
      <c r="L83" s="614"/>
      <c r="M83" s="520"/>
      <c r="N83" s="614"/>
      <c r="O83" s="614"/>
      <c r="P83" s="614"/>
      <c r="Q83" s="804"/>
      <c r="R83" s="804"/>
      <c r="S83" s="805"/>
      <c r="T83" s="804"/>
      <c r="U83" s="805" t="s">
        <v>1525</v>
      </c>
      <c r="V83" s="805"/>
      <c r="W83" s="805"/>
      <c r="X83" s="805"/>
      <c r="Y83" s="805"/>
      <c r="Z83" s="805"/>
      <c r="AA83" s="805" t="s">
        <v>1525</v>
      </c>
      <c r="AB83" s="805"/>
      <c r="AC83" s="805"/>
      <c r="AD83" s="805"/>
      <c r="AE83" s="805"/>
      <c r="AF83" s="805"/>
      <c r="AG83" s="1418"/>
      <c r="AH83" s="1418"/>
      <c r="AI83" s="1418"/>
      <c r="AJ83" s="1418"/>
      <c r="AL83" s="653"/>
      <c r="AM83" s="654"/>
      <c r="AN83" s="662"/>
      <c r="AO83" s="654"/>
      <c r="AP83" s="654"/>
      <c r="AQ83" s="654"/>
      <c r="AR83" s="654"/>
      <c r="AS83" s="654"/>
      <c r="AT83" s="654"/>
      <c r="AU83" s="654"/>
      <c r="AV83" s="654"/>
      <c r="AW83" s="654"/>
      <c r="AX83" s="654"/>
      <c r="AY83" s="654"/>
      <c r="AZ83" s="654"/>
      <c r="BA83" s="654"/>
      <c r="BB83" s="654"/>
      <c r="BC83" s="654"/>
      <c r="BD83" s="654"/>
      <c r="BE83" s="654"/>
      <c r="BF83" s="654"/>
      <c r="BG83" s="654"/>
      <c r="BH83" s="654"/>
      <c r="BI83" s="654"/>
      <c r="BJ83" s="654"/>
      <c r="BK83" s="654"/>
      <c r="BL83" s="654"/>
      <c r="BM83" s="654"/>
      <c r="BN83" s="654"/>
      <c r="BO83" s="654"/>
    </row>
    <row r="84" spans="1:67" s="6" customFormat="1">
      <c r="A84" s="488" t="s">
        <v>601</v>
      </c>
      <c r="B84" s="142"/>
      <c r="C84" s="152" t="s">
        <v>2690</v>
      </c>
      <c r="D84" s="836" t="s">
        <v>202</v>
      </c>
      <c r="E84" s="673"/>
      <c r="F84" s="894"/>
      <c r="G84" s="142" t="s">
        <v>751</v>
      </c>
      <c r="H84" s="142">
        <v>213</v>
      </c>
      <c r="I84" s="142">
        <v>695</v>
      </c>
      <c r="J84" s="499">
        <f t="shared" si="8"/>
        <v>908</v>
      </c>
      <c r="K84" s="498"/>
      <c r="L84" s="604"/>
      <c r="M84" s="498"/>
      <c r="N84" s="604"/>
      <c r="O84" s="604"/>
      <c r="P84" s="604"/>
      <c r="Q84" s="806"/>
      <c r="R84" s="806"/>
      <c r="S84" s="807"/>
      <c r="T84" s="806"/>
      <c r="U84" s="805"/>
      <c r="V84" s="805"/>
      <c r="W84" s="807"/>
      <c r="X84" s="807"/>
      <c r="Y84" s="805"/>
      <c r="Z84" s="807"/>
      <c r="AA84" s="805"/>
      <c r="AB84" s="805"/>
      <c r="AC84" s="805"/>
      <c r="AD84" s="805"/>
      <c r="AE84" s="807"/>
      <c r="AF84" s="805"/>
      <c r="AG84" s="1418"/>
      <c r="AH84" s="1418"/>
      <c r="AI84" s="1418"/>
      <c r="AJ84" s="1418"/>
      <c r="AL84" s="650"/>
      <c r="AM84" s="652"/>
      <c r="AN84" s="661"/>
      <c r="AO84" s="652"/>
      <c r="AP84" s="652"/>
      <c r="AQ84" s="652"/>
      <c r="AR84" s="652"/>
      <c r="AS84" s="652"/>
      <c r="AT84" s="652"/>
      <c r="AU84" s="652"/>
      <c r="AV84" s="652"/>
      <c r="AW84" s="652"/>
      <c r="AX84" s="652"/>
      <c r="AY84" s="652"/>
      <c r="AZ84" s="652"/>
      <c r="BA84" s="652"/>
      <c r="BB84" s="652"/>
      <c r="BC84" s="652"/>
      <c r="BD84" s="652"/>
      <c r="BE84" s="652"/>
      <c r="BF84" s="652"/>
      <c r="BG84" s="652"/>
      <c r="BH84" s="652"/>
      <c r="BI84" s="652"/>
      <c r="BJ84" s="652"/>
      <c r="BK84" s="652"/>
      <c r="BL84" s="652"/>
      <c r="BM84" s="652"/>
      <c r="BN84" s="652"/>
      <c r="BO84" s="652"/>
    </row>
    <row r="85" spans="1:67" s="6" customFormat="1">
      <c r="A85" s="488" t="s">
        <v>601</v>
      </c>
      <c r="B85" s="142"/>
      <c r="C85" s="152" t="s">
        <v>816</v>
      </c>
      <c r="D85" s="836" t="s">
        <v>202</v>
      </c>
      <c r="E85" s="673"/>
      <c r="F85" s="894"/>
      <c r="G85" s="142" t="s">
        <v>751</v>
      </c>
      <c r="H85" s="142">
        <v>101</v>
      </c>
      <c r="I85" s="142">
        <v>320</v>
      </c>
      <c r="J85" s="499">
        <f t="shared" si="8"/>
        <v>421</v>
      </c>
      <c r="K85" s="525"/>
      <c r="L85" s="616"/>
      <c r="M85" s="525"/>
      <c r="N85" s="616"/>
      <c r="O85" s="616"/>
      <c r="P85" s="616"/>
      <c r="Q85" s="806"/>
      <c r="R85" s="806"/>
      <c r="S85" s="807"/>
      <c r="T85" s="806"/>
      <c r="U85" s="805"/>
      <c r="V85" s="805"/>
      <c r="W85" s="807"/>
      <c r="X85" s="807"/>
      <c r="Y85" s="805"/>
      <c r="Z85" s="807"/>
      <c r="AA85" s="805"/>
      <c r="AB85" s="805"/>
      <c r="AC85" s="805"/>
      <c r="AD85" s="805"/>
      <c r="AE85" s="807"/>
      <c r="AF85" s="805"/>
      <c r="AG85" s="1418"/>
      <c r="AH85" s="1418"/>
      <c r="AI85" s="1418"/>
      <c r="AJ85" s="1418"/>
      <c r="AL85" s="650"/>
      <c r="AM85" s="652"/>
      <c r="AN85" s="661"/>
      <c r="AO85" s="652"/>
      <c r="AP85" s="652"/>
      <c r="AQ85" s="652"/>
      <c r="AR85" s="652"/>
      <c r="AS85" s="652"/>
      <c r="AT85" s="652"/>
      <c r="AU85" s="652"/>
      <c r="AV85" s="652"/>
      <c r="AW85" s="652"/>
      <c r="AX85" s="652"/>
      <c r="AY85" s="652"/>
      <c r="AZ85" s="652"/>
      <c r="BA85" s="652"/>
      <c r="BB85" s="652"/>
      <c r="BC85" s="652"/>
      <c r="BD85" s="652"/>
      <c r="BE85" s="652"/>
      <c r="BF85" s="652"/>
      <c r="BG85" s="652"/>
      <c r="BH85" s="652"/>
      <c r="BI85" s="652"/>
      <c r="BJ85" s="652"/>
      <c r="BK85" s="652"/>
      <c r="BL85" s="652"/>
      <c r="BM85" s="652"/>
      <c r="BN85" s="652"/>
      <c r="BO85" s="652"/>
    </row>
    <row r="86" spans="1:67" s="6" customFormat="1">
      <c r="E86" s="1341"/>
      <c r="F86" s="874"/>
      <c r="J86" s="499"/>
      <c r="K86" s="525"/>
      <c r="L86" s="616"/>
      <c r="M86" s="525"/>
      <c r="N86" s="616"/>
      <c r="O86" s="616"/>
      <c r="P86" s="616"/>
      <c r="Q86" s="806"/>
      <c r="R86" s="806"/>
      <c r="S86" s="807"/>
      <c r="T86" s="806"/>
      <c r="U86" s="805"/>
      <c r="V86" s="805"/>
      <c r="W86" s="807"/>
      <c r="X86" s="807"/>
      <c r="Y86" s="805"/>
      <c r="Z86" s="807"/>
      <c r="AA86" s="805"/>
      <c r="AB86" s="805"/>
      <c r="AC86" s="805"/>
      <c r="AD86" s="805"/>
      <c r="AE86" s="807"/>
      <c r="AF86" s="805"/>
      <c r="AG86" s="1419"/>
      <c r="AH86" s="1419"/>
      <c r="AI86" s="1419"/>
      <c r="AJ86" s="1419"/>
      <c r="AL86" s="653"/>
      <c r="AM86" s="654"/>
      <c r="AN86" s="662"/>
      <c r="AO86" s="654"/>
      <c r="AP86" s="654"/>
      <c r="AQ86" s="654"/>
      <c r="AR86" s="654"/>
      <c r="AS86" s="654"/>
      <c r="AT86" s="654"/>
      <c r="AU86" s="654"/>
      <c r="AV86" s="654"/>
      <c r="AW86" s="654"/>
      <c r="AX86" s="654"/>
      <c r="AY86" s="654"/>
      <c r="AZ86" s="654"/>
      <c r="BA86" s="654"/>
      <c r="BB86" s="654"/>
      <c r="BC86" s="654"/>
      <c r="BD86" s="654"/>
      <c r="BE86" s="654"/>
      <c r="BF86" s="654"/>
      <c r="BG86" s="654"/>
      <c r="BH86" s="654"/>
      <c r="BI86" s="654"/>
      <c r="BJ86" s="654"/>
      <c r="BK86" s="654"/>
      <c r="BL86" s="654"/>
      <c r="BM86" s="654"/>
      <c r="BN86" s="654"/>
      <c r="BO86" s="654"/>
    </row>
    <row r="87" spans="1:67" s="5" customFormat="1">
      <c r="A87" s="859"/>
      <c r="B87" s="860"/>
      <c r="C87" s="861"/>
      <c r="D87" s="861"/>
      <c r="E87" s="1548"/>
      <c r="F87" s="906"/>
      <c r="G87" s="50"/>
      <c r="H87" s="50"/>
      <c r="I87" s="50"/>
      <c r="J87" s="499"/>
      <c r="K87" s="838"/>
      <c r="L87" s="831"/>
      <c r="M87" s="830"/>
      <c r="N87" s="831"/>
      <c r="O87" s="831"/>
      <c r="P87" s="831"/>
      <c r="Q87" s="804">
        <f t="shared" ref="Q87:AF87" si="9">COUNTA(Q67:Q86)</f>
        <v>0</v>
      </c>
      <c r="R87" s="804">
        <f t="shared" si="9"/>
        <v>1</v>
      </c>
      <c r="S87" s="804">
        <f t="shared" si="9"/>
        <v>0</v>
      </c>
      <c r="T87" s="804">
        <f t="shared" si="9"/>
        <v>1</v>
      </c>
      <c r="U87" s="804">
        <f t="shared" si="9"/>
        <v>2</v>
      </c>
      <c r="V87" s="804">
        <f t="shared" si="9"/>
        <v>0</v>
      </c>
      <c r="W87" s="804">
        <f t="shared" si="9"/>
        <v>0</v>
      </c>
      <c r="X87" s="804">
        <f t="shared" si="9"/>
        <v>0</v>
      </c>
      <c r="Y87" s="804">
        <f t="shared" si="9"/>
        <v>0</v>
      </c>
      <c r="Z87" s="804">
        <f t="shared" si="9"/>
        <v>1</v>
      </c>
      <c r="AA87" s="804">
        <f t="shared" si="9"/>
        <v>2</v>
      </c>
      <c r="AB87" s="804">
        <f t="shared" si="9"/>
        <v>0</v>
      </c>
      <c r="AC87" s="804">
        <f t="shared" si="9"/>
        <v>0</v>
      </c>
      <c r="AD87" s="804">
        <f t="shared" si="9"/>
        <v>0</v>
      </c>
      <c r="AE87" s="804">
        <f t="shared" si="9"/>
        <v>0</v>
      </c>
      <c r="AF87" s="804">
        <f t="shared" si="9"/>
        <v>0</v>
      </c>
      <c r="AG87" s="1421"/>
      <c r="AH87" s="1422"/>
      <c r="AI87" s="1422"/>
      <c r="AJ87" s="1423"/>
      <c r="AL87" s="655"/>
      <c r="AM87" s="656"/>
      <c r="AN87" s="663"/>
      <c r="AO87" s="656"/>
      <c r="AP87" s="656"/>
      <c r="AQ87" s="656"/>
      <c r="AR87" s="656"/>
      <c r="AS87" s="656"/>
      <c r="AT87" s="656"/>
      <c r="AU87" s="656"/>
      <c r="AV87" s="656"/>
      <c r="AW87" s="656"/>
      <c r="AX87" s="656"/>
      <c r="AY87" s="656"/>
      <c r="AZ87" s="656"/>
      <c r="BA87" s="656"/>
      <c r="BB87" s="656"/>
      <c r="BC87" s="656"/>
      <c r="BD87" s="656"/>
      <c r="BE87" s="656"/>
      <c r="BF87" s="656"/>
      <c r="BG87" s="656"/>
      <c r="BH87" s="656"/>
      <c r="BI87" s="656"/>
      <c r="BJ87" s="656"/>
      <c r="BK87" s="656"/>
      <c r="BL87" s="656"/>
      <c r="BM87" s="656"/>
      <c r="BN87" s="656"/>
      <c r="BO87" s="656"/>
    </row>
    <row r="88" spans="1:67" s="5" customFormat="1">
      <c r="A88" s="837"/>
      <c r="B88" s="837"/>
      <c r="C88" s="837"/>
      <c r="D88" s="837"/>
      <c r="E88" s="1342"/>
      <c r="F88" s="907"/>
      <c r="G88" s="837"/>
      <c r="H88" s="837"/>
      <c r="I88" s="837"/>
      <c r="J88" s="837"/>
      <c r="K88" s="838"/>
      <c r="L88" s="863"/>
      <c r="M88" s="514"/>
      <c r="N88" s="863"/>
      <c r="O88" s="863"/>
      <c r="P88" s="863"/>
      <c r="Q88" s="804" t="s">
        <v>1525</v>
      </c>
      <c r="R88" s="804" t="s">
        <v>1525</v>
      </c>
      <c r="S88" s="804"/>
      <c r="T88" s="804"/>
      <c r="U88" s="804"/>
      <c r="V88" s="804"/>
      <c r="W88" s="804"/>
      <c r="X88" s="804"/>
      <c r="Y88" s="804"/>
      <c r="Z88" s="804"/>
      <c r="AA88" s="804"/>
      <c r="AB88" s="804"/>
      <c r="AC88" s="804"/>
      <c r="AD88" s="804"/>
      <c r="AE88" s="804"/>
      <c r="AF88" s="804"/>
      <c r="AG88" s="1417"/>
      <c r="AH88" s="1424"/>
      <c r="AI88" s="1424"/>
      <c r="AJ88" s="1424"/>
      <c r="AL88" s="650"/>
      <c r="AM88" s="652"/>
      <c r="AN88" s="661"/>
      <c r="AO88" s="652"/>
      <c r="AP88" s="652"/>
      <c r="AQ88" s="652"/>
      <c r="AR88" s="652"/>
      <c r="AS88" s="652"/>
      <c r="AT88" s="652"/>
      <c r="AU88" s="652"/>
      <c r="AV88" s="652"/>
      <c r="AW88" s="652"/>
      <c r="AX88" s="652"/>
      <c r="AY88" s="652"/>
      <c r="AZ88" s="652"/>
      <c r="BA88" s="652"/>
      <c r="BB88" s="652"/>
      <c r="BC88" s="652"/>
      <c r="BD88" s="652"/>
      <c r="BE88" s="652"/>
      <c r="BF88" s="652"/>
      <c r="BG88" s="652"/>
      <c r="BH88" s="652"/>
      <c r="BI88" s="652"/>
      <c r="BJ88" s="652"/>
      <c r="BK88" s="652"/>
      <c r="BL88" s="652"/>
      <c r="BM88" s="652"/>
      <c r="BN88" s="652"/>
      <c r="BO88" s="652"/>
    </row>
    <row r="89" spans="1:67" s="5" customFormat="1">
      <c r="A89" s="837"/>
      <c r="B89" s="837"/>
      <c r="C89" s="837"/>
      <c r="D89" s="837"/>
      <c r="E89" s="1342"/>
      <c r="F89" s="907"/>
      <c r="G89" s="837"/>
      <c r="H89" s="837"/>
      <c r="I89" s="837"/>
      <c r="J89" s="837"/>
      <c r="K89" s="838"/>
      <c r="L89" s="863"/>
      <c r="M89" s="514"/>
      <c r="N89" s="863"/>
      <c r="O89" s="863"/>
      <c r="P89" s="863"/>
      <c r="Q89" s="804"/>
      <c r="R89" s="804"/>
      <c r="S89" s="804"/>
      <c r="T89" s="804"/>
      <c r="U89" s="804"/>
      <c r="V89" s="804"/>
      <c r="W89" s="804"/>
      <c r="X89" s="804"/>
      <c r="Y89" s="804"/>
      <c r="Z89" s="804"/>
      <c r="AA89" s="804"/>
      <c r="AB89" s="804"/>
      <c r="AC89" s="804"/>
      <c r="AD89" s="804"/>
      <c r="AE89" s="804"/>
      <c r="AF89" s="804"/>
      <c r="AG89" s="1418"/>
      <c r="AH89" s="1425"/>
      <c r="AI89" s="1425"/>
      <c r="AJ89" s="1425"/>
      <c r="AL89" s="650"/>
      <c r="AM89" s="652"/>
      <c r="AN89" s="661"/>
      <c r="AO89" s="652"/>
      <c r="AP89" s="652"/>
      <c r="AQ89" s="652"/>
      <c r="AR89" s="652"/>
      <c r="AS89" s="652"/>
      <c r="AT89" s="652"/>
      <c r="AU89" s="652"/>
      <c r="AV89" s="652"/>
      <c r="AW89" s="652"/>
      <c r="AX89" s="652"/>
      <c r="AY89" s="652"/>
      <c r="AZ89" s="652"/>
      <c r="BA89" s="652"/>
      <c r="BB89" s="652"/>
      <c r="BC89" s="652"/>
      <c r="BD89" s="652"/>
      <c r="BE89" s="652"/>
      <c r="BF89" s="652"/>
      <c r="BG89" s="652"/>
      <c r="BH89" s="652"/>
      <c r="BI89" s="652"/>
      <c r="BJ89" s="652"/>
      <c r="BK89" s="652"/>
      <c r="BL89" s="652"/>
      <c r="BM89" s="652"/>
      <c r="BN89" s="652"/>
      <c r="BO89" s="652"/>
    </row>
    <row r="90" spans="1:67" s="5" customFormat="1">
      <c r="A90" s="1689" t="s">
        <v>172</v>
      </c>
      <c r="B90" s="1689" t="s">
        <v>225</v>
      </c>
      <c r="C90" s="1728">
        <f>COUNTA(C92:C96)</f>
        <v>5</v>
      </c>
      <c r="D90" s="1728"/>
      <c r="E90" s="1335"/>
      <c r="F90" s="892"/>
      <c r="G90" s="1434" t="s">
        <v>766</v>
      </c>
      <c r="H90" s="1435">
        <v>577</v>
      </c>
      <c r="I90" s="1435">
        <v>1200</v>
      </c>
      <c r="J90" s="534">
        <f>SUM(J92:J96)</f>
        <v>4490</v>
      </c>
      <c r="K90" s="535"/>
      <c r="L90" s="619"/>
      <c r="M90" s="535"/>
      <c r="N90" s="619"/>
      <c r="O90" s="619"/>
      <c r="P90" s="619"/>
      <c r="Q90" s="806"/>
      <c r="R90" s="804"/>
      <c r="S90" s="804"/>
      <c r="T90" s="804"/>
      <c r="U90" s="804"/>
      <c r="V90" s="804"/>
      <c r="W90" s="804"/>
      <c r="X90" s="804"/>
      <c r="Y90" s="804"/>
      <c r="Z90" s="804"/>
      <c r="AA90" s="804"/>
      <c r="AB90" s="804"/>
      <c r="AC90" s="804"/>
      <c r="AD90" s="804"/>
      <c r="AE90" s="804"/>
      <c r="AF90" s="804"/>
      <c r="AG90" s="1419"/>
      <c r="AH90" s="1426"/>
      <c r="AI90" s="1426"/>
      <c r="AJ90" s="1426"/>
      <c r="AL90" s="650"/>
      <c r="AM90" s="652"/>
      <c r="AN90" s="661"/>
      <c r="AO90" s="652"/>
      <c r="AP90" s="652"/>
      <c r="AQ90" s="652"/>
      <c r="AR90" s="652"/>
      <c r="AS90" s="652"/>
      <c r="AT90" s="652"/>
      <c r="AU90" s="652"/>
      <c r="AV90" s="652"/>
      <c r="AW90" s="652"/>
      <c r="AX90" s="652"/>
      <c r="AY90" s="652"/>
      <c r="AZ90" s="652"/>
      <c r="BA90" s="652"/>
      <c r="BB90" s="652"/>
      <c r="BC90" s="652"/>
      <c r="BD90" s="652"/>
      <c r="BE90" s="652"/>
      <c r="BF90" s="652"/>
      <c r="BG90" s="652"/>
      <c r="BH90" s="652"/>
      <c r="BI90" s="652"/>
      <c r="BJ90" s="652"/>
      <c r="BK90" s="652"/>
      <c r="BL90" s="652"/>
      <c r="BM90" s="652"/>
      <c r="BN90" s="652"/>
      <c r="BO90" s="652"/>
    </row>
    <row r="91" spans="1:67" s="5" customFormat="1">
      <c r="A91" s="1435"/>
      <c r="B91" s="1435"/>
      <c r="C91" s="1729"/>
      <c r="D91" s="1729"/>
      <c r="E91" s="1336"/>
      <c r="F91" s="892"/>
      <c r="G91" s="1435"/>
      <c r="J91" s="534">
        <f>SUM(H91:I91)</f>
        <v>0</v>
      </c>
      <c r="K91" s="737" t="s">
        <v>692</v>
      </c>
      <c r="L91" s="619"/>
      <c r="M91" s="535"/>
      <c r="N91" s="619"/>
      <c r="O91" s="737" t="s">
        <v>703</v>
      </c>
      <c r="P91" s="619"/>
      <c r="Q91" s="804">
        <f t="shared" ref="Q91:AF91" si="10">COUNTA(Q88:Q90)</f>
        <v>1</v>
      </c>
      <c r="R91" s="804">
        <f t="shared" si="10"/>
        <v>1</v>
      </c>
      <c r="S91" s="804">
        <f t="shared" si="10"/>
        <v>0</v>
      </c>
      <c r="T91" s="804">
        <f t="shared" si="10"/>
        <v>0</v>
      </c>
      <c r="U91" s="804">
        <f t="shared" si="10"/>
        <v>0</v>
      </c>
      <c r="V91" s="804">
        <f t="shared" si="10"/>
        <v>0</v>
      </c>
      <c r="W91" s="804">
        <f t="shared" si="10"/>
        <v>0</v>
      </c>
      <c r="X91" s="804">
        <f t="shared" si="10"/>
        <v>0</v>
      </c>
      <c r="Y91" s="804">
        <f t="shared" si="10"/>
        <v>0</v>
      </c>
      <c r="Z91" s="804">
        <f t="shared" si="10"/>
        <v>0</v>
      </c>
      <c r="AA91" s="804">
        <f t="shared" si="10"/>
        <v>0</v>
      </c>
      <c r="AB91" s="804">
        <f t="shared" si="10"/>
        <v>0</v>
      </c>
      <c r="AC91" s="804">
        <f t="shared" si="10"/>
        <v>0</v>
      </c>
      <c r="AD91" s="804">
        <f t="shared" si="10"/>
        <v>0</v>
      </c>
      <c r="AE91" s="804">
        <f t="shared" si="10"/>
        <v>0</v>
      </c>
      <c r="AF91" s="804">
        <f t="shared" si="10"/>
        <v>0</v>
      </c>
      <c r="AG91" s="1721"/>
      <c r="AH91" s="1722"/>
      <c r="AI91" s="1722"/>
      <c r="AJ91" s="1723"/>
      <c r="AL91" s="753"/>
      <c r="AM91" s="754"/>
      <c r="AN91" s="755"/>
      <c r="AO91" s="754"/>
      <c r="AP91" s="754"/>
      <c r="AQ91" s="754"/>
      <c r="AR91" s="754"/>
      <c r="AS91" s="754"/>
      <c r="AT91" s="754"/>
      <c r="AU91" s="754"/>
      <c r="AV91" s="754"/>
      <c r="AW91" s="754"/>
      <c r="AX91" s="754"/>
      <c r="AY91" s="754"/>
      <c r="AZ91" s="754"/>
      <c r="BA91" s="754"/>
      <c r="BB91" s="754"/>
      <c r="BC91" s="754"/>
      <c r="BD91" s="754"/>
      <c r="BE91" s="754"/>
      <c r="BF91" s="754"/>
      <c r="BG91" s="754"/>
      <c r="BH91" s="754"/>
      <c r="BI91" s="754"/>
      <c r="BJ91" s="754"/>
      <c r="BK91" s="754"/>
      <c r="BL91" s="754"/>
      <c r="BM91" s="754"/>
      <c r="BN91" s="754"/>
      <c r="BO91" s="754"/>
    </row>
    <row r="92" spans="1:67" s="5" customFormat="1">
      <c r="A92" s="668" t="s">
        <v>796</v>
      </c>
      <c r="B92" s="26"/>
      <c r="C92" s="38" t="s">
        <v>182</v>
      </c>
      <c r="D92" s="1689" t="s">
        <v>225</v>
      </c>
      <c r="E92" s="701"/>
      <c r="F92" s="901"/>
      <c r="G92" s="26" t="s">
        <v>766</v>
      </c>
      <c r="H92" s="26">
        <v>48</v>
      </c>
      <c r="I92" s="26">
        <v>93</v>
      </c>
      <c r="J92" s="499">
        <f>SUM(H92:I92)</f>
        <v>141</v>
      </c>
      <c r="K92" s="503"/>
      <c r="L92" s="606"/>
      <c r="M92" s="503"/>
      <c r="N92" s="606"/>
      <c r="O92" s="606"/>
      <c r="P92" s="606"/>
      <c r="Q92" s="806"/>
      <c r="R92" s="804" t="s">
        <v>1525</v>
      </c>
      <c r="S92" s="805"/>
      <c r="T92" s="804"/>
      <c r="U92" s="805"/>
      <c r="V92" s="805"/>
      <c r="W92" s="805"/>
      <c r="X92" s="805"/>
      <c r="Y92" s="805"/>
      <c r="Z92" s="805"/>
      <c r="AA92" s="805"/>
      <c r="AB92" s="805"/>
      <c r="AC92" s="805"/>
      <c r="AD92" s="805"/>
      <c r="AE92" s="805"/>
      <c r="AF92" s="805" t="s">
        <v>1525</v>
      </c>
      <c r="AG92" s="1431"/>
      <c r="AH92" s="1428"/>
      <c r="AI92" s="1428"/>
      <c r="AJ92" s="1428"/>
      <c r="AL92" s="753"/>
      <c r="AM92" s="754"/>
      <c r="AN92" s="755"/>
      <c r="AO92" s="754"/>
      <c r="AP92" s="754"/>
      <c r="AQ92" s="754"/>
      <c r="AR92" s="754"/>
      <c r="AS92" s="754"/>
      <c r="AT92" s="754"/>
      <c r="AU92" s="754"/>
      <c r="AV92" s="754"/>
      <c r="AW92" s="754"/>
      <c r="AX92" s="754"/>
      <c r="AY92" s="754"/>
      <c r="AZ92" s="754"/>
      <c r="BA92" s="754"/>
      <c r="BB92" s="754"/>
      <c r="BC92" s="754"/>
      <c r="BD92" s="754"/>
      <c r="BE92" s="754"/>
      <c r="BF92" s="754"/>
      <c r="BG92" s="754"/>
      <c r="BH92" s="754"/>
      <c r="BI92" s="754"/>
      <c r="BJ92" s="754"/>
      <c r="BK92" s="754"/>
      <c r="BL92" s="754"/>
      <c r="BM92" s="754"/>
      <c r="BN92" s="754"/>
      <c r="BO92" s="754"/>
    </row>
    <row r="93" spans="1:67" s="5" customFormat="1">
      <c r="A93" s="668" t="s">
        <v>193</v>
      </c>
      <c r="B93" s="1501"/>
      <c r="C93" s="40" t="s">
        <v>806</v>
      </c>
      <c r="D93" s="1689" t="s">
        <v>225</v>
      </c>
      <c r="E93" s="672"/>
      <c r="F93" s="901"/>
      <c r="G93" s="26" t="s">
        <v>766</v>
      </c>
      <c r="H93" s="1502">
        <v>580</v>
      </c>
      <c r="I93" s="1502">
        <v>976</v>
      </c>
      <c r="J93" s="499">
        <f t="shared" ref="J93:J94" si="11">SUM(H93:I93)</f>
        <v>1556</v>
      </c>
      <c r="K93" s="500"/>
      <c r="L93" s="603"/>
      <c r="M93" s="500"/>
      <c r="N93" s="603"/>
      <c r="O93" s="603"/>
      <c r="P93" s="603"/>
      <c r="Q93" s="806"/>
      <c r="R93" s="806"/>
      <c r="S93" s="807"/>
      <c r="T93" s="806"/>
      <c r="U93" s="805"/>
      <c r="V93" s="805"/>
      <c r="W93" s="807"/>
      <c r="X93" s="807"/>
      <c r="Y93" s="805"/>
      <c r="Z93" s="807"/>
      <c r="AA93" s="805"/>
      <c r="AB93" s="805"/>
      <c r="AC93" s="805"/>
      <c r="AD93" s="805"/>
      <c r="AE93" s="807"/>
      <c r="AF93" s="805"/>
      <c r="AG93" s="1432"/>
      <c r="AH93" s="1429"/>
      <c r="AI93" s="1429"/>
      <c r="AJ93" s="1429"/>
      <c r="AL93" s="653"/>
      <c r="AM93" s="654"/>
      <c r="AN93" s="662"/>
      <c r="AO93" s="654"/>
      <c r="AP93" s="654"/>
      <c r="AQ93" s="654"/>
      <c r="AR93" s="654"/>
      <c r="AS93" s="654"/>
      <c r="AT93" s="654"/>
      <c r="AU93" s="654"/>
      <c r="AV93" s="654"/>
      <c r="AW93" s="654"/>
      <c r="AX93" s="654"/>
      <c r="AY93" s="654"/>
      <c r="AZ93" s="654"/>
      <c r="BA93" s="654"/>
      <c r="BB93" s="654"/>
      <c r="BC93" s="654"/>
      <c r="BD93" s="654"/>
      <c r="BE93" s="654"/>
      <c r="BF93" s="654"/>
      <c r="BG93" s="654"/>
      <c r="BH93" s="654"/>
      <c r="BI93" s="654"/>
      <c r="BJ93" s="654"/>
      <c r="BK93" s="654"/>
      <c r="BL93" s="654"/>
      <c r="BM93" s="654"/>
      <c r="BN93" s="654"/>
      <c r="BO93" s="654"/>
    </row>
    <row r="94" spans="1:67" s="5" customFormat="1">
      <c r="A94" s="668" t="s">
        <v>796</v>
      </c>
      <c r="B94" s="26"/>
      <c r="C94" s="26" t="s">
        <v>226</v>
      </c>
      <c r="D94" s="1689" t="s">
        <v>225</v>
      </c>
      <c r="E94" s="668"/>
      <c r="F94" s="901"/>
      <c r="G94" s="26" t="s">
        <v>766</v>
      </c>
      <c r="H94" s="26">
        <v>857</v>
      </c>
      <c r="I94" s="26">
        <v>1936</v>
      </c>
      <c r="J94" s="499">
        <f t="shared" si="11"/>
        <v>2793</v>
      </c>
      <c r="K94" s="500"/>
      <c r="L94" s="603"/>
      <c r="M94" s="500"/>
      <c r="N94" s="603"/>
      <c r="O94" s="603"/>
      <c r="P94" s="603"/>
      <c r="Q94" s="806"/>
      <c r="R94" s="806"/>
      <c r="S94" s="807"/>
      <c r="T94" s="806"/>
      <c r="U94" s="805"/>
      <c r="V94" s="805"/>
      <c r="W94" s="807"/>
      <c r="X94" s="807"/>
      <c r="Y94" s="805"/>
      <c r="Z94" s="807"/>
      <c r="AA94" s="805"/>
      <c r="AB94" s="805"/>
      <c r="AC94" s="805"/>
      <c r="AD94" s="805"/>
      <c r="AE94" s="807"/>
      <c r="AF94" s="805"/>
      <c r="AG94" s="1432"/>
      <c r="AH94" s="1429"/>
      <c r="AI94" s="1429"/>
      <c r="AJ94" s="1429"/>
      <c r="AL94" s="653"/>
      <c r="AM94" s="654"/>
      <c r="AN94" s="662"/>
      <c r="AO94" s="654"/>
      <c r="AP94" s="654"/>
      <c r="AQ94" s="654"/>
      <c r="AR94" s="654"/>
      <c r="AS94" s="654"/>
      <c r="AT94" s="654"/>
      <c r="AU94" s="654"/>
      <c r="AV94" s="654"/>
      <c r="AW94" s="654"/>
      <c r="AX94" s="654"/>
      <c r="AY94" s="654"/>
      <c r="AZ94" s="654"/>
      <c r="BA94" s="654"/>
      <c r="BB94" s="654"/>
      <c r="BC94" s="654"/>
      <c r="BD94" s="654"/>
      <c r="BE94" s="654"/>
      <c r="BF94" s="654"/>
      <c r="BG94" s="654"/>
      <c r="BH94" s="654"/>
      <c r="BI94" s="654"/>
      <c r="BJ94" s="654"/>
      <c r="BK94" s="654"/>
      <c r="BL94" s="654"/>
      <c r="BM94" s="654"/>
      <c r="BN94" s="654"/>
      <c r="BO94" s="654"/>
    </row>
    <row r="95" spans="1:67" s="5" customFormat="1">
      <c r="A95" s="668" t="s">
        <v>796</v>
      </c>
      <c r="B95" s="26"/>
      <c r="C95" s="26" t="s">
        <v>227</v>
      </c>
      <c r="D95" s="1689" t="s">
        <v>225</v>
      </c>
      <c r="E95" s="668"/>
      <c r="F95" s="901"/>
      <c r="G95" s="26" t="s">
        <v>766</v>
      </c>
      <c r="H95" s="26"/>
      <c r="I95" s="26"/>
      <c r="J95" s="499"/>
      <c r="K95" s="500"/>
      <c r="L95" s="603"/>
      <c r="M95" s="500"/>
      <c r="N95" s="603"/>
      <c r="O95" s="603"/>
      <c r="P95" s="603"/>
      <c r="Q95" s="806"/>
      <c r="R95" s="806"/>
      <c r="S95" s="807"/>
      <c r="T95" s="806"/>
      <c r="U95" s="805"/>
      <c r="V95" s="805"/>
      <c r="W95" s="807"/>
      <c r="X95" s="807"/>
      <c r="Y95" s="805"/>
      <c r="Z95" s="807"/>
      <c r="AA95" s="805"/>
      <c r="AB95" s="805"/>
      <c r="AC95" s="805"/>
      <c r="AD95" s="805"/>
      <c r="AE95" s="807"/>
      <c r="AF95" s="805"/>
      <c r="AG95" s="1432"/>
      <c r="AH95" s="1429"/>
      <c r="AI95" s="1429"/>
      <c r="AJ95" s="1429"/>
      <c r="AL95" s="653"/>
      <c r="AM95" s="654"/>
      <c r="AN95" s="662"/>
      <c r="AO95" s="654"/>
      <c r="AP95" s="654"/>
      <c r="AQ95" s="654"/>
      <c r="AR95" s="654"/>
      <c r="AS95" s="654"/>
      <c r="AT95" s="654"/>
      <c r="AU95" s="654"/>
      <c r="AV95" s="654"/>
      <c r="AW95" s="654"/>
      <c r="AX95" s="654"/>
      <c r="AY95" s="654"/>
      <c r="AZ95" s="654"/>
      <c r="BA95" s="654"/>
      <c r="BB95" s="654"/>
      <c r="BC95" s="654"/>
      <c r="BD95" s="654"/>
      <c r="BE95" s="654"/>
      <c r="BF95" s="654"/>
      <c r="BG95" s="654"/>
      <c r="BH95" s="654"/>
      <c r="BI95" s="654"/>
      <c r="BJ95" s="654"/>
      <c r="BK95" s="654"/>
      <c r="BL95" s="654"/>
      <c r="BM95" s="654"/>
      <c r="BN95" s="654"/>
      <c r="BO95" s="654"/>
    </row>
    <row r="96" spans="1:67" s="5" customFormat="1">
      <c r="A96" s="668" t="s">
        <v>796</v>
      </c>
      <c r="B96" s="26"/>
      <c r="C96" s="26" t="s">
        <v>228</v>
      </c>
      <c r="D96" s="1689" t="s">
        <v>225</v>
      </c>
      <c r="E96" s="668"/>
      <c r="F96" s="901"/>
      <c r="G96" s="26" t="s">
        <v>766</v>
      </c>
      <c r="H96" s="26"/>
      <c r="I96" s="26"/>
      <c r="J96" s="499"/>
      <c r="K96" s="500"/>
      <c r="L96" s="603"/>
      <c r="M96" s="500"/>
      <c r="N96" s="603"/>
      <c r="O96" s="603"/>
      <c r="P96" s="603"/>
      <c r="Q96" s="806"/>
      <c r="R96" s="806"/>
      <c r="S96" s="807"/>
      <c r="T96" s="806"/>
      <c r="U96" s="805"/>
      <c r="V96" s="805"/>
      <c r="W96" s="807"/>
      <c r="X96" s="807"/>
      <c r="Y96" s="805"/>
      <c r="Z96" s="807"/>
      <c r="AA96" s="805"/>
      <c r="AB96" s="805"/>
      <c r="AC96" s="805"/>
      <c r="AD96" s="805"/>
      <c r="AE96" s="807"/>
      <c r="AF96" s="805"/>
      <c r="AG96" s="1432"/>
      <c r="AH96" s="1429"/>
      <c r="AI96" s="1429"/>
      <c r="AJ96" s="1429"/>
      <c r="AL96" s="653"/>
      <c r="AM96" s="654"/>
      <c r="AN96" s="662"/>
      <c r="AO96" s="654"/>
      <c r="AP96" s="654"/>
      <c r="AQ96" s="654"/>
      <c r="AR96" s="654"/>
      <c r="AS96" s="654"/>
      <c r="AT96" s="654"/>
      <c r="AU96" s="654"/>
      <c r="AV96" s="654"/>
      <c r="AW96" s="654"/>
      <c r="AX96" s="654"/>
      <c r="AY96" s="654"/>
      <c r="AZ96" s="654"/>
      <c r="BA96" s="654"/>
      <c r="BB96" s="654"/>
      <c r="BC96" s="654"/>
      <c r="BD96" s="654"/>
      <c r="BE96" s="654"/>
      <c r="BF96" s="654"/>
      <c r="BG96" s="654"/>
      <c r="BH96" s="654"/>
      <c r="BI96" s="654"/>
      <c r="BJ96" s="654"/>
      <c r="BK96" s="654"/>
      <c r="BL96" s="654"/>
      <c r="BM96" s="654"/>
      <c r="BN96" s="654"/>
      <c r="BO96" s="654"/>
    </row>
    <row r="97" spans="1:67" s="5" customFormat="1">
      <c r="A97" s="856"/>
      <c r="B97" s="241"/>
      <c r="C97" s="241"/>
      <c r="D97" s="241"/>
      <c r="E97" s="856"/>
      <c r="F97" s="908"/>
      <c r="G97" s="241"/>
      <c r="H97" s="241"/>
      <c r="I97" s="241"/>
      <c r="J97" s="858"/>
      <c r="K97" s="500"/>
      <c r="L97" s="603"/>
      <c r="M97" s="500"/>
      <c r="N97" s="603"/>
      <c r="O97" s="603"/>
      <c r="P97" s="603"/>
      <c r="Q97" s="806"/>
      <c r="R97" s="806"/>
      <c r="S97" s="807"/>
      <c r="T97" s="806"/>
      <c r="U97" s="805"/>
      <c r="V97" s="805"/>
      <c r="W97" s="807"/>
      <c r="X97" s="807"/>
      <c r="Y97" s="805"/>
      <c r="Z97" s="807"/>
      <c r="AA97" s="805"/>
      <c r="AB97" s="805"/>
      <c r="AC97" s="805"/>
      <c r="AD97" s="805"/>
      <c r="AE97" s="807"/>
      <c r="AF97" s="805"/>
      <c r="AG97" s="1432"/>
      <c r="AH97" s="1429"/>
      <c r="AI97" s="1429"/>
      <c r="AJ97" s="1429"/>
      <c r="AL97" s="653"/>
      <c r="AM97" s="654"/>
      <c r="AN97" s="662"/>
      <c r="AO97" s="654"/>
      <c r="AP97" s="654"/>
      <c r="AQ97" s="654"/>
      <c r="AR97" s="654"/>
      <c r="AS97" s="654"/>
      <c r="AT97" s="654"/>
      <c r="AU97" s="654"/>
      <c r="AV97" s="654"/>
      <c r="AW97" s="654"/>
      <c r="AX97" s="654"/>
      <c r="AY97" s="654"/>
      <c r="AZ97" s="654"/>
      <c r="BA97" s="654"/>
      <c r="BB97" s="654"/>
      <c r="BC97" s="654"/>
      <c r="BD97" s="654"/>
      <c r="BE97" s="654"/>
      <c r="BF97" s="654"/>
      <c r="BG97" s="654"/>
      <c r="BH97" s="654"/>
      <c r="BI97" s="654"/>
      <c r="BJ97" s="654"/>
      <c r="BK97" s="654"/>
      <c r="BL97" s="654"/>
      <c r="BM97" s="654"/>
      <c r="BN97" s="654"/>
      <c r="BO97" s="654"/>
    </row>
    <row r="98" spans="1:67" s="5" customFormat="1">
      <c r="A98" s="1730" t="s">
        <v>193</v>
      </c>
      <c r="B98" s="1731" t="s">
        <v>2201</v>
      </c>
      <c r="C98" s="1731">
        <f>COUNTA(C100:C108)</f>
        <v>9</v>
      </c>
      <c r="D98" s="1731"/>
      <c r="E98" s="1337"/>
      <c r="F98" s="877"/>
      <c r="G98" s="1731" t="s">
        <v>1207</v>
      </c>
      <c r="H98" s="1392">
        <v>3149</v>
      </c>
      <c r="I98" s="1392">
        <v>6543</v>
      </c>
      <c r="J98" s="1352">
        <f>SUM(J99:J108)</f>
        <v>6984</v>
      </c>
      <c r="K98" s="737" t="s">
        <v>691</v>
      </c>
      <c r="L98" s="622"/>
      <c r="M98" s="542"/>
      <c r="N98" s="622"/>
      <c r="O98" s="622"/>
      <c r="P98" s="622"/>
      <c r="Q98" s="806"/>
      <c r="R98" s="806"/>
      <c r="S98" s="807"/>
      <c r="T98" s="806"/>
      <c r="U98" s="805"/>
      <c r="V98" s="805"/>
      <c r="W98" s="807"/>
      <c r="X98" s="807"/>
      <c r="Y98" s="805"/>
      <c r="Z98" s="807"/>
      <c r="AA98" s="805"/>
      <c r="AB98" s="805"/>
      <c r="AC98" s="805"/>
      <c r="AD98" s="805"/>
      <c r="AE98" s="807"/>
      <c r="AF98" s="805"/>
      <c r="AG98" s="1433"/>
      <c r="AH98" s="1430"/>
      <c r="AI98" s="1430"/>
      <c r="AJ98" s="1430"/>
      <c r="AL98" s="653"/>
      <c r="AM98" s="654"/>
      <c r="AN98" s="662"/>
      <c r="AO98" s="654"/>
      <c r="AP98" s="654"/>
      <c r="AQ98" s="654"/>
      <c r="AR98" s="654"/>
      <c r="AS98" s="654"/>
      <c r="AT98" s="654"/>
      <c r="AU98" s="654"/>
      <c r="AV98" s="654"/>
      <c r="AW98" s="654"/>
      <c r="AX98" s="654"/>
      <c r="AY98" s="654"/>
      <c r="AZ98" s="654"/>
      <c r="BA98" s="654"/>
      <c r="BB98" s="654"/>
      <c r="BC98" s="654"/>
      <c r="BD98" s="654"/>
      <c r="BE98" s="654"/>
      <c r="BF98" s="654"/>
      <c r="BG98" s="654"/>
      <c r="BH98" s="654"/>
      <c r="BI98" s="654"/>
      <c r="BJ98" s="654"/>
      <c r="BK98" s="654"/>
      <c r="BL98" s="654"/>
      <c r="BM98" s="654"/>
      <c r="BN98" s="654"/>
      <c r="BO98" s="654"/>
    </row>
    <row r="99" spans="1:67" s="5" customFormat="1">
      <c r="A99" s="1732"/>
      <c r="B99" s="1733"/>
      <c r="C99" s="1733"/>
      <c r="D99" s="1733"/>
      <c r="E99" s="1338"/>
      <c r="F99" s="909"/>
      <c r="G99" s="1733"/>
      <c r="H99" s="1392"/>
      <c r="I99" s="1392"/>
      <c r="J99" s="864">
        <f>SUM(H99:I99)</f>
        <v>0</v>
      </c>
      <c r="K99" s="737"/>
      <c r="L99" s="617"/>
      <c r="M99" s="529"/>
      <c r="N99" s="617"/>
      <c r="O99" s="617"/>
      <c r="P99" s="617"/>
      <c r="Q99" s="804">
        <f t="shared" ref="Q99:AF99" si="12">COUNTA(Q92:Q98)</f>
        <v>0</v>
      </c>
      <c r="R99" s="804">
        <f t="shared" si="12"/>
        <v>1</v>
      </c>
      <c r="S99" s="804">
        <f t="shared" si="12"/>
        <v>0</v>
      </c>
      <c r="T99" s="804">
        <f t="shared" si="12"/>
        <v>0</v>
      </c>
      <c r="U99" s="804">
        <f t="shared" si="12"/>
        <v>0</v>
      </c>
      <c r="V99" s="804">
        <f t="shared" si="12"/>
        <v>0</v>
      </c>
      <c r="W99" s="804">
        <f t="shared" si="12"/>
        <v>0</v>
      </c>
      <c r="X99" s="804">
        <f t="shared" si="12"/>
        <v>0</v>
      </c>
      <c r="Y99" s="804">
        <f t="shared" si="12"/>
        <v>0</v>
      </c>
      <c r="Z99" s="804">
        <f t="shared" si="12"/>
        <v>0</v>
      </c>
      <c r="AA99" s="804">
        <f t="shared" si="12"/>
        <v>0</v>
      </c>
      <c r="AB99" s="804">
        <f t="shared" si="12"/>
        <v>0</v>
      </c>
      <c r="AC99" s="804">
        <f t="shared" si="12"/>
        <v>0</v>
      </c>
      <c r="AD99" s="804">
        <f t="shared" si="12"/>
        <v>0</v>
      </c>
      <c r="AE99" s="804">
        <f t="shared" si="12"/>
        <v>0</v>
      </c>
      <c r="AF99" s="804">
        <f t="shared" si="12"/>
        <v>1</v>
      </c>
      <c r="AG99" s="1721"/>
      <c r="AH99" s="1722"/>
      <c r="AI99" s="1722"/>
      <c r="AJ99" s="1723"/>
      <c r="AL99" s="653"/>
      <c r="AM99" s="654"/>
      <c r="AN99" s="662"/>
      <c r="AO99" s="654"/>
      <c r="AP99" s="654"/>
      <c r="AQ99" s="654"/>
      <c r="AR99" s="654"/>
      <c r="AS99" s="654"/>
      <c r="AT99" s="654"/>
      <c r="AU99" s="654"/>
      <c r="AV99" s="654"/>
      <c r="AW99" s="654"/>
      <c r="AX99" s="654"/>
      <c r="AY99" s="654"/>
      <c r="AZ99" s="654"/>
      <c r="BA99" s="654"/>
      <c r="BB99" s="654"/>
      <c r="BC99" s="654"/>
      <c r="BD99" s="654"/>
      <c r="BE99" s="654"/>
      <c r="BF99" s="654"/>
      <c r="BG99" s="654"/>
      <c r="BH99" s="654"/>
      <c r="BI99" s="654"/>
      <c r="BJ99" s="654"/>
      <c r="BK99" s="654"/>
      <c r="BL99" s="654"/>
      <c r="BM99" s="654"/>
      <c r="BN99" s="654"/>
      <c r="BO99" s="654"/>
    </row>
    <row r="100" spans="1:67" s="5" customFormat="1" ht="15" customHeight="1">
      <c r="A100" s="226" t="s">
        <v>213</v>
      </c>
      <c r="B100" s="42"/>
      <c r="C100" s="43" t="s">
        <v>214</v>
      </c>
      <c r="D100" s="1731" t="s">
        <v>2201</v>
      </c>
      <c r="E100" s="1343"/>
      <c r="F100" s="890"/>
      <c r="G100" s="36" t="s">
        <v>751</v>
      </c>
      <c r="H100" s="36">
        <v>432</v>
      </c>
      <c r="I100" s="36">
        <v>2848</v>
      </c>
      <c r="J100" s="517">
        <f>SUM(H100:I100)</f>
        <v>3280</v>
      </c>
      <c r="K100" s="503"/>
      <c r="L100" s="606"/>
      <c r="M100" s="503"/>
      <c r="N100" s="606"/>
      <c r="O100" s="606"/>
      <c r="P100" s="606"/>
      <c r="Q100" s="804"/>
      <c r="R100" s="804"/>
      <c r="S100" s="805"/>
      <c r="T100" s="804" t="s">
        <v>1525</v>
      </c>
      <c r="U100" s="805"/>
      <c r="V100" s="805"/>
      <c r="W100" s="805"/>
      <c r="X100" s="805"/>
      <c r="Y100" s="805"/>
      <c r="Z100" s="805"/>
      <c r="AA100" s="805"/>
      <c r="AB100" s="805"/>
      <c r="AC100" s="805"/>
      <c r="AD100" s="805"/>
      <c r="AE100" s="805"/>
      <c r="AF100" s="805"/>
      <c r="AG100" s="1417" t="s">
        <v>2539</v>
      </c>
      <c r="AH100" s="1417"/>
      <c r="AI100" s="1417"/>
      <c r="AJ100" s="810"/>
      <c r="AL100" s="653"/>
      <c r="AM100" s="654"/>
      <c r="AN100" s="662"/>
      <c r="AO100" s="654"/>
      <c r="AP100" s="654"/>
      <c r="AQ100" s="654"/>
      <c r="AR100" s="654"/>
      <c r="AS100" s="654"/>
      <c r="AT100" s="654"/>
      <c r="AU100" s="654"/>
      <c r="AV100" s="654"/>
      <c r="AW100" s="654"/>
      <c r="AX100" s="654"/>
      <c r="AY100" s="654"/>
      <c r="AZ100" s="654"/>
      <c r="BA100" s="654"/>
      <c r="BB100" s="654"/>
      <c r="BC100" s="654"/>
      <c r="BD100" s="654"/>
      <c r="BE100" s="654"/>
      <c r="BF100" s="654"/>
      <c r="BG100" s="654"/>
      <c r="BH100" s="654"/>
      <c r="BI100" s="654"/>
      <c r="BJ100" s="654"/>
      <c r="BK100" s="654"/>
      <c r="BL100" s="654"/>
      <c r="BM100" s="654"/>
      <c r="BN100" s="654"/>
      <c r="BO100" s="654"/>
    </row>
    <row r="101" spans="1:67" s="5" customFormat="1">
      <c r="A101" s="668" t="s">
        <v>213</v>
      </c>
      <c r="B101" s="26"/>
      <c r="C101" s="26" t="s">
        <v>215</v>
      </c>
      <c r="D101" s="1731" t="s">
        <v>2201</v>
      </c>
      <c r="E101" s="668"/>
      <c r="F101" s="897">
        <v>45.1</v>
      </c>
      <c r="G101" s="26" t="s">
        <v>751</v>
      </c>
      <c r="H101" s="26">
        <v>375</v>
      </c>
      <c r="I101" s="26">
        <v>1372</v>
      </c>
      <c r="J101" s="517">
        <f t="shared" ref="J101:J103" si="13">SUM(H101:I101)</f>
        <v>1747</v>
      </c>
      <c r="K101" s="503"/>
      <c r="L101" s="606"/>
      <c r="M101" s="503"/>
      <c r="N101" s="606"/>
      <c r="O101" s="606"/>
      <c r="P101" s="606"/>
      <c r="Q101" s="804"/>
      <c r="R101" s="804"/>
      <c r="S101" s="805"/>
      <c r="T101" s="804"/>
      <c r="U101" s="805"/>
      <c r="V101" s="805"/>
      <c r="W101" s="805"/>
      <c r="X101" s="805"/>
      <c r="Y101" s="805"/>
      <c r="Z101" s="805"/>
      <c r="AA101" s="805"/>
      <c r="AB101" s="805"/>
      <c r="AC101" s="805"/>
      <c r="AD101" s="805"/>
      <c r="AE101" s="805"/>
      <c r="AF101" s="805"/>
      <c r="AG101" s="1418"/>
      <c r="AH101" s="1418"/>
      <c r="AI101" s="1418"/>
      <c r="AJ101" s="811"/>
      <c r="AL101" s="655"/>
      <c r="AM101" s="656"/>
      <c r="AN101" s="663"/>
      <c r="AO101" s="656"/>
      <c r="AP101" s="656"/>
      <c r="AQ101" s="656"/>
      <c r="AR101" s="656"/>
      <c r="AS101" s="656"/>
      <c r="AT101" s="656"/>
      <c r="AU101" s="656"/>
      <c r="AV101" s="656"/>
      <c r="AW101" s="656"/>
      <c r="AX101" s="656"/>
      <c r="AY101" s="656"/>
      <c r="AZ101" s="656"/>
      <c r="BA101" s="656"/>
      <c r="BB101" s="656"/>
      <c r="BC101" s="656"/>
      <c r="BD101" s="656"/>
      <c r="BE101" s="656"/>
      <c r="BF101" s="656"/>
      <c r="BG101" s="656"/>
      <c r="BH101" s="656"/>
      <c r="BI101" s="656"/>
      <c r="BJ101" s="656"/>
      <c r="BK101" s="656"/>
      <c r="BL101" s="656"/>
      <c r="BM101" s="656"/>
      <c r="BN101" s="656"/>
      <c r="BO101" s="656"/>
    </row>
    <row r="102" spans="1:67" s="5" customFormat="1">
      <c r="A102" s="668" t="s">
        <v>213</v>
      </c>
      <c r="B102" s="26"/>
      <c r="C102" s="26" t="s">
        <v>216</v>
      </c>
      <c r="D102" s="1731" t="s">
        <v>2201</v>
      </c>
      <c r="E102" s="668"/>
      <c r="F102" s="897">
        <v>20.3</v>
      </c>
      <c r="G102" s="26" t="s">
        <v>751</v>
      </c>
      <c r="H102" s="26">
        <v>165</v>
      </c>
      <c r="I102" s="26">
        <v>515</v>
      </c>
      <c r="J102" s="517">
        <f t="shared" si="13"/>
        <v>680</v>
      </c>
      <c r="K102" s="506"/>
      <c r="L102" s="608"/>
      <c r="M102" s="506"/>
      <c r="N102" s="608"/>
      <c r="O102" s="608"/>
      <c r="P102" s="608"/>
      <c r="Q102" s="806"/>
      <c r="R102" s="806"/>
      <c r="S102" s="807"/>
      <c r="T102" s="806"/>
      <c r="U102" s="805"/>
      <c r="V102" s="805"/>
      <c r="W102" s="807"/>
      <c r="X102" s="807"/>
      <c r="Y102" s="805"/>
      <c r="Z102" s="807"/>
      <c r="AA102" s="805"/>
      <c r="AB102" s="805"/>
      <c r="AC102" s="805"/>
      <c r="AD102" s="805"/>
      <c r="AE102" s="807"/>
      <c r="AF102" s="805"/>
      <c r="AG102" s="1418"/>
      <c r="AH102" s="1418"/>
      <c r="AI102" s="1418"/>
      <c r="AJ102" s="811"/>
      <c r="AL102" s="655"/>
      <c r="AM102" s="656"/>
      <c r="AN102" s="663"/>
      <c r="AO102" s="656"/>
      <c r="AP102" s="656"/>
      <c r="AQ102" s="656"/>
      <c r="AR102" s="656"/>
      <c r="AS102" s="656"/>
      <c r="AT102" s="656"/>
      <c r="AU102" s="656"/>
      <c r="AV102" s="656"/>
      <c r="AW102" s="656"/>
      <c r="AX102" s="656"/>
      <c r="AY102" s="656"/>
      <c r="AZ102" s="656"/>
      <c r="BA102" s="656"/>
      <c r="BB102" s="656"/>
      <c r="BC102" s="656"/>
      <c r="BD102" s="656"/>
      <c r="BE102" s="656"/>
      <c r="BF102" s="656"/>
      <c r="BG102" s="656"/>
      <c r="BH102" s="656"/>
      <c r="BI102" s="656"/>
      <c r="BJ102" s="656"/>
      <c r="BK102" s="656"/>
      <c r="BL102" s="656"/>
      <c r="BM102" s="656"/>
      <c r="BN102" s="656"/>
      <c r="BO102" s="656"/>
    </row>
    <row r="103" spans="1:67" s="5" customFormat="1">
      <c r="A103" s="668" t="s">
        <v>213</v>
      </c>
      <c r="B103" s="26"/>
      <c r="C103" s="26" t="s">
        <v>198</v>
      </c>
      <c r="D103" s="1731" t="s">
        <v>2201</v>
      </c>
      <c r="E103" s="668"/>
      <c r="F103" s="901"/>
      <c r="G103" s="26" t="s">
        <v>751</v>
      </c>
      <c r="H103" s="26">
        <v>518</v>
      </c>
      <c r="I103" s="26">
        <v>759</v>
      </c>
      <c r="J103" s="517">
        <f t="shared" si="13"/>
        <v>1277</v>
      </c>
      <c r="K103" s="506"/>
      <c r="L103" s="608"/>
      <c r="M103" s="506"/>
      <c r="N103" s="608"/>
      <c r="O103" s="608"/>
      <c r="P103" s="608"/>
      <c r="Q103" s="806"/>
      <c r="R103" s="806"/>
      <c r="S103" s="807"/>
      <c r="T103" s="806"/>
      <c r="U103" s="805"/>
      <c r="V103" s="805"/>
      <c r="W103" s="807"/>
      <c r="X103" s="807"/>
      <c r="Y103" s="805"/>
      <c r="Z103" s="807"/>
      <c r="AA103" s="805"/>
      <c r="AB103" s="805"/>
      <c r="AC103" s="805"/>
      <c r="AD103" s="805"/>
      <c r="AE103" s="807"/>
      <c r="AF103" s="805"/>
      <c r="AG103" s="1418"/>
      <c r="AH103" s="1418"/>
      <c r="AI103" s="1418"/>
      <c r="AJ103" s="811"/>
      <c r="AL103" s="650"/>
      <c r="AM103" s="652"/>
      <c r="AN103" s="661"/>
      <c r="AO103" s="652"/>
      <c r="AP103" s="652"/>
      <c r="AQ103" s="652"/>
      <c r="AR103" s="652"/>
      <c r="AS103" s="652"/>
      <c r="AT103" s="652"/>
      <c r="AU103" s="652"/>
      <c r="AV103" s="652"/>
      <c r="AW103" s="652"/>
      <c r="AX103" s="652"/>
      <c r="AY103" s="652"/>
      <c r="AZ103" s="652"/>
      <c r="BA103" s="652"/>
      <c r="BB103" s="652"/>
      <c r="BC103" s="652"/>
      <c r="BD103" s="652"/>
      <c r="BE103" s="652"/>
      <c r="BF103" s="652"/>
      <c r="BG103" s="652"/>
      <c r="BH103" s="652"/>
      <c r="BI103" s="652"/>
      <c r="BJ103" s="652"/>
      <c r="BK103" s="652"/>
      <c r="BL103" s="652"/>
      <c r="BM103" s="652"/>
      <c r="BN103" s="652"/>
      <c r="BO103" s="652"/>
    </row>
    <row r="104" spans="1:67" s="5" customFormat="1">
      <c r="A104" s="668" t="s">
        <v>213</v>
      </c>
      <c r="B104" s="26"/>
      <c r="C104" s="38" t="s">
        <v>819</v>
      </c>
      <c r="D104" s="1731" t="s">
        <v>2201</v>
      </c>
      <c r="E104" s="701"/>
      <c r="F104" s="901"/>
      <c r="G104" s="26" t="s">
        <v>751</v>
      </c>
      <c r="H104" s="26"/>
      <c r="I104" s="26"/>
      <c r="J104" s="499"/>
      <c r="K104" s="500"/>
      <c r="L104" s="603"/>
      <c r="M104" s="500"/>
      <c r="N104" s="603"/>
      <c r="O104" s="603"/>
      <c r="P104" s="603"/>
      <c r="Q104" s="806"/>
      <c r="R104" s="806"/>
      <c r="S104" s="807"/>
      <c r="T104" s="806"/>
      <c r="U104" s="805"/>
      <c r="V104" s="805"/>
      <c r="W104" s="807"/>
      <c r="X104" s="807"/>
      <c r="Y104" s="805"/>
      <c r="Z104" s="807"/>
      <c r="AA104" s="805"/>
      <c r="AB104" s="805"/>
      <c r="AC104" s="805"/>
      <c r="AD104" s="805"/>
      <c r="AE104" s="807"/>
      <c r="AF104" s="805"/>
      <c r="AG104" s="1418"/>
      <c r="AH104" s="1418"/>
      <c r="AI104" s="1418"/>
      <c r="AJ104" s="811"/>
      <c r="AL104" s="650"/>
      <c r="AM104" s="652"/>
      <c r="AN104" s="661"/>
      <c r="AO104" s="652"/>
      <c r="AP104" s="652"/>
      <c r="AQ104" s="652"/>
      <c r="AR104" s="652"/>
      <c r="AS104" s="652"/>
      <c r="AT104" s="652"/>
      <c r="AU104" s="652"/>
      <c r="AV104" s="652"/>
      <c r="AW104" s="652"/>
      <c r="AX104" s="652"/>
      <c r="AY104" s="652"/>
      <c r="AZ104" s="652"/>
      <c r="BA104" s="652"/>
      <c r="BB104" s="652"/>
      <c r="BC104" s="652"/>
      <c r="BD104" s="652"/>
      <c r="BE104" s="652"/>
      <c r="BF104" s="652"/>
      <c r="BG104" s="652"/>
      <c r="BH104" s="652"/>
      <c r="BI104" s="652"/>
      <c r="BJ104" s="652"/>
      <c r="BK104" s="652"/>
      <c r="BL104" s="652"/>
      <c r="BM104" s="652"/>
      <c r="BN104" s="652"/>
      <c r="BO104" s="652"/>
    </row>
    <row r="105" spans="1:67" s="5" customFormat="1">
      <c r="A105" s="668" t="s">
        <v>213</v>
      </c>
      <c r="B105" s="1501"/>
      <c r="C105" s="40" t="s">
        <v>820</v>
      </c>
      <c r="D105" s="1731" t="s">
        <v>2201</v>
      </c>
      <c r="E105" s="672"/>
      <c r="F105" s="901"/>
      <c r="G105" s="26" t="s">
        <v>751</v>
      </c>
      <c r="H105" s="1502"/>
      <c r="I105" s="1502"/>
      <c r="J105" s="536"/>
      <c r="K105" s="500"/>
      <c r="L105" s="603"/>
      <c r="M105" s="500"/>
      <c r="N105" s="603"/>
      <c r="O105" s="603"/>
      <c r="P105" s="603"/>
      <c r="Q105" s="806"/>
      <c r="R105" s="806"/>
      <c r="S105" s="807"/>
      <c r="T105" s="806"/>
      <c r="U105" s="805"/>
      <c r="V105" s="805"/>
      <c r="W105" s="807"/>
      <c r="X105" s="807"/>
      <c r="Y105" s="805"/>
      <c r="Z105" s="807"/>
      <c r="AA105" s="805"/>
      <c r="AB105" s="805"/>
      <c r="AC105" s="805"/>
      <c r="AD105" s="805"/>
      <c r="AE105" s="807"/>
      <c r="AF105" s="805"/>
      <c r="AG105" s="1418"/>
      <c r="AH105" s="1418"/>
      <c r="AI105" s="1418"/>
      <c r="AJ105" s="811"/>
      <c r="AL105" s="653"/>
      <c r="AM105" s="654"/>
      <c r="AN105" s="662"/>
      <c r="AO105" s="654"/>
      <c r="AP105" s="654"/>
      <c r="AQ105" s="654"/>
      <c r="AR105" s="654"/>
      <c r="AS105" s="654"/>
      <c r="AT105" s="654"/>
      <c r="AU105" s="654"/>
      <c r="AV105" s="654"/>
      <c r="AW105" s="654"/>
      <c r="AX105" s="654"/>
      <c r="AY105" s="654"/>
      <c r="AZ105" s="654"/>
      <c r="BA105" s="654"/>
      <c r="BB105" s="654"/>
      <c r="BC105" s="654"/>
      <c r="BD105" s="654"/>
      <c r="BE105" s="654"/>
      <c r="BF105" s="654"/>
      <c r="BG105" s="654"/>
      <c r="BH105" s="654"/>
      <c r="BI105" s="654"/>
      <c r="BJ105" s="654"/>
      <c r="BK105" s="654"/>
      <c r="BL105" s="654"/>
      <c r="BM105" s="654"/>
      <c r="BN105" s="654"/>
      <c r="BO105" s="654"/>
    </row>
    <row r="106" spans="1:67" s="5" customFormat="1">
      <c r="A106" s="668" t="s">
        <v>213</v>
      </c>
      <c r="B106" s="1501"/>
      <c r="C106" s="40" t="s">
        <v>821</v>
      </c>
      <c r="D106" s="1731" t="s">
        <v>2201</v>
      </c>
      <c r="E106" s="672"/>
      <c r="F106" s="901"/>
      <c r="G106" s="26" t="s">
        <v>751</v>
      </c>
      <c r="H106" s="1502"/>
      <c r="I106" s="1502"/>
      <c r="J106" s="536"/>
      <c r="K106" s="500"/>
      <c r="L106" s="603"/>
      <c r="M106" s="500"/>
      <c r="N106" s="603"/>
      <c r="O106" s="603"/>
      <c r="P106" s="603"/>
      <c r="Q106" s="806"/>
      <c r="R106" s="806"/>
      <c r="S106" s="807"/>
      <c r="T106" s="806"/>
      <c r="U106" s="805"/>
      <c r="V106" s="805"/>
      <c r="W106" s="807"/>
      <c r="X106" s="807"/>
      <c r="Y106" s="805"/>
      <c r="Z106" s="807"/>
      <c r="AA106" s="805"/>
      <c r="AB106" s="805"/>
      <c r="AC106" s="805"/>
      <c r="AD106" s="805"/>
      <c r="AE106" s="807"/>
      <c r="AF106" s="805"/>
      <c r="AG106" s="1418"/>
      <c r="AH106" s="1418"/>
      <c r="AI106" s="1418"/>
      <c r="AJ106" s="811"/>
      <c r="AL106" s="650"/>
      <c r="AM106" s="652"/>
      <c r="AN106" s="661"/>
      <c r="AO106" s="652"/>
      <c r="AP106" s="652"/>
      <c r="AQ106" s="652"/>
      <c r="AR106" s="652"/>
      <c r="AS106" s="652"/>
      <c r="AT106" s="652"/>
      <c r="AU106" s="652"/>
      <c r="AV106" s="652"/>
      <c r="AW106" s="652"/>
      <c r="AX106" s="652"/>
      <c r="AY106" s="652"/>
      <c r="AZ106" s="652"/>
      <c r="BA106" s="652"/>
      <c r="BB106" s="652"/>
      <c r="BC106" s="652"/>
      <c r="BD106" s="652"/>
      <c r="BE106" s="652"/>
      <c r="BF106" s="652"/>
      <c r="BG106" s="652"/>
      <c r="BH106" s="652"/>
      <c r="BI106" s="652"/>
      <c r="BJ106" s="652"/>
      <c r="BK106" s="652"/>
      <c r="BL106" s="652"/>
      <c r="BM106" s="652"/>
      <c r="BN106" s="652"/>
      <c r="BO106" s="652"/>
    </row>
    <row r="107" spans="1:67" s="5" customFormat="1">
      <c r="A107" s="668" t="s">
        <v>213</v>
      </c>
      <c r="B107" s="1501"/>
      <c r="C107" s="40" t="s">
        <v>574</v>
      </c>
      <c r="D107" s="1731" t="s">
        <v>2201</v>
      </c>
      <c r="E107" s="672"/>
      <c r="F107" s="901"/>
      <c r="G107" s="26" t="s">
        <v>751</v>
      </c>
      <c r="H107" s="1502"/>
      <c r="I107" s="1502"/>
      <c r="J107" s="536"/>
      <c r="K107" s="500"/>
      <c r="L107" s="603"/>
      <c r="M107" s="500"/>
      <c r="N107" s="603"/>
      <c r="O107" s="603"/>
      <c r="P107" s="603"/>
      <c r="Q107" s="806"/>
      <c r="R107" s="806"/>
      <c r="S107" s="807"/>
      <c r="T107" s="806"/>
      <c r="U107" s="805"/>
      <c r="V107" s="805"/>
      <c r="W107" s="807"/>
      <c r="X107" s="807"/>
      <c r="Y107" s="805"/>
      <c r="Z107" s="807"/>
      <c r="AA107" s="805"/>
      <c r="AB107" s="805"/>
      <c r="AC107" s="805"/>
      <c r="AD107" s="805"/>
      <c r="AE107" s="807"/>
      <c r="AF107" s="805"/>
      <c r="AG107" s="1418"/>
      <c r="AH107" s="1418"/>
      <c r="AI107" s="1418"/>
      <c r="AJ107" s="811"/>
      <c r="AL107" s="650"/>
      <c r="AM107" s="652"/>
      <c r="AN107" s="661"/>
      <c r="AO107" s="652"/>
      <c r="AP107" s="652"/>
      <c r="AQ107" s="652"/>
      <c r="AR107" s="652"/>
      <c r="AS107" s="652"/>
      <c r="AT107" s="652"/>
      <c r="AU107" s="652"/>
      <c r="AV107" s="652"/>
      <c r="AW107" s="652"/>
      <c r="AX107" s="652"/>
      <c r="AY107" s="652"/>
      <c r="AZ107" s="652"/>
      <c r="BA107" s="652"/>
      <c r="BB107" s="652"/>
      <c r="BC107" s="652"/>
      <c r="BD107" s="652"/>
      <c r="BE107" s="652"/>
      <c r="BF107" s="652"/>
      <c r="BG107" s="652"/>
      <c r="BH107" s="652"/>
      <c r="BI107" s="652"/>
      <c r="BJ107" s="652"/>
      <c r="BK107" s="652"/>
      <c r="BL107" s="652"/>
      <c r="BM107" s="652"/>
      <c r="BN107" s="652"/>
      <c r="BO107" s="652"/>
    </row>
    <row r="108" spans="1:67" s="5" customFormat="1">
      <c r="A108" s="668" t="s">
        <v>213</v>
      </c>
      <c r="B108" s="1501"/>
      <c r="C108" s="40" t="s">
        <v>822</v>
      </c>
      <c r="D108" s="1731" t="s">
        <v>2201</v>
      </c>
      <c r="E108" s="672"/>
      <c r="F108" s="901"/>
      <c r="G108" s="26" t="s">
        <v>751</v>
      </c>
      <c r="H108" s="1502"/>
      <c r="I108" s="1502"/>
      <c r="J108" s="536"/>
      <c r="K108" s="500"/>
      <c r="L108" s="603"/>
      <c r="M108" s="500"/>
      <c r="N108" s="603"/>
      <c r="O108" s="603"/>
      <c r="P108" s="603"/>
      <c r="Q108" s="806"/>
      <c r="R108" s="806"/>
      <c r="S108" s="807"/>
      <c r="T108" s="806"/>
      <c r="U108" s="805"/>
      <c r="V108" s="805"/>
      <c r="W108" s="807"/>
      <c r="X108" s="807"/>
      <c r="Y108" s="805"/>
      <c r="Z108" s="807"/>
      <c r="AA108" s="805"/>
      <c r="AB108" s="805"/>
      <c r="AC108" s="805"/>
      <c r="AD108" s="805"/>
      <c r="AE108" s="807"/>
      <c r="AF108" s="805"/>
      <c r="AG108" s="1418"/>
      <c r="AH108" s="1418"/>
      <c r="AI108" s="1418"/>
      <c r="AJ108" s="811"/>
      <c r="AL108" s="650"/>
      <c r="AM108" s="652"/>
      <c r="AN108" s="661"/>
      <c r="AO108" s="652"/>
      <c r="AP108" s="652"/>
      <c r="AQ108" s="652"/>
      <c r="AR108" s="652"/>
      <c r="AS108" s="652"/>
      <c r="AT108" s="652"/>
      <c r="AU108" s="652"/>
      <c r="AV108" s="652"/>
      <c r="AW108" s="652"/>
      <c r="AX108" s="652"/>
      <c r="AY108" s="652"/>
      <c r="AZ108" s="652"/>
      <c r="BA108" s="652"/>
      <c r="BB108" s="652"/>
      <c r="BC108" s="652"/>
      <c r="BD108" s="652"/>
      <c r="BE108" s="652"/>
      <c r="BF108" s="652"/>
      <c r="BG108" s="652"/>
      <c r="BH108" s="652"/>
      <c r="BI108" s="652"/>
      <c r="BJ108" s="652"/>
      <c r="BK108" s="652"/>
      <c r="BL108" s="652"/>
      <c r="BM108" s="652"/>
      <c r="BN108" s="652"/>
      <c r="BO108" s="652"/>
    </row>
    <row r="109" spans="1:67" s="5" customFormat="1">
      <c r="E109" s="426"/>
      <c r="F109" s="874"/>
      <c r="J109" s="833"/>
      <c r="K109" s="500"/>
      <c r="L109" s="603"/>
      <c r="M109" s="500"/>
      <c r="N109" s="603"/>
      <c r="O109" s="603"/>
      <c r="P109" s="603"/>
      <c r="Q109" s="806"/>
      <c r="R109" s="806"/>
      <c r="S109" s="807"/>
      <c r="T109" s="806"/>
      <c r="U109" s="805"/>
      <c r="V109" s="805"/>
      <c r="W109" s="807"/>
      <c r="X109" s="807"/>
      <c r="Y109" s="805"/>
      <c r="Z109" s="807"/>
      <c r="AA109" s="805"/>
      <c r="AB109" s="805"/>
      <c r="AC109" s="805"/>
      <c r="AD109" s="805"/>
      <c r="AE109" s="807"/>
      <c r="AF109" s="805"/>
      <c r="AG109" s="1419"/>
      <c r="AH109" s="1418"/>
      <c r="AI109" s="1418"/>
      <c r="AJ109" s="811"/>
      <c r="AL109" s="650"/>
      <c r="AM109" s="652"/>
      <c r="AN109" s="661"/>
      <c r="AO109" s="652"/>
      <c r="AP109" s="652"/>
      <c r="AQ109" s="652"/>
      <c r="AR109" s="652"/>
      <c r="AS109" s="652"/>
      <c r="AT109" s="652"/>
      <c r="AU109" s="652"/>
      <c r="AV109" s="652"/>
      <c r="AW109" s="652"/>
      <c r="AX109" s="652"/>
      <c r="AY109" s="652"/>
      <c r="AZ109" s="652"/>
      <c r="BA109" s="652"/>
      <c r="BB109" s="652"/>
      <c r="BC109" s="652"/>
      <c r="BD109" s="652"/>
      <c r="BE109" s="652"/>
      <c r="BF109" s="652"/>
      <c r="BG109" s="652"/>
      <c r="BH109" s="652"/>
      <c r="BI109" s="652"/>
      <c r="BJ109" s="652"/>
      <c r="BK109" s="652"/>
      <c r="BL109" s="652"/>
      <c r="BM109" s="652"/>
      <c r="BN109" s="652"/>
      <c r="BO109" s="652"/>
    </row>
    <row r="110" spans="1:67" s="5" customFormat="1">
      <c r="E110" s="426"/>
      <c r="F110" s="874"/>
      <c r="J110" s="833"/>
      <c r="K110" s="500"/>
      <c r="L110" s="603"/>
      <c r="M110" s="500"/>
      <c r="N110" s="603"/>
      <c r="O110" s="603"/>
      <c r="P110" s="603"/>
      <c r="Q110" s="806"/>
      <c r="R110" s="806"/>
      <c r="S110" s="807"/>
      <c r="T110" s="806"/>
      <c r="U110" s="805"/>
      <c r="V110" s="805"/>
      <c r="W110" s="807"/>
      <c r="X110" s="807"/>
      <c r="Y110" s="805"/>
      <c r="Z110" s="807"/>
      <c r="AA110" s="805"/>
      <c r="AB110" s="805"/>
      <c r="AC110" s="805"/>
      <c r="AD110" s="805"/>
      <c r="AE110" s="807"/>
      <c r="AF110" s="805"/>
      <c r="AG110" s="814"/>
      <c r="AH110" s="865"/>
      <c r="AI110" s="865"/>
      <c r="AJ110" s="866"/>
      <c r="AL110" s="650"/>
      <c r="AM110" s="652"/>
      <c r="AN110" s="661"/>
      <c r="AO110" s="652"/>
      <c r="AP110" s="652"/>
      <c r="AQ110" s="652"/>
      <c r="AR110" s="652"/>
      <c r="AS110" s="652"/>
      <c r="AT110" s="652"/>
      <c r="AU110" s="652"/>
      <c r="AV110" s="652"/>
      <c r="AW110" s="652"/>
      <c r="AX110" s="652"/>
      <c r="AY110" s="652"/>
      <c r="AZ110" s="652"/>
      <c r="BA110" s="652"/>
      <c r="BB110" s="652"/>
      <c r="BC110" s="652"/>
      <c r="BD110" s="652"/>
      <c r="BE110" s="652"/>
      <c r="BF110" s="652"/>
      <c r="BG110" s="652"/>
      <c r="BH110" s="652"/>
      <c r="BI110" s="652"/>
      <c r="BJ110" s="652"/>
      <c r="BK110" s="652"/>
      <c r="BL110" s="652"/>
      <c r="BM110" s="652"/>
      <c r="BN110" s="652"/>
      <c r="BO110" s="652"/>
    </row>
    <row r="111" spans="1:67" s="5" customFormat="1">
      <c r="A111" s="1714" t="s">
        <v>199</v>
      </c>
      <c r="B111" s="836" t="s">
        <v>200</v>
      </c>
      <c r="C111" s="836">
        <f>COUNTA(C113:C122)</f>
        <v>10</v>
      </c>
      <c r="D111" s="836"/>
      <c r="E111" s="1333"/>
      <c r="F111" s="876"/>
      <c r="G111" s="836" t="s">
        <v>751</v>
      </c>
      <c r="H111" s="1389">
        <v>618</v>
      </c>
      <c r="I111" s="1389">
        <v>2582</v>
      </c>
      <c r="J111" s="834">
        <f>SUM(J112:J122)</f>
        <v>4445</v>
      </c>
      <c r="K111" s="737"/>
      <c r="L111" s="844"/>
      <c r="M111" s="737" t="s">
        <v>1519</v>
      </c>
      <c r="N111" s="844"/>
      <c r="O111" s="737" t="s">
        <v>685</v>
      </c>
      <c r="P111" s="844"/>
      <c r="Q111" s="806"/>
      <c r="R111" s="806"/>
      <c r="S111" s="807"/>
      <c r="T111" s="806"/>
      <c r="U111" s="805"/>
      <c r="V111" s="805"/>
      <c r="W111" s="807"/>
      <c r="X111" s="807"/>
      <c r="Y111" s="805"/>
      <c r="Z111" s="807"/>
      <c r="AA111" s="805"/>
      <c r="AB111" s="805"/>
      <c r="AC111" s="805"/>
      <c r="AD111" s="805"/>
      <c r="AE111" s="807"/>
      <c r="AF111" s="805"/>
      <c r="AG111" s="814"/>
      <c r="AH111" s="865"/>
      <c r="AI111" s="865"/>
      <c r="AJ111" s="866"/>
      <c r="AL111" s="650"/>
      <c r="AM111" s="652"/>
      <c r="AN111" s="661"/>
      <c r="AO111" s="652"/>
      <c r="AP111" s="652"/>
      <c r="AQ111" s="652"/>
      <c r="AR111" s="652"/>
      <c r="AS111" s="652"/>
      <c r="AT111" s="652"/>
      <c r="AU111" s="652"/>
      <c r="AV111" s="652"/>
      <c r="AW111" s="652"/>
      <c r="AX111" s="652"/>
      <c r="AY111" s="652"/>
      <c r="AZ111" s="652"/>
      <c r="BA111" s="652"/>
      <c r="BB111" s="652"/>
      <c r="BC111" s="652"/>
      <c r="BD111" s="652"/>
      <c r="BE111" s="652"/>
      <c r="BF111" s="652"/>
      <c r="BG111" s="652"/>
      <c r="BH111" s="652"/>
      <c r="BI111" s="652"/>
      <c r="BJ111" s="652"/>
      <c r="BK111" s="652"/>
      <c r="BL111" s="652"/>
      <c r="BM111" s="652"/>
      <c r="BN111" s="652"/>
      <c r="BO111" s="652"/>
    </row>
    <row r="112" spans="1:67" s="5" customFormat="1">
      <c r="A112" s="1716"/>
      <c r="B112" s="1719"/>
      <c r="C112" s="1719"/>
      <c r="D112" s="1719"/>
      <c r="E112" s="1334"/>
      <c r="F112" s="892"/>
      <c r="G112" s="1719"/>
      <c r="J112" s="534">
        <f>SUM(H112:I112)</f>
        <v>0</v>
      </c>
      <c r="K112" s="737" t="s">
        <v>2429</v>
      </c>
      <c r="L112" s="619"/>
      <c r="M112" s="737" t="s">
        <v>2642</v>
      </c>
      <c r="N112" s="619"/>
      <c r="O112" s="737" t="s">
        <v>940</v>
      </c>
      <c r="P112" s="619"/>
      <c r="Q112" s="804">
        <f t="shared" ref="Q112:AF112" si="14">COUNTA(Q100:Q109)</f>
        <v>0</v>
      </c>
      <c r="R112" s="804">
        <f t="shared" si="14"/>
        <v>0</v>
      </c>
      <c r="S112" s="804">
        <f t="shared" si="14"/>
        <v>0</v>
      </c>
      <c r="T112" s="804">
        <f t="shared" si="14"/>
        <v>1</v>
      </c>
      <c r="U112" s="804">
        <f t="shared" si="14"/>
        <v>0</v>
      </c>
      <c r="V112" s="804">
        <f t="shared" si="14"/>
        <v>0</v>
      </c>
      <c r="W112" s="804">
        <f t="shared" si="14"/>
        <v>0</v>
      </c>
      <c r="X112" s="804">
        <f t="shared" si="14"/>
        <v>0</v>
      </c>
      <c r="Y112" s="804">
        <f t="shared" si="14"/>
        <v>0</v>
      </c>
      <c r="Z112" s="804">
        <f t="shared" si="14"/>
        <v>0</v>
      </c>
      <c r="AA112" s="804">
        <f t="shared" si="14"/>
        <v>0</v>
      </c>
      <c r="AB112" s="804">
        <f t="shared" si="14"/>
        <v>0</v>
      </c>
      <c r="AC112" s="804">
        <f t="shared" si="14"/>
        <v>0</v>
      </c>
      <c r="AD112" s="804">
        <f t="shared" si="14"/>
        <v>0</v>
      </c>
      <c r="AE112" s="804">
        <f t="shared" si="14"/>
        <v>0</v>
      </c>
      <c r="AF112" s="804">
        <f t="shared" si="14"/>
        <v>0</v>
      </c>
      <c r="AG112" s="1721"/>
      <c r="AH112" s="1722"/>
      <c r="AI112" s="1722"/>
      <c r="AJ112" s="1723"/>
      <c r="AL112" s="650"/>
      <c r="AM112" s="652"/>
      <c r="AN112" s="661"/>
      <c r="AO112" s="652"/>
      <c r="AP112" s="652"/>
      <c r="AQ112" s="652"/>
      <c r="AR112" s="652"/>
      <c r="AS112" s="652"/>
      <c r="AT112" s="652"/>
      <c r="AU112" s="652"/>
      <c r="AV112" s="652"/>
      <c r="AW112" s="652"/>
      <c r="AX112" s="652"/>
      <c r="AY112" s="652"/>
      <c r="AZ112" s="652"/>
      <c r="BA112" s="652"/>
      <c r="BB112" s="652"/>
      <c r="BC112" s="652"/>
      <c r="BD112" s="652"/>
      <c r="BE112" s="652"/>
      <c r="BF112" s="652"/>
      <c r="BG112" s="652"/>
      <c r="BH112" s="652"/>
      <c r="BI112" s="652"/>
      <c r="BJ112" s="652"/>
      <c r="BK112" s="652"/>
      <c r="BL112" s="652"/>
      <c r="BM112" s="652"/>
      <c r="BN112" s="652"/>
      <c r="BO112" s="652"/>
    </row>
    <row r="113" spans="1:67" s="5" customFormat="1" ht="15" customHeight="1">
      <c r="A113" s="226" t="s">
        <v>199</v>
      </c>
      <c r="B113" s="1470"/>
      <c r="C113" s="40" t="s">
        <v>812</v>
      </c>
      <c r="D113" s="836" t="s">
        <v>200</v>
      </c>
      <c r="E113" s="672"/>
      <c r="F113" s="890"/>
      <c r="G113" s="36" t="s">
        <v>751</v>
      </c>
      <c r="H113" s="43">
        <v>26</v>
      </c>
      <c r="I113" s="43">
        <v>109</v>
      </c>
      <c r="J113" s="537">
        <f>SUM(H113:I113)</f>
        <v>135</v>
      </c>
      <c r="K113" s="503"/>
      <c r="L113" s="606"/>
      <c r="M113" s="503"/>
      <c r="N113" s="606"/>
      <c r="O113" s="606"/>
      <c r="P113" s="606"/>
      <c r="Q113" s="804"/>
      <c r="R113" s="804"/>
      <c r="S113" s="805" t="s">
        <v>1525</v>
      </c>
      <c r="T113" s="804"/>
      <c r="U113" s="805" t="s">
        <v>1525</v>
      </c>
      <c r="V113" s="805"/>
      <c r="W113" s="805"/>
      <c r="X113" s="805"/>
      <c r="Y113" s="805" t="s">
        <v>1525</v>
      </c>
      <c r="Z113" s="805" t="s">
        <v>1525</v>
      </c>
      <c r="AA113" s="805" t="s">
        <v>1525</v>
      </c>
      <c r="AB113" s="805"/>
      <c r="AC113" s="805"/>
      <c r="AD113" s="805"/>
      <c r="AE113" s="805"/>
      <c r="AF113" s="805"/>
      <c r="AG113" s="1417" t="s">
        <v>2215</v>
      </c>
      <c r="AH113" s="1417"/>
      <c r="AI113" s="1417"/>
      <c r="AJ113" s="810"/>
      <c r="AL113" s="657"/>
      <c r="AM113" s="658"/>
      <c r="AN113" s="664"/>
      <c r="AO113" s="658"/>
      <c r="AP113" s="658"/>
      <c r="AQ113" s="658"/>
      <c r="AR113" s="658"/>
      <c r="AS113" s="658"/>
      <c r="AT113" s="658"/>
      <c r="AU113" s="658"/>
      <c r="AV113" s="658"/>
      <c r="AW113" s="658"/>
      <c r="AX113" s="658"/>
      <c r="AY113" s="658"/>
      <c r="AZ113" s="658"/>
      <c r="BA113" s="658"/>
      <c r="BB113" s="658"/>
      <c r="BC113" s="658"/>
      <c r="BD113" s="658"/>
      <c r="BE113" s="658"/>
      <c r="BF113" s="658"/>
      <c r="BG113" s="658"/>
      <c r="BH113" s="658"/>
      <c r="BI113" s="658"/>
      <c r="BJ113" s="658"/>
      <c r="BK113" s="658"/>
      <c r="BL113" s="658"/>
      <c r="BM113" s="658"/>
      <c r="BN113" s="658"/>
      <c r="BO113" s="658"/>
    </row>
    <row r="114" spans="1:67" s="5" customFormat="1">
      <c r="A114" s="226" t="s">
        <v>199</v>
      </c>
      <c r="B114" s="1470"/>
      <c r="C114" s="40" t="s">
        <v>223</v>
      </c>
      <c r="D114" s="836" t="s">
        <v>200</v>
      </c>
      <c r="E114" s="672"/>
      <c r="F114" s="890"/>
      <c r="G114" s="36" t="s">
        <v>751</v>
      </c>
      <c r="H114" s="43"/>
      <c r="I114" s="43"/>
      <c r="J114" s="537">
        <f t="shared" ref="J114:J122" si="15">SUM(H114:I114)</f>
        <v>0</v>
      </c>
      <c r="K114" s="503"/>
      <c r="L114" s="606"/>
      <c r="M114" s="503"/>
      <c r="N114" s="606"/>
      <c r="O114" s="606"/>
      <c r="P114" s="606"/>
      <c r="Q114" s="804"/>
      <c r="R114" s="804"/>
      <c r="S114" s="805"/>
      <c r="T114" s="804"/>
      <c r="U114" s="805"/>
      <c r="V114" s="805"/>
      <c r="W114" s="805"/>
      <c r="X114" s="805"/>
      <c r="Y114" s="805"/>
      <c r="Z114" s="805"/>
      <c r="AA114" s="805"/>
      <c r="AB114" s="805"/>
      <c r="AC114" s="805"/>
      <c r="AD114" s="805"/>
      <c r="AE114" s="805"/>
      <c r="AF114" s="805"/>
      <c r="AG114" s="1418"/>
      <c r="AH114" s="1418"/>
      <c r="AI114" s="1418"/>
      <c r="AJ114" s="811"/>
      <c r="AL114" s="657"/>
      <c r="AM114" s="658"/>
      <c r="AN114" s="664"/>
      <c r="AO114" s="658"/>
      <c r="AP114" s="658"/>
      <c r="AQ114" s="658"/>
      <c r="AR114" s="658"/>
      <c r="AS114" s="658"/>
      <c r="AT114" s="658"/>
      <c r="AU114" s="658"/>
      <c r="AV114" s="658"/>
      <c r="AW114" s="658"/>
      <c r="AX114" s="658"/>
      <c r="AY114" s="658"/>
      <c r="AZ114" s="658"/>
      <c r="BA114" s="658"/>
      <c r="BB114" s="658"/>
      <c r="BC114" s="658"/>
      <c r="BD114" s="658"/>
      <c r="BE114" s="658"/>
      <c r="BF114" s="658"/>
      <c r="BG114" s="658"/>
      <c r="BH114" s="658"/>
      <c r="BI114" s="658"/>
      <c r="BJ114" s="658"/>
      <c r="BK114" s="658"/>
      <c r="BL114" s="658"/>
      <c r="BM114" s="658"/>
      <c r="BN114" s="658"/>
      <c r="BO114" s="658"/>
    </row>
    <row r="115" spans="1:67" s="5" customFormat="1">
      <c r="A115" s="226" t="s">
        <v>199</v>
      </c>
      <c r="B115" s="1470"/>
      <c r="C115" s="40" t="s">
        <v>813</v>
      </c>
      <c r="D115" s="836" t="s">
        <v>200</v>
      </c>
      <c r="E115" s="672"/>
      <c r="F115" s="890"/>
      <c r="G115" s="36" t="s">
        <v>751</v>
      </c>
      <c r="H115" s="43">
        <v>240</v>
      </c>
      <c r="I115" s="43">
        <v>665</v>
      </c>
      <c r="J115" s="537">
        <f t="shared" si="15"/>
        <v>905</v>
      </c>
      <c r="K115" s="503"/>
      <c r="L115" s="606"/>
      <c r="M115" s="503"/>
      <c r="N115" s="606"/>
      <c r="O115" s="606"/>
      <c r="P115" s="606"/>
      <c r="Q115" s="804"/>
      <c r="R115" s="804"/>
      <c r="S115" s="805"/>
      <c r="T115" s="804"/>
      <c r="U115" s="805"/>
      <c r="V115" s="805"/>
      <c r="W115" s="805"/>
      <c r="X115" s="805"/>
      <c r="Y115" s="805"/>
      <c r="Z115" s="805"/>
      <c r="AA115" s="805"/>
      <c r="AB115" s="805"/>
      <c r="AC115" s="805"/>
      <c r="AD115" s="805"/>
      <c r="AE115" s="805"/>
      <c r="AF115" s="805"/>
      <c r="AG115" s="1418"/>
      <c r="AH115" s="1418"/>
      <c r="AI115" s="1418"/>
      <c r="AJ115" s="811"/>
      <c r="AL115" s="657"/>
      <c r="AM115" s="658"/>
      <c r="AN115" s="664"/>
      <c r="AO115" s="658"/>
      <c r="AP115" s="658"/>
      <c r="AQ115" s="658"/>
      <c r="AR115" s="658"/>
      <c r="AS115" s="658"/>
      <c r="AT115" s="658"/>
      <c r="AU115" s="658"/>
      <c r="AV115" s="658"/>
      <c r="AW115" s="658"/>
      <c r="AX115" s="658"/>
      <c r="AY115" s="658"/>
      <c r="AZ115" s="658"/>
      <c r="BA115" s="658"/>
      <c r="BB115" s="658"/>
      <c r="BC115" s="658"/>
      <c r="BD115" s="658"/>
      <c r="BE115" s="658"/>
      <c r="BF115" s="658"/>
      <c r="BG115" s="658"/>
      <c r="BH115" s="658"/>
      <c r="BI115" s="658"/>
      <c r="BJ115" s="658"/>
      <c r="BK115" s="658"/>
      <c r="BL115" s="658"/>
      <c r="BM115" s="658"/>
      <c r="BN115" s="658"/>
      <c r="BO115" s="658"/>
    </row>
    <row r="116" spans="1:67" s="5" customFormat="1">
      <c r="A116" s="226" t="s">
        <v>199</v>
      </c>
      <c r="B116" s="1470"/>
      <c r="C116" s="40" t="s">
        <v>220</v>
      </c>
      <c r="D116" s="836" t="s">
        <v>200</v>
      </c>
      <c r="E116" s="672"/>
      <c r="F116" s="890"/>
      <c r="G116" s="36" t="s">
        <v>751</v>
      </c>
      <c r="H116" s="43">
        <v>49</v>
      </c>
      <c r="I116" s="43">
        <v>91</v>
      </c>
      <c r="J116" s="537">
        <f t="shared" si="15"/>
        <v>140</v>
      </c>
      <c r="K116" s="503"/>
      <c r="L116" s="606"/>
      <c r="M116" s="503"/>
      <c r="N116" s="606"/>
      <c r="O116" s="606"/>
      <c r="P116" s="606"/>
      <c r="Q116" s="804"/>
      <c r="R116" s="804"/>
      <c r="S116" s="805"/>
      <c r="T116" s="804"/>
      <c r="U116" s="805"/>
      <c r="V116" s="805"/>
      <c r="W116" s="805"/>
      <c r="X116" s="805"/>
      <c r="Y116" s="805"/>
      <c r="Z116" s="805"/>
      <c r="AA116" s="805"/>
      <c r="AB116" s="805"/>
      <c r="AC116" s="805"/>
      <c r="AD116" s="805"/>
      <c r="AE116" s="805"/>
      <c r="AF116" s="805"/>
      <c r="AG116" s="1418"/>
      <c r="AH116" s="1418"/>
      <c r="AI116" s="1418"/>
      <c r="AJ116" s="811"/>
      <c r="AL116" s="657"/>
      <c r="AM116" s="658"/>
      <c r="AN116" s="664"/>
      <c r="AO116" s="658"/>
      <c r="AP116" s="658"/>
      <c r="AQ116" s="658"/>
      <c r="AR116" s="658"/>
      <c r="AS116" s="658"/>
      <c r="AT116" s="658"/>
      <c r="AU116" s="658"/>
      <c r="AV116" s="658"/>
      <c r="AW116" s="658"/>
      <c r="AX116" s="658"/>
      <c r="AY116" s="658"/>
      <c r="AZ116" s="658"/>
      <c r="BA116" s="658"/>
      <c r="BB116" s="658"/>
      <c r="BC116" s="658"/>
      <c r="BD116" s="658"/>
      <c r="BE116" s="658"/>
      <c r="BF116" s="658"/>
      <c r="BG116" s="658"/>
      <c r="BH116" s="658"/>
      <c r="BI116" s="658"/>
      <c r="BJ116" s="658"/>
      <c r="BK116" s="658"/>
      <c r="BL116" s="658"/>
      <c r="BM116" s="658"/>
      <c r="BN116" s="658"/>
      <c r="BO116" s="658"/>
    </row>
    <row r="117" spans="1:67" s="5" customFormat="1">
      <c r="A117" s="226" t="s">
        <v>199</v>
      </c>
      <c r="B117" s="1470"/>
      <c r="C117" s="40" t="s">
        <v>814</v>
      </c>
      <c r="D117" s="836" t="s">
        <v>200</v>
      </c>
      <c r="E117" s="672"/>
      <c r="F117" s="890"/>
      <c r="G117" s="36" t="s">
        <v>766</v>
      </c>
      <c r="H117" s="43">
        <v>500</v>
      </c>
      <c r="I117" s="43">
        <v>929</v>
      </c>
      <c r="J117" s="537">
        <f t="shared" si="15"/>
        <v>1429</v>
      </c>
      <c r="K117" s="737" t="s">
        <v>692</v>
      </c>
      <c r="L117" s="606"/>
      <c r="M117" s="503"/>
      <c r="N117" s="606"/>
      <c r="O117" s="606"/>
      <c r="P117" s="606"/>
      <c r="Q117" s="804"/>
      <c r="R117" s="804"/>
      <c r="S117" s="805"/>
      <c r="T117" s="804"/>
      <c r="U117" s="805"/>
      <c r="V117" s="805"/>
      <c r="W117" s="805"/>
      <c r="X117" s="805"/>
      <c r="Y117" s="805"/>
      <c r="Z117" s="805"/>
      <c r="AA117" s="805"/>
      <c r="AB117" s="805"/>
      <c r="AC117" s="805"/>
      <c r="AD117" s="805"/>
      <c r="AE117" s="805"/>
      <c r="AF117" s="805"/>
      <c r="AG117" s="1418"/>
      <c r="AH117" s="1418"/>
      <c r="AI117" s="1418"/>
      <c r="AJ117" s="811"/>
      <c r="AL117" s="650"/>
      <c r="AM117" s="652"/>
      <c r="AN117" s="661"/>
      <c r="AO117" s="652"/>
      <c r="AP117" s="652"/>
      <c r="AQ117" s="652"/>
      <c r="AR117" s="652"/>
      <c r="AS117" s="652"/>
      <c r="AT117" s="652"/>
      <c r="AU117" s="652"/>
      <c r="AV117" s="652"/>
      <c r="AW117" s="652"/>
      <c r="AX117" s="652"/>
      <c r="AY117" s="652"/>
      <c r="AZ117" s="652"/>
      <c r="BA117" s="652"/>
      <c r="BB117" s="652"/>
      <c r="BC117" s="652"/>
      <c r="BD117" s="652"/>
      <c r="BE117" s="652"/>
      <c r="BF117" s="652"/>
      <c r="BG117" s="652"/>
      <c r="BH117" s="652"/>
      <c r="BI117" s="652"/>
      <c r="BJ117" s="652"/>
      <c r="BK117" s="652"/>
      <c r="BL117" s="652"/>
      <c r="BM117" s="652"/>
      <c r="BN117" s="652"/>
      <c r="BO117" s="652"/>
    </row>
    <row r="118" spans="1:67" s="5" customFormat="1">
      <c r="A118" s="226" t="s">
        <v>199</v>
      </c>
      <c r="B118" s="1470"/>
      <c r="C118" s="40" t="s">
        <v>815</v>
      </c>
      <c r="D118" s="836" t="s">
        <v>200</v>
      </c>
      <c r="E118" s="672"/>
      <c r="F118" s="890"/>
      <c r="G118" s="36" t="s">
        <v>751</v>
      </c>
      <c r="H118" s="43"/>
      <c r="I118" s="43"/>
      <c r="J118" s="537">
        <f t="shared" si="15"/>
        <v>0</v>
      </c>
      <c r="K118" s="503"/>
      <c r="L118" s="606"/>
      <c r="M118" s="503"/>
      <c r="N118" s="606"/>
      <c r="O118" s="606"/>
      <c r="P118" s="606"/>
      <c r="Q118" s="804"/>
      <c r="R118" s="804"/>
      <c r="S118" s="805"/>
      <c r="T118" s="804"/>
      <c r="U118" s="805"/>
      <c r="V118" s="805"/>
      <c r="W118" s="805"/>
      <c r="X118" s="805"/>
      <c r="Y118" s="805"/>
      <c r="Z118" s="805"/>
      <c r="AA118" s="805"/>
      <c r="AB118" s="805"/>
      <c r="AC118" s="805"/>
      <c r="AD118" s="805"/>
      <c r="AE118" s="805"/>
      <c r="AF118" s="805"/>
      <c r="AG118" s="1418"/>
      <c r="AH118" s="1418"/>
      <c r="AI118" s="1418"/>
      <c r="AJ118" s="811"/>
      <c r="AL118" s="650"/>
      <c r="AM118" s="652"/>
      <c r="AN118" s="661"/>
      <c r="AO118" s="652"/>
      <c r="AP118" s="652"/>
      <c r="AQ118" s="652"/>
      <c r="AR118" s="652"/>
      <c r="AS118" s="652"/>
      <c r="AT118" s="652"/>
      <c r="AU118" s="652"/>
      <c r="AV118" s="652"/>
      <c r="AW118" s="652"/>
      <c r="AX118" s="652"/>
      <c r="AY118" s="652"/>
      <c r="AZ118" s="652"/>
      <c r="BA118" s="652"/>
      <c r="BB118" s="652"/>
      <c r="BC118" s="652"/>
      <c r="BD118" s="652"/>
      <c r="BE118" s="652"/>
      <c r="BF118" s="652"/>
      <c r="BG118" s="652"/>
      <c r="BH118" s="652"/>
      <c r="BI118" s="652"/>
      <c r="BJ118" s="652"/>
      <c r="BK118" s="652"/>
      <c r="BL118" s="652"/>
      <c r="BM118" s="652"/>
      <c r="BN118" s="652"/>
      <c r="BO118" s="652"/>
    </row>
    <row r="119" spans="1:67" s="5" customFormat="1">
      <c r="A119" s="671" t="s">
        <v>199</v>
      </c>
      <c r="B119" s="1532"/>
      <c r="C119" s="159" t="s">
        <v>218</v>
      </c>
      <c r="D119" s="836" t="s">
        <v>200</v>
      </c>
      <c r="E119" s="679"/>
      <c r="F119" s="890">
        <v>40</v>
      </c>
      <c r="G119" s="144" t="s">
        <v>751</v>
      </c>
      <c r="H119" s="1533">
        <v>303</v>
      </c>
      <c r="I119" s="1533">
        <v>648</v>
      </c>
      <c r="J119" s="537">
        <f t="shared" si="15"/>
        <v>951</v>
      </c>
      <c r="K119" s="503"/>
      <c r="L119" s="606"/>
      <c r="M119" s="737" t="s">
        <v>2642</v>
      </c>
      <c r="N119" s="606"/>
      <c r="O119" s="737" t="s">
        <v>940</v>
      </c>
      <c r="P119" s="606"/>
      <c r="Q119" s="804"/>
      <c r="R119" s="804"/>
      <c r="S119" s="805"/>
      <c r="T119" s="804"/>
      <c r="U119" s="805"/>
      <c r="V119" s="805"/>
      <c r="W119" s="805"/>
      <c r="X119" s="805"/>
      <c r="Y119" s="805"/>
      <c r="Z119" s="805"/>
      <c r="AA119" s="805"/>
      <c r="AB119" s="805"/>
      <c r="AC119" s="805"/>
      <c r="AD119" s="805"/>
      <c r="AE119" s="805"/>
      <c r="AF119" s="805"/>
      <c r="AG119" s="1418"/>
      <c r="AH119" s="1418"/>
      <c r="AI119" s="1418"/>
      <c r="AJ119" s="811"/>
      <c r="AL119" s="653"/>
      <c r="AM119" s="654"/>
      <c r="AN119" s="662"/>
      <c r="AO119" s="654"/>
      <c r="AP119" s="654"/>
      <c r="AQ119" s="654"/>
      <c r="AR119" s="654"/>
      <c r="AS119" s="654"/>
      <c r="AT119" s="654"/>
      <c r="AU119" s="654"/>
      <c r="AV119" s="654"/>
      <c r="AW119" s="654"/>
      <c r="AX119" s="654"/>
      <c r="AY119" s="654"/>
      <c r="AZ119" s="654"/>
      <c r="BA119" s="654"/>
      <c r="BB119" s="654"/>
      <c r="BC119" s="654"/>
      <c r="BD119" s="654"/>
      <c r="BE119" s="654"/>
      <c r="BF119" s="654"/>
      <c r="BG119" s="654"/>
      <c r="BH119" s="654"/>
      <c r="BI119" s="654"/>
      <c r="BJ119" s="654"/>
      <c r="BK119" s="654"/>
      <c r="BL119" s="654"/>
      <c r="BM119" s="654"/>
      <c r="BN119" s="654"/>
      <c r="BO119" s="654"/>
    </row>
    <row r="120" spans="1:67" s="9" customFormat="1">
      <c r="A120" s="673" t="s">
        <v>199</v>
      </c>
      <c r="B120" s="1532"/>
      <c r="C120" s="160" t="s">
        <v>222</v>
      </c>
      <c r="D120" s="836" t="s">
        <v>200</v>
      </c>
      <c r="E120" s="680"/>
      <c r="F120" s="890"/>
      <c r="G120" s="152" t="s">
        <v>751</v>
      </c>
      <c r="H120" s="173">
        <v>32</v>
      </c>
      <c r="I120" s="173">
        <v>98</v>
      </c>
      <c r="J120" s="537">
        <f t="shared" si="15"/>
        <v>130</v>
      </c>
      <c r="K120" s="539"/>
      <c r="L120" s="606"/>
      <c r="M120" s="539"/>
      <c r="N120" s="606"/>
      <c r="O120" s="606"/>
      <c r="P120" s="606"/>
      <c r="Q120" s="804"/>
      <c r="R120" s="804"/>
      <c r="S120" s="805"/>
      <c r="T120" s="804"/>
      <c r="U120" s="805" t="s">
        <v>1525</v>
      </c>
      <c r="V120" s="805"/>
      <c r="W120" s="805"/>
      <c r="X120" s="805"/>
      <c r="Y120" s="805"/>
      <c r="Z120" s="805"/>
      <c r="AA120" s="805" t="s">
        <v>1525</v>
      </c>
      <c r="AB120" s="805"/>
      <c r="AC120" s="805"/>
      <c r="AD120" s="805"/>
      <c r="AE120" s="805"/>
      <c r="AF120" s="805"/>
      <c r="AG120" s="1418"/>
      <c r="AH120" s="1418"/>
      <c r="AI120" s="1418"/>
      <c r="AJ120" s="811"/>
      <c r="AL120" s="653"/>
      <c r="AM120" s="654"/>
      <c r="AN120" s="662"/>
      <c r="AO120" s="654"/>
      <c r="AP120" s="654"/>
      <c r="AQ120" s="654"/>
      <c r="AR120" s="654"/>
      <c r="AS120" s="654"/>
      <c r="AT120" s="654"/>
      <c r="AU120" s="654"/>
      <c r="AV120" s="654"/>
      <c r="AW120" s="654"/>
      <c r="AX120" s="654"/>
      <c r="AY120" s="654"/>
      <c r="AZ120" s="654"/>
      <c r="BA120" s="654"/>
      <c r="BB120" s="654"/>
      <c r="BC120" s="654"/>
      <c r="BD120" s="654"/>
      <c r="BE120" s="654"/>
      <c r="BF120" s="654"/>
      <c r="BG120" s="654"/>
      <c r="BH120" s="654"/>
      <c r="BI120" s="654"/>
      <c r="BJ120" s="654"/>
      <c r="BK120" s="654"/>
      <c r="BL120" s="654"/>
      <c r="BM120" s="654"/>
      <c r="BN120" s="654"/>
      <c r="BO120" s="654"/>
    </row>
    <row r="121" spans="1:67" s="10" customFormat="1">
      <c r="A121" s="673" t="s">
        <v>199</v>
      </c>
      <c r="B121" s="1532"/>
      <c r="C121" s="160" t="s">
        <v>221</v>
      </c>
      <c r="D121" s="836" t="s">
        <v>200</v>
      </c>
      <c r="E121" s="680"/>
      <c r="F121" s="890"/>
      <c r="G121" s="152" t="s">
        <v>751</v>
      </c>
      <c r="H121" s="173">
        <v>104</v>
      </c>
      <c r="I121" s="173">
        <v>74</v>
      </c>
      <c r="J121" s="537">
        <f t="shared" si="15"/>
        <v>178</v>
      </c>
      <c r="K121" s="539"/>
      <c r="L121" s="606"/>
      <c r="M121" s="539"/>
      <c r="N121" s="606"/>
      <c r="O121" s="606"/>
      <c r="P121" s="606"/>
      <c r="Q121" s="804"/>
      <c r="R121" s="804"/>
      <c r="S121" s="805"/>
      <c r="T121" s="804"/>
      <c r="U121" s="805"/>
      <c r="V121" s="805"/>
      <c r="W121" s="805"/>
      <c r="X121" s="805"/>
      <c r="Y121" s="805"/>
      <c r="Z121" s="805"/>
      <c r="AA121" s="805"/>
      <c r="AB121" s="805"/>
      <c r="AC121" s="805"/>
      <c r="AD121" s="805"/>
      <c r="AE121" s="805"/>
      <c r="AF121" s="805"/>
      <c r="AG121" s="1418"/>
      <c r="AH121" s="1418"/>
      <c r="AI121" s="1418"/>
      <c r="AJ121" s="811"/>
      <c r="AL121" s="653"/>
      <c r="AM121" s="654"/>
      <c r="AN121" s="662"/>
      <c r="AO121" s="654"/>
      <c r="AP121" s="654"/>
      <c r="AQ121" s="654"/>
      <c r="AR121" s="654"/>
      <c r="AS121" s="654"/>
      <c r="AT121" s="654"/>
      <c r="AU121" s="654"/>
      <c r="AV121" s="654"/>
      <c r="AW121" s="654"/>
      <c r="AX121" s="654"/>
      <c r="AY121" s="654"/>
      <c r="AZ121" s="654"/>
      <c r="BA121" s="654"/>
      <c r="BB121" s="654"/>
      <c r="BC121" s="654"/>
      <c r="BD121" s="654"/>
      <c r="BE121" s="654"/>
      <c r="BF121" s="654"/>
      <c r="BG121" s="654"/>
      <c r="BH121" s="654"/>
      <c r="BI121" s="654"/>
      <c r="BJ121" s="654"/>
      <c r="BK121" s="654"/>
      <c r="BL121" s="654"/>
      <c r="BM121" s="654"/>
      <c r="BN121" s="654"/>
      <c r="BO121" s="654"/>
    </row>
    <row r="122" spans="1:67" s="10" customFormat="1">
      <c r="A122" s="673" t="s">
        <v>199</v>
      </c>
      <c r="B122" s="1532"/>
      <c r="C122" s="160" t="s">
        <v>219</v>
      </c>
      <c r="D122" s="836" t="s">
        <v>200</v>
      </c>
      <c r="E122" s="680"/>
      <c r="F122" s="890">
        <v>40</v>
      </c>
      <c r="G122" s="152" t="s">
        <v>751</v>
      </c>
      <c r="H122" s="173">
        <v>120</v>
      </c>
      <c r="I122" s="173">
        <v>457</v>
      </c>
      <c r="J122" s="537">
        <f t="shared" si="15"/>
        <v>577</v>
      </c>
      <c r="K122" s="539"/>
      <c r="L122" s="606"/>
      <c r="M122" s="539"/>
      <c r="N122" s="606"/>
      <c r="O122" s="606"/>
      <c r="P122" s="606"/>
      <c r="Q122" s="804"/>
      <c r="R122" s="804"/>
      <c r="S122" s="805"/>
      <c r="T122" s="804"/>
      <c r="U122" s="805"/>
      <c r="V122" s="805"/>
      <c r="W122" s="805"/>
      <c r="X122" s="805"/>
      <c r="Y122" s="805"/>
      <c r="Z122" s="805"/>
      <c r="AA122" s="805"/>
      <c r="AB122" s="805"/>
      <c r="AC122" s="805"/>
      <c r="AD122" s="805"/>
      <c r="AE122" s="805"/>
      <c r="AF122" s="805"/>
      <c r="AG122" s="1418"/>
      <c r="AH122" s="1418"/>
      <c r="AI122" s="1418"/>
      <c r="AJ122" s="811"/>
      <c r="AL122" s="653"/>
      <c r="AM122" s="654"/>
      <c r="AN122" s="662"/>
      <c r="AO122" s="654"/>
      <c r="AP122" s="654"/>
      <c r="AQ122" s="654"/>
      <c r="AR122" s="654"/>
      <c r="AS122" s="654"/>
      <c r="AT122" s="654"/>
      <c r="AU122" s="654"/>
      <c r="AV122" s="654"/>
      <c r="AW122" s="654"/>
      <c r="AX122" s="654"/>
      <c r="AY122" s="654"/>
      <c r="AZ122" s="654"/>
      <c r="BA122" s="654"/>
      <c r="BB122" s="654"/>
      <c r="BC122" s="654"/>
      <c r="BD122" s="654"/>
      <c r="BE122" s="654"/>
      <c r="BF122" s="654"/>
      <c r="BG122" s="654"/>
      <c r="BH122" s="654"/>
      <c r="BI122" s="654"/>
      <c r="BJ122" s="654"/>
      <c r="BK122" s="654"/>
      <c r="BL122" s="654"/>
      <c r="BM122" s="654"/>
      <c r="BN122" s="654"/>
      <c r="BO122" s="654"/>
    </row>
    <row r="123" spans="1:67" s="10" customFormat="1">
      <c r="E123" s="1344"/>
      <c r="F123" s="874"/>
      <c r="K123" s="539"/>
      <c r="L123" s="606"/>
      <c r="M123" s="539"/>
      <c r="N123" s="606"/>
      <c r="O123" s="606"/>
      <c r="P123" s="606"/>
      <c r="Q123" s="804"/>
      <c r="R123" s="804"/>
      <c r="S123" s="805"/>
      <c r="T123" s="804"/>
      <c r="U123" s="805"/>
      <c r="V123" s="805"/>
      <c r="W123" s="805"/>
      <c r="X123" s="805"/>
      <c r="Y123" s="805"/>
      <c r="Z123" s="805"/>
      <c r="AA123" s="805"/>
      <c r="AB123" s="805"/>
      <c r="AC123" s="805"/>
      <c r="AD123" s="805"/>
      <c r="AE123" s="805"/>
      <c r="AF123" s="805"/>
      <c r="AG123" s="1419"/>
      <c r="AH123" s="1418"/>
      <c r="AI123" s="1418"/>
      <c r="AJ123" s="811"/>
      <c r="AL123" s="653"/>
      <c r="AM123" s="654"/>
      <c r="AN123" s="662"/>
      <c r="AO123" s="654"/>
      <c r="AP123" s="654"/>
      <c r="AQ123" s="654"/>
      <c r="AR123" s="654"/>
      <c r="AS123" s="654"/>
      <c r="AT123" s="654"/>
      <c r="AU123" s="654"/>
      <c r="AV123" s="654"/>
      <c r="AW123" s="654"/>
      <c r="AX123" s="654"/>
      <c r="AY123" s="654"/>
      <c r="AZ123" s="654"/>
      <c r="BA123" s="654"/>
      <c r="BB123" s="654"/>
      <c r="BC123" s="654"/>
      <c r="BD123" s="654"/>
      <c r="BE123" s="654"/>
      <c r="BF123" s="654"/>
      <c r="BG123" s="654"/>
      <c r="BH123" s="654"/>
      <c r="BI123" s="654"/>
      <c r="BJ123" s="654"/>
      <c r="BK123" s="654"/>
      <c r="BL123" s="654"/>
      <c r="BM123" s="654"/>
      <c r="BN123" s="654"/>
      <c r="BO123" s="654"/>
    </row>
    <row r="124" spans="1:67" s="5" customFormat="1">
      <c r="A124" s="490"/>
      <c r="B124" s="27"/>
      <c r="C124" s="41"/>
      <c r="D124" s="41"/>
      <c r="E124" s="682"/>
      <c r="F124" s="910"/>
      <c r="G124" s="27"/>
      <c r="H124" s="27"/>
      <c r="I124" s="27"/>
      <c r="J124" s="526"/>
      <c r="K124" s="527"/>
      <c r="L124" s="605"/>
      <c r="M124" s="527"/>
      <c r="N124" s="605"/>
      <c r="O124" s="605"/>
      <c r="P124" s="605"/>
      <c r="Q124" s="804">
        <f t="shared" ref="Q124:AF124" si="16">COUNTA(Q113:Q123)</f>
        <v>0</v>
      </c>
      <c r="R124" s="804">
        <f t="shared" si="16"/>
        <v>0</v>
      </c>
      <c r="S124" s="804">
        <f t="shared" si="16"/>
        <v>1</v>
      </c>
      <c r="T124" s="804">
        <f t="shared" si="16"/>
        <v>0</v>
      </c>
      <c r="U124" s="804">
        <f t="shared" si="16"/>
        <v>2</v>
      </c>
      <c r="V124" s="804">
        <f t="shared" si="16"/>
        <v>0</v>
      </c>
      <c r="W124" s="804">
        <f t="shared" si="16"/>
        <v>0</v>
      </c>
      <c r="X124" s="804">
        <f t="shared" si="16"/>
        <v>0</v>
      </c>
      <c r="Y124" s="804">
        <f t="shared" si="16"/>
        <v>1</v>
      </c>
      <c r="Z124" s="804">
        <f t="shared" si="16"/>
        <v>1</v>
      </c>
      <c r="AA124" s="804">
        <f t="shared" si="16"/>
        <v>2</v>
      </c>
      <c r="AB124" s="804">
        <f t="shared" si="16"/>
        <v>0</v>
      </c>
      <c r="AC124" s="804">
        <f t="shared" si="16"/>
        <v>0</v>
      </c>
      <c r="AD124" s="804">
        <f t="shared" si="16"/>
        <v>0</v>
      </c>
      <c r="AE124" s="804">
        <f t="shared" si="16"/>
        <v>0</v>
      </c>
      <c r="AF124" s="804">
        <f t="shared" si="16"/>
        <v>0</v>
      </c>
      <c r="AG124" s="1421"/>
      <c r="AH124" s="1422"/>
      <c r="AI124" s="1422"/>
      <c r="AJ124" s="1423"/>
      <c r="AL124" s="653"/>
      <c r="AM124" s="654"/>
      <c r="AN124" s="662"/>
      <c r="AO124" s="654"/>
      <c r="AP124" s="654"/>
      <c r="AQ124" s="654"/>
      <c r="AR124" s="654"/>
      <c r="AS124" s="654"/>
      <c r="AT124" s="654"/>
      <c r="AU124" s="654"/>
      <c r="AV124" s="654"/>
      <c r="AW124" s="654"/>
      <c r="AX124" s="654"/>
      <c r="AY124" s="654"/>
      <c r="AZ124" s="654"/>
      <c r="BA124" s="654"/>
      <c r="BB124" s="654"/>
      <c r="BC124" s="654"/>
      <c r="BD124" s="654"/>
      <c r="BE124" s="654"/>
      <c r="BF124" s="654"/>
      <c r="BG124" s="654"/>
      <c r="BH124" s="654"/>
      <c r="BI124" s="654"/>
      <c r="BJ124" s="654"/>
      <c r="BK124" s="654"/>
      <c r="BL124" s="654"/>
      <c r="BM124" s="654"/>
      <c r="BN124" s="654"/>
      <c r="BO124" s="654"/>
    </row>
    <row r="125" spans="1:67" s="167" customFormat="1" ht="15" customHeight="1">
      <c r="A125" s="677" t="s">
        <v>224</v>
      </c>
      <c r="B125" s="162"/>
      <c r="C125" s="163" t="s">
        <v>725</v>
      </c>
      <c r="D125" s="163"/>
      <c r="E125" s="1345"/>
      <c r="F125" s="890"/>
      <c r="G125" s="161" t="s">
        <v>751</v>
      </c>
      <c r="H125" s="1300">
        <v>501</v>
      </c>
      <c r="I125" s="1300">
        <v>1630</v>
      </c>
      <c r="J125" s="538">
        <f>SUM(H125:I125)</f>
        <v>2131</v>
      </c>
      <c r="K125" s="539" t="s">
        <v>2429</v>
      </c>
      <c r="L125" s="606"/>
      <c r="M125" s="539"/>
      <c r="N125" s="606"/>
      <c r="O125" s="606"/>
      <c r="P125" s="606"/>
      <c r="Q125" s="804"/>
      <c r="R125" s="804"/>
      <c r="S125" s="805"/>
      <c r="T125" s="804" t="s">
        <v>1528</v>
      </c>
      <c r="U125" s="805" t="s">
        <v>1525</v>
      </c>
      <c r="V125" s="805"/>
      <c r="W125" s="805"/>
      <c r="X125" s="805"/>
      <c r="Y125" s="805"/>
      <c r="Z125" s="805"/>
      <c r="AA125" s="805" t="s">
        <v>1525</v>
      </c>
      <c r="AB125" s="805"/>
      <c r="AC125" s="805"/>
      <c r="AD125" s="805"/>
      <c r="AE125" s="805"/>
      <c r="AF125" s="805"/>
      <c r="AG125" s="1417" t="s">
        <v>2541</v>
      </c>
      <c r="AH125" s="1417"/>
      <c r="AI125" s="1417"/>
      <c r="AJ125" s="810"/>
      <c r="AL125" s="653"/>
      <c r="AM125" s="654"/>
      <c r="AN125" s="662"/>
      <c r="AO125" s="654"/>
      <c r="AP125" s="654"/>
      <c r="AQ125" s="654"/>
      <c r="AR125" s="654"/>
      <c r="AS125" s="654"/>
      <c r="AT125" s="654"/>
      <c r="AU125" s="654"/>
      <c r="AV125" s="654"/>
      <c r="AW125" s="654"/>
      <c r="AX125" s="654"/>
      <c r="AY125" s="654"/>
      <c r="AZ125" s="654"/>
      <c r="BA125" s="654"/>
      <c r="BB125" s="654"/>
      <c r="BC125" s="654"/>
      <c r="BD125" s="654"/>
      <c r="BE125" s="654"/>
      <c r="BF125" s="654"/>
      <c r="BG125" s="654"/>
      <c r="BH125" s="654"/>
      <c r="BI125" s="654"/>
      <c r="BJ125" s="654"/>
      <c r="BK125" s="654"/>
      <c r="BL125" s="654"/>
      <c r="BM125" s="654"/>
      <c r="BN125" s="654"/>
      <c r="BO125" s="654"/>
    </row>
    <row r="126" spans="1:67" s="167" customFormat="1">
      <c r="A126" s="678"/>
      <c r="B126" s="165"/>
      <c r="C126" s="166"/>
      <c r="D126" s="166"/>
      <c r="E126" s="1346"/>
      <c r="F126" s="890"/>
      <c r="G126" s="164"/>
      <c r="H126" s="1301"/>
      <c r="I126" s="1301"/>
      <c r="J126" s="538"/>
      <c r="K126" s="539"/>
      <c r="L126" s="606"/>
      <c r="M126" s="539"/>
      <c r="N126" s="606"/>
      <c r="O126" s="606"/>
      <c r="P126" s="606"/>
      <c r="Q126" s="804"/>
      <c r="R126" s="804"/>
      <c r="S126" s="805"/>
      <c r="T126" s="804"/>
      <c r="U126" s="805"/>
      <c r="V126" s="805"/>
      <c r="W126" s="805"/>
      <c r="X126" s="805"/>
      <c r="Y126" s="805"/>
      <c r="Z126" s="805"/>
      <c r="AA126" s="805"/>
      <c r="AB126" s="805"/>
      <c r="AC126" s="805"/>
      <c r="AD126" s="805"/>
      <c r="AE126" s="805"/>
      <c r="AF126" s="805"/>
      <c r="AG126" s="1419"/>
      <c r="AH126" s="1418"/>
      <c r="AI126" s="1418"/>
      <c r="AJ126" s="811"/>
      <c r="AL126" s="653"/>
      <c r="AM126" s="654"/>
      <c r="AN126" s="662"/>
      <c r="AO126" s="654"/>
      <c r="AP126" s="654"/>
      <c r="AQ126" s="654"/>
      <c r="AR126" s="654"/>
      <c r="AS126" s="654"/>
      <c r="AT126" s="654"/>
      <c r="AU126" s="654"/>
      <c r="AV126" s="654"/>
      <c r="AW126" s="654"/>
      <c r="AX126" s="654"/>
      <c r="AY126" s="654"/>
      <c r="AZ126" s="654"/>
      <c r="BA126" s="654"/>
      <c r="BB126" s="654"/>
      <c r="BC126" s="654"/>
      <c r="BD126" s="654"/>
      <c r="BE126" s="654"/>
      <c r="BF126" s="654"/>
      <c r="BG126" s="654"/>
      <c r="BH126" s="654"/>
      <c r="BI126" s="654"/>
      <c r="BJ126" s="654"/>
      <c r="BK126" s="654"/>
      <c r="BL126" s="654"/>
      <c r="BM126" s="654"/>
      <c r="BN126" s="654"/>
      <c r="BO126" s="654"/>
    </row>
    <row r="127" spans="1:67" s="5" customFormat="1">
      <c r="A127" s="490"/>
      <c r="B127" s="27"/>
      <c r="C127" s="41">
        <f>COUNTA(C126)</f>
        <v>0</v>
      </c>
      <c r="D127" s="41"/>
      <c r="E127" s="682"/>
      <c r="F127" s="910"/>
      <c r="G127" s="27"/>
      <c r="H127" s="27"/>
      <c r="I127" s="27"/>
      <c r="J127" s="526"/>
      <c r="K127" s="527"/>
      <c r="L127" s="605"/>
      <c r="M127" s="527"/>
      <c r="N127" s="605"/>
      <c r="O127" s="605"/>
      <c r="P127" s="605"/>
      <c r="Q127" s="804">
        <f t="shared" ref="Q127:AF127" si="17">COUNTA(Q113:Q125)</f>
        <v>1</v>
      </c>
      <c r="R127" s="804">
        <f t="shared" si="17"/>
        <v>1</v>
      </c>
      <c r="S127" s="804">
        <f t="shared" si="17"/>
        <v>2</v>
      </c>
      <c r="T127" s="804">
        <f t="shared" si="17"/>
        <v>2</v>
      </c>
      <c r="U127" s="804">
        <f t="shared" si="17"/>
        <v>4</v>
      </c>
      <c r="V127" s="804">
        <f t="shared" si="17"/>
        <v>1</v>
      </c>
      <c r="W127" s="804">
        <f t="shared" si="17"/>
        <v>1</v>
      </c>
      <c r="X127" s="804">
        <f t="shared" si="17"/>
        <v>1</v>
      </c>
      <c r="Y127" s="804">
        <f t="shared" si="17"/>
        <v>2</v>
      </c>
      <c r="Z127" s="804">
        <f t="shared" si="17"/>
        <v>2</v>
      </c>
      <c r="AA127" s="804">
        <f t="shared" si="17"/>
        <v>4</v>
      </c>
      <c r="AB127" s="804">
        <f t="shared" si="17"/>
        <v>1</v>
      </c>
      <c r="AC127" s="804">
        <f t="shared" si="17"/>
        <v>1</v>
      </c>
      <c r="AD127" s="804">
        <f t="shared" si="17"/>
        <v>1</v>
      </c>
      <c r="AE127" s="804">
        <f t="shared" si="17"/>
        <v>1</v>
      </c>
      <c r="AF127" s="804">
        <f t="shared" si="17"/>
        <v>1</v>
      </c>
      <c r="AG127" s="1421"/>
      <c r="AH127" s="1422"/>
      <c r="AI127" s="1422"/>
      <c r="AJ127" s="1423"/>
      <c r="AL127" s="653"/>
      <c r="AM127" s="654"/>
      <c r="AN127" s="662"/>
      <c r="AO127" s="654"/>
      <c r="AP127" s="654"/>
      <c r="AQ127" s="654"/>
      <c r="AR127" s="654"/>
      <c r="AS127" s="654"/>
      <c r="AT127" s="654"/>
      <c r="AU127" s="654"/>
      <c r="AV127" s="654"/>
      <c r="AW127" s="654"/>
      <c r="AX127" s="654"/>
      <c r="AY127" s="654"/>
      <c r="AZ127" s="654"/>
      <c r="BA127" s="654"/>
      <c r="BB127" s="654"/>
      <c r="BC127" s="654"/>
      <c r="BD127" s="654"/>
      <c r="BE127" s="654"/>
      <c r="BF127" s="654"/>
      <c r="BG127" s="654"/>
      <c r="BH127" s="654"/>
      <c r="BI127" s="654"/>
      <c r="BJ127" s="654"/>
      <c r="BK127" s="654"/>
      <c r="BL127" s="654"/>
      <c r="BM127" s="654"/>
      <c r="BN127" s="654"/>
      <c r="BO127" s="654"/>
    </row>
    <row r="128" spans="1:67">
      <c r="AL128" s="653"/>
      <c r="AM128" s="654"/>
      <c r="AN128" s="662"/>
      <c r="AO128" s="654"/>
      <c r="AP128" s="654"/>
      <c r="AQ128" s="654"/>
      <c r="AR128" s="654"/>
      <c r="AS128" s="654"/>
      <c r="AT128" s="654"/>
      <c r="AU128" s="654"/>
      <c r="AV128" s="654"/>
      <c r="AW128" s="654"/>
      <c r="AX128" s="654"/>
      <c r="AY128" s="654"/>
      <c r="AZ128" s="654"/>
      <c r="BA128" s="654"/>
      <c r="BB128" s="654"/>
      <c r="BC128" s="654"/>
      <c r="BD128" s="654"/>
      <c r="BE128" s="654"/>
      <c r="BF128" s="654"/>
      <c r="BG128" s="654"/>
      <c r="BH128" s="654"/>
      <c r="BI128" s="654"/>
      <c r="BJ128" s="654"/>
      <c r="BK128" s="654"/>
      <c r="BL128" s="654"/>
      <c r="BM128" s="654"/>
      <c r="BN128" s="654"/>
      <c r="BO128" s="654"/>
    </row>
    <row r="129" spans="38:67">
      <c r="AL129" s="655"/>
      <c r="AM129" s="656"/>
      <c r="AN129" s="663"/>
      <c r="AO129" s="656"/>
      <c r="AP129" s="656"/>
      <c r="AQ129" s="656"/>
      <c r="AR129" s="656"/>
      <c r="AS129" s="656"/>
      <c r="AT129" s="656"/>
      <c r="AU129" s="656"/>
      <c r="AV129" s="656"/>
      <c r="AW129" s="656"/>
      <c r="AX129" s="656"/>
      <c r="AY129" s="656"/>
      <c r="AZ129" s="656"/>
      <c r="BA129" s="656"/>
      <c r="BB129" s="656"/>
      <c r="BC129" s="656"/>
      <c r="BD129" s="656"/>
      <c r="BE129" s="656"/>
      <c r="BF129" s="656"/>
      <c r="BG129" s="656"/>
      <c r="BH129" s="656"/>
      <c r="BI129" s="656"/>
      <c r="BJ129" s="656"/>
      <c r="BK129" s="656"/>
      <c r="BL129" s="656"/>
      <c r="BM129" s="656"/>
      <c r="BN129" s="656"/>
      <c r="BO129" s="656"/>
    </row>
    <row r="130" spans="38:67">
      <c r="AL130" s="655"/>
      <c r="AM130" s="656"/>
      <c r="AN130" s="663"/>
      <c r="AO130" s="656"/>
      <c r="AP130" s="656"/>
      <c r="AQ130" s="656"/>
      <c r="AR130" s="656"/>
      <c r="AS130" s="656"/>
      <c r="AT130" s="656"/>
      <c r="AU130" s="656"/>
      <c r="AV130" s="656"/>
      <c r="AW130" s="656"/>
      <c r="AX130" s="656"/>
      <c r="AY130" s="656"/>
      <c r="AZ130" s="656"/>
      <c r="BA130" s="656"/>
      <c r="BB130" s="656"/>
      <c r="BC130" s="656"/>
      <c r="BD130" s="656"/>
      <c r="BE130" s="656"/>
      <c r="BF130" s="656"/>
      <c r="BG130" s="656"/>
      <c r="BH130" s="656"/>
      <c r="BI130" s="656"/>
      <c r="BJ130" s="656"/>
      <c r="BK130" s="656"/>
      <c r="BL130" s="656"/>
      <c r="BM130" s="656"/>
      <c r="BN130" s="656"/>
      <c r="BO130" s="656"/>
    </row>
    <row r="131" spans="38:67">
      <c r="AL131" s="649"/>
      <c r="AM131" s="761"/>
      <c r="AN131" s="649"/>
      <c r="AO131" s="761"/>
      <c r="AP131" s="761"/>
      <c r="AQ131" s="761"/>
      <c r="AR131" s="761"/>
      <c r="AS131" s="761"/>
      <c r="AT131" s="761"/>
      <c r="AU131" s="761"/>
      <c r="AV131" s="761"/>
      <c r="AW131" s="761"/>
      <c r="AX131" s="761"/>
      <c r="AY131" s="761"/>
      <c r="AZ131" s="761"/>
      <c r="BA131" s="761"/>
      <c r="BB131" s="761"/>
      <c r="BC131" s="761"/>
      <c r="BD131" s="761"/>
      <c r="BE131" s="761"/>
      <c r="BF131" s="761"/>
      <c r="BG131" s="761"/>
      <c r="BH131" s="761"/>
      <c r="BI131" s="761"/>
      <c r="BJ131" s="761"/>
      <c r="BK131" s="761"/>
      <c r="BL131" s="761"/>
      <c r="BM131" s="761"/>
      <c r="BN131" s="761"/>
      <c r="BO131" s="761"/>
    </row>
    <row r="132" spans="38:67">
      <c r="AL132" s="649"/>
      <c r="AM132" s="761"/>
      <c r="AN132" s="649"/>
      <c r="AO132" s="761"/>
      <c r="AP132" s="761"/>
      <c r="AQ132" s="761"/>
      <c r="AR132" s="761"/>
      <c r="AS132" s="761"/>
      <c r="AT132" s="761"/>
      <c r="AU132" s="761"/>
      <c r="AV132" s="761"/>
      <c r="AW132" s="761"/>
      <c r="AX132" s="761"/>
      <c r="AY132" s="761"/>
      <c r="AZ132" s="761"/>
      <c r="BA132" s="761"/>
      <c r="BB132" s="761"/>
      <c r="BC132" s="761"/>
      <c r="BD132" s="761"/>
      <c r="BE132" s="761"/>
      <c r="BF132" s="761"/>
      <c r="BG132" s="761"/>
      <c r="BH132" s="761"/>
      <c r="BI132" s="761"/>
      <c r="BJ132" s="761"/>
      <c r="BK132" s="761"/>
      <c r="BL132" s="761"/>
      <c r="BM132" s="761"/>
      <c r="BN132" s="761"/>
      <c r="BO132" s="761"/>
    </row>
    <row r="133" spans="38:67">
      <c r="AL133" s="772"/>
      <c r="AM133" s="773"/>
      <c r="AN133" s="772"/>
      <c r="AO133" s="773"/>
      <c r="AP133" s="773"/>
      <c r="AQ133" s="773"/>
      <c r="AR133" s="773"/>
      <c r="AS133" s="773"/>
      <c r="AT133" s="773"/>
      <c r="AU133" s="773"/>
      <c r="AV133" s="773"/>
      <c r="AW133" s="773"/>
      <c r="AX133" s="773"/>
      <c r="AY133" s="773"/>
      <c r="AZ133" s="773"/>
      <c r="BA133" s="773"/>
      <c r="BB133" s="773"/>
      <c r="BC133" s="773"/>
      <c r="BD133" s="773"/>
      <c r="BE133" s="773"/>
      <c r="BF133" s="773"/>
      <c r="BG133" s="773"/>
      <c r="BH133" s="773"/>
      <c r="BI133" s="773"/>
      <c r="BJ133" s="773"/>
      <c r="BK133" s="773"/>
      <c r="BL133" s="773"/>
      <c r="BM133" s="773"/>
      <c r="BN133" s="773"/>
      <c r="BO133" s="773"/>
    </row>
    <row r="134" spans="38:67">
      <c r="AL134" s="653"/>
      <c r="AM134" s="654"/>
      <c r="AN134" s="662"/>
      <c r="AO134" s="654"/>
      <c r="AP134" s="654"/>
      <c r="AQ134" s="654"/>
      <c r="AR134" s="654"/>
      <c r="AS134" s="654"/>
      <c r="AT134" s="654"/>
      <c r="AU134" s="654"/>
      <c r="AV134" s="654"/>
      <c r="AW134" s="654"/>
      <c r="AX134" s="654"/>
      <c r="AY134" s="654"/>
      <c r="AZ134" s="654"/>
      <c r="BA134" s="654"/>
      <c r="BB134" s="654"/>
      <c r="BC134" s="654"/>
      <c r="BD134" s="654"/>
      <c r="BE134" s="654"/>
      <c r="BF134" s="654"/>
      <c r="BG134" s="654"/>
      <c r="BH134" s="654"/>
      <c r="BI134" s="654"/>
      <c r="BJ134" s="654"/>
      <c r="BK134" s="654"/>
      <c r="BL134" s="654"/>
      <c r="BM134" s="654"/>
      <c r="BN134" s="654"/>
      <c r="BO134" s="654"/>
    </row>
    <row r="135" spans="38:67">
      <c r="AL135" s="653"/>
      <c r="AM135" s="654"/>
      <c r="AN135" s="662"/>
      <c r="AO135" s="654"/>
      <c r="AP135" s="654"/>
      <c r="AQ135" s="654"/>
      <c r="AR135" s="654"/>
      <c r="AS135" s="654"/>
      <c r="AT135" s="654"/>
      <c r="AU135" s="654"/>
      <c r="AV135" s="654"/>
      <c r="AW135" s="654"/>
      <c r="AX135" s="654"/>
      <c r="AY135" s="654"/>
      <c r="AZ135" s="654"/>
      <c r="BA135" s="654"/>
      <c r="BB135" s="654"/>
      <c r="BC135" s="654"/>
      <c r="BD135" s="654"/>
      <c r="BE135" s="654"/>
      <c r="BF135" s="654"/>
      <c r="BG135" s="654"/>
      <c r="BH135" s="654"/>
      <c r="BI135" s="654"/>
      <c r="BJ135" s="654"/>
      <c r="BK135" s="654"/>
      <c r="BL135" s="654"/>
      <c r="BM135" s="654"/>
      <c r="BN135" s="654"/>
      <c r="BO135" s="654"/>
    </row>
    <row r="136" spans="38:67">
      <c r="AL136" s="653"/>
      <c r="AM136" s="654"/>
      <c r="AN136" s="662"/>
      <c r="AO136" s="654"/>
      <c r="AP136" s="654"/>
      <c r="AQ136" s="654"/>
      <c r="AR136" s="654"/>
      <c r="AS136" s="654"/>
      <c r="AT136" s="654"/>
      <c r="AU136" s="654"/>
      <c r="AV136" s="654"/>
      <c r="AW136" s="654"/>
      <c r="AX136" s="654"/>
      <c r="AY136" s="654"/>
      <c r="AZ136" s="654"/>
      <c r="BA136" s="654"/>
      <c r="BB136" s="654"/>
      <c r="BC136" s="654"/>
      <c r="BD136" s="654"/>
      <c r="BE136" s="654"/>
      <c r="BF136" s="654"/>
      <c r="BG136" s="654"/>
      <c r="BH136" s="654"/>
      <c r="BI136" s="654"/>
      <c r="BJ136" s="654"/>
      <c r="BK136" s="654"/>
      <c r="BL136" s="654"/>
      <c r="BM136" s="654"/>
      <c r="BN136" s="654"/>
      <c r="BO136" s="654"/>
    </row>
    <row r="137" spans="38:67">
      <c r="AL137" s="653"/>
      <c r="AM137" s="654"/>
      <c r="AN137" s="662"/>
      <c r="AO137" s="654"/>
      <c r="AP137" s="654"/>
      <c r="AQ137" s="654"/>
      <c r="AR137" s="654"/>
      <c r="AS137" s="654"/>
      <c r="AT137" s="654"/>
      <c r="AU137" s="654"/>
      <c r="AV137" s="654"/>
      <c r="AW137" s="654"/>
      <c r="AX137" s="654"/>
      <c r="AY137" s="654"/>
      <c r="AZ137" s="654"/>
      <c r="BA137" s="654"/>
      <c r="BB137" s="654"/>
      <c r="BC137" s="654"/>
      <c r="BD137" s="654"/>
      <c r="BE137" s="654"/>
      <c r="BF137" s="654"/>
      <c r="BG137" s="654"/>
      <c r="BH137" s="654"/>
      <c r="BI137" s="654"/>
      <c r="BJ137" s="654"/>
      <c r="BK137" s="654"/>
      <c r="BL137" s="654"/>
      <c r="BM137" s="654"/>
      <c r="BN137" s="654"/>
      <c r="BO137" s="654"/>
    </row>
    <row r="138" spans="38:67">
      <c r="AL138" s="653"/>
      <c r="AM138" s="654"/>
      <c r="AN138" s="662"/>
      <c r="AO138" s="654"/>
      <c r="AP138" s="654"/>
      <c r="AQ138" s="654"/>
      <c r="AR138" s="654"/>
      <c r="AS138" s="654"/>
      <c r="AT138" s="654"/>
      <c r="AU138" s="654"/>
      <c r="AV138" s="654"/>
      <c r="AW138" s="654"/>
      <c r="AX138" s="654"/>
      <c r="AY138" s="654"/>
      <c r="AZ138" s="654"/>
      <c r="BA138" s="654"/>
      <c r="BB138" s="654"/>
      <c r="BC138" s="654"/>
      <c r="BD138" s="654"/>
      <c r="BE138" s="654"/>
      <c r="BF138" s="654"/>
      <c r="BG138" s="654"/>
      <c r="BH138" s="654"/>
      <c r="BI138" s="654"/>
      <c r="BJ138" s="654"/>
      <c r="BK138" s="654"/>
      <c r="BL138" s="654"/>
      <c r="BM138" s="654"/>
      <c r="BN138" s="654"/>
      <c r="BO138" s="654"/>
    </row>
    <row r="139" spans="38:67">
      <c r="AL139" s="653"/>
      <c r="AM139" s="654"/>
      <c r="AN139" s="662"/>
      <c r="AO139" s="654"/>
      <c r="AP139" s="654"/>
      <c r="AQ139" s="654"/>
      <c r="AR139" s="654"/>
      <c r="AS139" s="654"/>
      <c r="AT139" s="654"/>
      <c r="AU139" s="654"/>
      <c r="AV139" s="654"/>
      <c r="AW139" s="654"/>
      <c r="AX139" s="654"/>
      <c r="AY139" s="654"/>
      <c r="AZ139" s="654"/>
      <c r="BA139" s="654"/>
      <c r="BB139" s="654"/>
      <c r="BC139" s="654"/>
      <c r="BD139" s="654"/>
      <c r="BE139" s="654"/>
      <c r="BF139" s="654"/>
      <c r="BG139" s="654"/>
      <c r="BH139" s="654"/>
      <c r="BI139" s="654"/>
      <c r="BJ139" s="654"/>
      <c r="BK139" s="654"/>
      <c r="BL139" s="654"/>
      <c r="BM139" s="654"/>
      <c r="BN139" s="654"/>
      <c r="BO139" s="654"/>
    </row>
    <row r="140" spans="38:67">
      <c r="AM140" s="652"/>
      <c r="AO140" s="652"/>
      <c r="AP140" s="652"/>
      <c r="AQ140" s="652"/>
      <c r="AR140" s="652"/>
      <c r="AS140" s="652"/>
      <c r="AT140" s="652"/>
      <c r="AU140" s="652"/>
      <c r="AV140" s="652"/>
      <c r="AW140" s="652"/>
      <c r="AX140" s="652"/>
      <c r="AY140" s="652"/>
      <c r="AZ140" s="652"/>
      <c r="BA140" s="652"/>
      <c r="BB140" s="652"/>
      <c r="BC140" s="652"/>
      <c r="BD140" s="652"/>
      <c r="BE140" s="652"/>
      <c r="BF140" s="652"/>
      <c r="BG140" s="652"/>
      <c r="BH140" s="652"/>
      <c r="BI140" s="652"/>
      <c r="BJ140" s="652"/>
      <c r="BK140" s="652"/>
      <c r="BL140" s="652"/>
      <c r="BM140" s="652"/>
      <c r="BN140" s="652"/>
      <c r="BO140" s="652"/>
    </row>
    <row r="141" spans="38:67">
      <c r="AM141" s="652"/>
      <c r="AO141" s="652"/>
      <c r="AP141" s="652"/>
      <c r="AQ141" s="652"/>
      <c r="AR141" s="652"/>
      <c r="AS141" s="652"/>
      <c r="AT141" s="652"/>
      <c r="AU141" s="652"/>
      <c r="AV141" s="652"/>
      <c r="AW141" s="652"/>
      <c r="AX141" s="652"/>
      <c r="AY141" s="652"/>
      <c r="AZ141" s="652"/>
      <c r="BA141" s="652"/>
      <c r="BB141" s="652"/>
      <c r="BC141" s="652"/>
      <c r="BD141" s="652"/>
      <c r="BE141" s="652"/>
      <c r="BF141" s="652"/>
      <c r="BG141" s="652"/>
      <c r="BH141" s="652"/>
      <c r="BI141" s="652"/>
      <c r="BJ141" s="652"/>
      <c r="BK141" s="652"/>
      <c r="BL141" s="652"/>
      <c r="BM141" s="652"/>
      <c r="BN141" s="652"/>
      <c r="BO141" s="652"/>
    </row>
    <row r="142" spans="38:67">
      <c r="AL142" s="655"/>
      <c r="AM142" s="656"/>
      <c r="AN142" s="663"/>
      <c r="AO142" s="656"/>
      <c r="AP142" s="656"/>
      <c r="AQ142" s="656"/>
      <c r="AR142" s="656"/>
      <c r="AS142" s="656"/>
      <c r="AT142" s="656"/>
      <c r="AU142" s="656"/>
      <c r="AV142" s="656"/>
      <c r="AW142" s="656"/>
      <c r="AX142" s="656"/>
      <c r="AY142" s="656"/>
      <c r="AZ142" s="656"/>
      <c r="BA142" s="656"/>
      <c r="BB142" s="656"/>
      <c r="BC142" s="656"/>
      <c r="BD142" s="656"/>
      <c r="BE142" s="656"/>
      <c r="BF142" s="656"/>
      <c r="BG142" s="656"/>
      <c r="BH142" s="656"/>
      <c r="BI142" s="656"/>
      <c r="BJ142" s="656"/>
      <c r="BK142" s="656"/>
      <c r="BL142" s="656"/>
      <c r="BM142" s="656"/>
      <c r="BN142" s="656"/>
      <c r="BO142" s="656"/>
    </row>
    <row r="143" spans="38:67">
      <c r="AL143" s="655"/>
      <c r="AM143" s="656"/>
      <c r="AN143" s="663"/>
      <c r="AO143" s="656"/>
      <c r="AP143" s="656"/>
      <c r="AQ143" s="656"/>
      <c r="AR143" s="656"/>
      <c r="AS143" s="656"/>
      <c r="AT143" s="656"/>
      <c r="AU143" s="656"/>
      <c r="AV143" s="656"/>
      <c r="AW143" s="656"/>
      <c r="AX143" s="656"/>
      <c r="AY143" s="656"/>
      <c r="AZ143" s="656"/>
      <c r="BA143" s="656"/>
      <c r="BB143" s="656"/>
      <c r="BC143" s="656"/>
      <c r="BD143" s="656"/>
      <c r="BE143" s="656"/>
      <c r="BF143" s="656"/>
      <c r="BG143" s="656"/>
      <c r="BH143" s="656"/>
      <c r="BI143" s="656"/>
      <c r="BJ143" s="656"/>
      <c r="BK143" s="656"/>
      <c r="BL143" s="656"/>
      <c r="BM143" s="656"/>
      <c r="BN143" s="656"/>
      <c r="BO143" s="656"/>
    </row>
    <row r="144" spans="38:67">
      <c r="AL144" s="649"/>
      <c r="AM144" s="761"/>
      <c r="AN144" s="649"/>
      <c r="AO144" s="761"/>
      <c r="AP144" s="761"/>
      <c r="AQ144" s="761"/>
      <c r="AR144" s="761"/>
      <c r="AS144" s="761"/>
      <c r="AT144" s="761"/>
      <c r="AU144" s="761"/>
      <c r="AV144" s="761"/>
      <c r="AW144" s="761"/>
      <c r="AX144" s="761"/>
      <c r="AY144" s="761"/>
      <c r="AZ144" s="761"/>
      <c r="BA144" s="761"/>
      <c r="BB144" s="761"/>
      <c r="BC144" s="761"/>
      <c r="BD144" s="761"/>
      <c r="BE144" s="761"/>
      <c r="BF144" s="761"/>
      <c r="BG144" s="761"/>
      <c r="BH144" s="761"/>
      <c r="BI144" s="761"/>
      <c r="BJ144" s="761"/>
      <c r="BK144" s="761"/>
      <c r="BL144" s="761"/>
      <c r="BM144" s="761"/>
      <c r="BN144" s="761"/>
      <c r="BO144" s="761"/>
    </row>
    <row r="145" spans="38:67">
      <c r="AM145" s="652"/>
      <c r="AO145" s="652"/>
      <c r="AP145" s="652"/>
      <c r="AQ145" s="652"/>
      <c r="AR145" s="652"/>
      <c r="AS145" s="652"/>
      <c r="AT145" s="652"/>
      <c r="AU145" s="652"/>
      <c r="AV145" s="652"/>
      <c r="AW145" s="652"/>
      <c r="AX145" s="652"/>
      <c r="AY145" s="652"/>
      <c r="AZ145" s="652"/>
      <c r="BA145" s="652"/>
      <c r="BB145" s="652"/>
      <c r="BC145" s="652"/>
      <c r="BD145" s="652"/>
      <c r="BE145" s="652"/>
      <c r="BF145" s="652"/>
      <c r="BG145" s="652"/>
      <c r="BH145" s="652"/>
      <c r="BI145" s="652"/>
      <c r="BJ145" s="652"/>
      <c r="BK145" s="652"/>
      <c r="BL145" s="652"/>
      <c r="BM145" s="652"/>
      <c r="BN145" s="652"/>
      <c r="BO145" s="652"/>
    </row>
    <row r="146" spans="38:67">
      <c r="AM146" s="652"/>
      <c r="AO146" s="652"/>
      <c r="AP146" s="652"/>
      <c r="AQ146" s="652"/>
      <c r="AR146" s="652"/>
      <c r="AS146" s="652"/>
      <c r="AT146" s="652"/>
      <c r="AU146" s="652"/>
      <c r="AV146" s="652"/>
      <c r="AW146" s="652"/>
      <c r="AX146" s="652"/>
      <c r="AY146" s="652"/>
      <c r="AZ146" s="652"/>
      <c r="BA146" s="652"/>
      <c r="BB146" s="652"/>
      <c r="BC146" s="652"/>
      <c r="BD146" s="652"/>
      <c r="BE146" s="652"/>
      <c r="BF146" s="652"/>
      <c r="BG146" s="652"/>
      <c r="BH146" s="652"/>
      <c r="BI146" s="652"/>
      <c r="BJ146" s="652"/>
      <c r="BK146" s="652"/>
      <c r="BL146" s="652"/>
      <c r="BM146" s="652"/>
      <c r="BN146" s="652"/>
      <c r="BO146" s="652"/>
    </row>
    <row r="147" spans="38:67">
      <c r="AM147" s="652"/>
      <c r="AO147" s="652"/>
      <c r="AP147" s="652"/>
      <c r="AQ147" s="652"/>
      <c r="AR147" s="652"/>
      <c r="AS147" s="652"/>
      <c r="AT147" s="652"/>
      <c r="AU147" s="652"/>
      <c r="AV147" s="652"/>
      <c r="AW147" s="652"/>
      <c r="AX147" s="652"/>
      <c r="AY147" s="652"/>
      <c r="AZ147" s="652"/>
      <c r="BA147" s="652"/>
      <c r="BB147" s="652"/>
      <c r="BC147" s="652"/>
      <c r="BD147" s="652"/>
      <c r="BE147" s="652"/>
      <c r="BF147" s="652"/>
      <c r="BG147" s="652"/>
      <c r="BH147" s="652"/>
      <c r="BI147" s="652"/>
      <c r="BJ147" s="652"/>
      <c r="BK147" s="652"/>
      <c r="BL147" s="652"/>
      <c r="BM147" s="652"/>
      <c r="BN147" s="652"/>
      <c r="BO147" s="652"/>
    </row>
    <row r="148" spans="38:67">
      <c r="AM148" s="652"/>
      <c r="AO148" s="652"/>
      <c r="AP148" s="652"/>
      <c r="AQ148" s="652"/>
      <c r="AR148" s="652"/>
      <c r="AS148" s="652"/>
      <c r="AT148" s="652"/>
      <c r="AU148" s="652"/>
      <c r="AV148" s="652"/>
      <c r="AW148" s="652"/>
      <c r="AX148" s="652"/>
      <c r="AY148" s="652"/>
      <c r="AZ148" s="652"/>
      <c r="BA148" s="652"/>
      <c r="BB148" s="652"/>
      <c r="BC148" s="652"/>
      <c r="BD148" s="652"/>
      <c r="BE148" s="652"/>
      <c r="BF148" s="652"/>
      <c r="BG148" s="652"/>
      <c r="BH148" s="652"/>
      <c r="BI148" s="652"/>
      <c r="BJ148" s="652"/>
      <c r="BK148" s="652"/>
      <c r="BL148" s="652"/>
      <c r="BM148" s="652"/>
      <c r="BN148" s="652"/>
      <c r="BO148" s="652"/>
    </row>
    <row r="149" spans="38:67">
      <c r="AM149" s="652"/>
      <c r="AO149" s="652"/>
      <c r="AP149" s="652"/>
      <c r="AQ149" s="652"/>
      <c r="AR149" s="652"/>
      <c r="AS149" s="652"/>
      <c r="AT149" s="652"/>
      <c r="AU149" s="652"/>
      <c r="AV149" s="652"/>
      <c r="AW149" s="652"/>
      <c r="AX149" s="652"/>
      <c r="AY149" s="652"/>
      <c r="AZ149" s="652"/>
      <c r="BA149" s="652"/>
      <c r="BB149" s="652"/>
      <c r="BC149" s="652"/>
      <c r="BD149" s="652"/>
      <c r="BE149" s="652"/>
      <c r="BF149" s="652"/>
      <c r="BG149" s="652"/>
      <c r="BH149" s="652"/>
      <c r="BI149" s="652"/>
      <c r="BJ149" s="652"/>
      <c r="BK149" s="652"/>
      <c r="BL149" s="652"/>
      <c r="BM149" s="652"/>
      <c r="BN149" s="652"/>
      <c r="BO149" s="652"/>
    </row>
    <row r="150" spans="38:67">
      <c r="AM150" s="652"/>
      <c r="AO150" s="652"/>
      <c r="AP150" s="652"/>
      <c r="AQ150" s="652"/>
      <c r="AR150" s="652"/>
      <c r="AS150" s="652"/>
      <c r="AT150" s="652"/>
      <c r="AU150" s="652"/>
      <c r="AV150" s="652"/>
      <c r="AW150" s="652"/>
      <c r="AX150" s="652"/>
      <c r="AY150" s="652"/>
      <c r="AZ150" s="652"/>
      <c r="BA150" s="652"/>
      <c r="BB150" s="652"/>
      <c r="BC150" s="652"/>
      <c r="BD150" s="652"/>
      <c r="BE150" s="652"/>
      <c r="BF150" s="652"/>
      <c r="BG150" s="652"/>
      <c r="BH150" s="652"/>
      <c r="BI150" s="652"/>
      <c r="BJ150" s="652"/>
      <c r="BK150" s="652"/>
      <c r="BL150" s="652"/>
      <c r="BM150" s="652"/>
      <c r="BN150" s="652"/>
      <c r="BO150" s="652"/>
    </row>
    <row r="151" spans="38:67">
      <c r="AM151" s="652"/>
      <c r="AO151" s="652"/>
      <c r="AP151" s="652"/>
      <c r="AQ151" s="652"/>
      <c r="AR151" s="652"/>
      <c r="AS151" s="652"/>
      <c r="AT151" s="652"/>
      <c r="AU151" s="652"/>
      <c r="AV151" s="652"/>
      <c r="AW151" s="652"/>
      <c r="AX151" s="652"/>
      <c r="AY151" s="652"/>
      <c r="AZ151" s="652"/>
      <c r="BA151" s="652"/>
      <c r="BB151" s="652"/>
      <c r="BC151" s="652"/>
      <c r="BD151" s="652"/>
      <c r="BE151" s="652"/>
      <c r="BF151" s="652"/>
      <c r="BG151" s="652"/>
      <c r="BH151" s="652"/>
      <c r="BI151" s="652"/>
      <c r="BJ151" s="652"/>
      <c r="BK151" s="652"/>
      <c r="BL151" s="652"/>
      <c r="BM151" s="652"/>
      <c r="BN151" s="652"/>
      <c r="BO151" s="652"/>
    </row>
    <row r="152" spans="38:67">
      <c r="AM152" s="652"/>
      <c r="AO152" s="652"/>
      <c r="AP152" s="652"/>
      <c r="AQ152" s="652"/>
      <c r="AR152" s="652"/>
      <c r="AS152" s="652"/>
      <c r="AT152" s="652"/>
      <c r="AU152" s="652"/>
      <c r="AV152" s="652"/>
      <c r="AW152" s="652"/>
      <c r="AX152" s="652"/>
      <c r="AY152" s="652"/>
      <c r="AZ152" s="652"/>
      <c r="BA152" s="652"/>
      <c r="BB152" s="652"/>
      <c r="BC152" s="652"/>
      <c r="BD152" s="652"/>
      <c r="BE152" s="652"/>
      <c r="BF152" s="652"/>
      <c r="BG152" s="652"/>
      <c r="BH152" s="652"/>
      <c r="BI152" s="652"/>
      <c r="BJ152" s="652"/>
      <c r="BK152" s="652"/>
      <c r="BL152" s="652"/>
      <c r="BM152" s="652"/>
      <c r="BN152" s="652"/>
      <c r="BO152" s="652"/>
    </row>
    <row r="153" spans="38:67">
      <c r="AL153" s="653"/>
      <c r="AM153" s="654"/>
      <c r="AN153" s="662"/>
      <c r="AO153" s="654"/>
      <c r="AP153" s="654"/>
      <c r="AQ153" s="654"/>
      <c r="AR153" s="654"/>
      <c r="AS153" s="654"/>
      <c r="AT153" s="654"/>
      <c r="AU153" s="654"/>
      <c r="AV153" s="654"/>
      <c r="AW153" s="654"/>
      <c r="AX153" s="654"/>
      <c r="AY153" s="654"/>
      <c r="AZ153" s="654"/>
      <c r="BA153" s="654"/>
      <c r="BB153" s="654"/>
      <c r="BC153" s="654"/>
      <c r="BD153" s="654"/>
      <c r="BE153" s="654"/>
      <c r="BF153" s="654"/>
      <c r="BG153" s="654"/>
      <c r="BH153" s="654"/>
      <c r="BI153" s="654"/>
      <c r="BJ153" s="654"/>
      <c r="BK153" s="654"/>
      <c r="BL153" s="654"/>
      <c r="BM153" s="654"/>
      <c r="BN153" s="654"/>
      <c r="BO153" s="654"/>
    </row>
    <row r="154" spans="38:67">
      <c r="AL154" s="653"/>
      <c r="AM154" s="654"/>
      <c r="AN154" s="662"/>
      <c r="AO154" s="654"/>
      <c r="AP154" s="654"/>
      <c r="AQ154" s="654"/>
      <c r="AR154" s="654"/>
      <c r="AS154" s="654"/>
      <c r="AT154" s="654"/>
      <c r="AU154" s="654"/>
      <c r="AV154" s="654"/>
      <c r="AW154" s="654"/>
      <c r="AX154" s="654"/>
      <c r="AY154" s="654"/>
      <c r="AZ154" s="654"/>
      <c r="BA154" s="654"/>
      <c r="BB154" s="654"/>
      <c r="BC154" s="654"/>
      <c r="BD154" s="654"/>
      <c r="BE154" s="654"/>
      <c r="BF154" s="654"/>
      <c r="BG154" s="654"/>
      <c r="BH154" s="654"/>
      <c r="BI154" s="654"/>
      <c r="BJ154" s="654"/>
      <c r="BK154" s="654"/>
      <c r="BL154" s="654"/>
      <c r="BM154" s="654"/>
      <c r="BN154" s="654"/>
      <c r="BO154" s="654"/>
    </row>
    <row r="155" spans="38:67">
      <c r="AL155" s="653"/>
      <c r="AM155" s="654"/>
      <c r="AN155" s="662"/>
      <c r="AO155" s="654"/>
      <c r="AP155" s="654"/>
      <c r="AQ155" s="654"/>
      <c r="AR155" s="654"/>
      <c r="AS155" s="654"/>
      <c r="AT155" s="654"/>
      <c r="AU155" s="654"/>
      <c r="AV155" s="654"/>
      <c r="AW155" s="654"/>
      <c r="AX155" s="654"/>
      <c r="AY155" s="654"/>
      <c r="AZ155" s="654"/>
      <c r="BA155" s="654"/>
      <c r="BB155" s="654"/>
      <c r="BC155" s="654"/>
      <c r="BD155" s="654"/>
      <c r="BE155" s="654"/>
      <c r="BF155" s="654"/>
      <c r="BG155" s="654"/>
      <c r="BH155" s="654"/>
      <c r="BI155" s="654"/>
      <c r="BJ155" s="654"/>
      <c r="BK155" s="654"/>
      <c r="BL155" s="654"/>
      <c r="BM155" s="654"/>
      <c r="BN155" s="654"/>
      <c r="BO155" s="654"/>
    </row>
    <row r="156" spans="38:67">
      <c r="AL156" s="653"/>
      <c r="AM156" s="654"/>
      <c r="AN156" s="662"/>
      <c r="AO156" s="654"/>
      <c r="AP156" s="654"/>
      <c r="AQ156" s="654"/>
      <c r="AR156" s="654"/>
      <c r="AS156" s="654"/>
      <c r="AT156" s="654"/>
      <c r="AU156" s="654"/>
      <c r="AV156" s="654"/>
      <c r="AW156" s="654"/>
      <c r="AX156" s="654"/>
      <c r="AY156" s="654"/>
      <c r="AZ156" s="654"/>
      <c r="BA156" s="654"/>
      <c r="BB156" s="654"/>
      <c r="BC156" s="654"/>
      <c r="BD156" s="654"/>
      <c r="BE156" s="654"/>
      <c r="BF156" s="654"/>
      <c r="BG156" s="654"/>
      <c r="BH156" s="654"/>
      <c r="BI156" s="654"/>
      <c r="BJ156" s="654"/>
      <c r="BK156" s="654"/>
      <c r="BL156" s="654"/>
      <c r="BM156" s="654"/>
      <c r="BN156" s="654"/>
      <c r="BO156" s="654"/>
    </row>
    <row r="157" spans="38:67">
      <c r="AL157" s="653"/>
      <c r="AM157" s="654"/>
      <c r="AN157" s="662"/>
      <c r="AO157" s="654"/>
      <c r="AP157" s="654"/>
      <c r="AQ157" s="654"/>
      <c r="AR157" s="654"/>
      <c r="AS157" s="654"/>
      <c r="AT157" s="654"/>
      <c r="AU157" s="654"/>
      <c r="AV157" s="654"/>
      <c r="AW157" s="654"/>
      <c r="AX157" s="654"/>
      <c r="AY157" s="654"/>
      <c r="AZ157" s="654"/>
      <c r="BA157" s="654"/>
      <c r="BB157" s="654"/>
      <c r="BC157" s="654"/>
      <c r="BD157" s="654"/>
      <c r="BE157" s="654"/>
      <c r="BF157" s="654"/>
      <c r="BG157" s="654"/>
      <c r="BH157" s="654"/>
      <c r="BI157" s="654"/>
      <c r="BJ157" s="654"/>
      <c r="BK157" s="654"/>
      <c r="BL157" s="654"/>
      <c r="BM157" s="654"/>
      <c r="BN157" s="654"/>
      <c r="BO157" s="654"/>
    </row>
    <row r="158" spans="38:67">
      <c r="AM158" s="652"/>
      <c r="AO158" s="652"/>
      <c r="AP158" s="652"/>
      <c r="AQ158" s="652"/>
      <c r="AR158" s="652"/>
      <c r="AS158" s="652"/>
      <c r="AT158" s="652"/>
      <c r="AU158" s="652"/>
      <c r="AV158" s="652"/>
      <c r="AW158" s="652"/>
      <c r="AX158" s="652"/>
      <c r="AY158" s="652"/>
      <c r="AZ158" s="652"/>
      <c r="BA158" s="652"/>
      <c r="BB158" s="652"/>
      <c r="BC158" s="652"/>
      <c r="BD158" s="652"/>
      <c r="BE158" s="652"/>
      <c r="BF158" s="652"/>
      <c r="BG158" s="652"/>
      <c r="BH158" s="652"/>
      <c r="BI158" s="652"/>
      <c r="BJ158" s="652"/>
      <c r="BK158" s="652"/>
      <c r="BL158" s="652"/>
      <c r="BM158" s="652"/>
      <c r="BN158" s="652"/>
      <c r="BO158" s="652"/>
    </row>
    <row r="159" spans="38:67">
      <c r="AM159" s="652"/>
      <c r="AO159" s="652"/>
      <c r="AP159" s="652"/>
      <c r="AQ159" s="652"/>
      <c r="AR159" s="652"/>
      <c r="AS159" s="652"/>
      <c r="AT159" s="652"/>
      <c r="AU159" s="652"/>
      <c r="AV159" s="652"/>
      <c r="AW159" s="652"/>
      <c r="AX159" s="652"/>
      <c r="AY159" s="652"/>
      <c r="AZ159" s="652"/>
      <c r="BA159" s="652"/>
      <c r="BB159" s="652"/>
      <c r="BC159" s="652"/>
      <c r="BD159" s="652"/>
      <c r="BE159" s="652"/>
      <c r="BF159" s="652"/>
      <c r="BG159" s="652"/>
      <c r="BH159" s="652"/>
      <c r="BI159" s="652"/>
      <c r="BJ159" s="652"/>
      <c r="BK159" s="652"/>
      <c r="BL159" s="652"/>
      <c r="BM159" s="652"/>
      <c r="BN159" s="652"/>
      <c r="BO159" s="652"/>
    </row>
    <row r="160" spans="38:67">
      <c r="AM160" s="652"/>
      <c r="AO160" s="652"/>
      <c r="AP160" s="652"/>
      <c r="AQ160" s="652"/>
      <c r="AR160" s="652"/>
      <c r="AS160" s="652"/>
      <c r="AT160" s="652"/>
      <c r="AU160" s="652"/>
      <c r="AV160" s="652"/>
      <c r="AW160" s="652"/>
      <c r="AX160" s="652"/>
      <c r="AY160" s="652"/>
      <c r="AZ160" s="652"/>
      <c r="BA160" s="652"/>
      <c r="BB160" s="652"/>
      <c r="BC160" s="652"/>
      <c r="BD160" s="652"/>
      <c r="BE160" s="652"/>
      <c r="BF160" s="652"/>
      <c r="BG160" s="652"/>
      <c r="BH160" s="652"/>
      <c r="BI160" s="652"/>
      <c r="BJ160" s="652"/>
      <c r="BK160" s="652"/>
      <c r="BL160" s="652"/>
      <c r="BM160" s="652"/>
      <c r="BN160" s="652"/>
      <c r="BO160" s="652"/>
    </row>
    <row r="161" spans="38:67">
      <c r="AM161" s="652"/>
      <c r="AO161" s="652"/>
      <c r="AP161" s="652"/>
      <c r="AQ161" s="652"/>
      <c r="AR161" s="652"/>
      <c r="AS161" s="652"/>
      <c r="AT161" s="652"/>
      <c r="AU161" s="652"/>
      <c r="AV161" s="652"/>
      <c r="AW161" s="652"/>
      <c r="AX161" s="652"/>
      <c r="AY161" s="652"/>
      <c r="AZ161" s="652"/>
      <c r="BA161" s="652"/>
      <c r="BB161" s="652"/>
      <c r="BC161" s="652"/>
      <c r="BD161" s="652"/>
      <c r="BE161" s="652"/>
      <c r="BF161" s="652"/>
      <c r="BG161" s="652"/>
      <c r="BH161" s="652"/>
      <c r="BI161" s="652"/>
      <c r="BJ161" s="652"/>
      <c r="BK161" s="652"/>
      <c r="BL161" s="652"/>
      <c r="BM161" s="652"/>
      <c r="BN161" s="652"/>
      <c r="BO161" s="652"/>
    </row>
    <row r="162" spans="38:67">
      <c r="AM162" s="652"/>
      <c r="AO162" s="652"/>
      <c r="AP162" s="652"/>
      <c r="AQ162" s="652"/>
      <c r="AR162" s="652"/>
      <c r="AS162" s="652"/>
      <c r="AT162" s="652"/>
      <c r="AU162" s="652"/>
      <c r="AV162" s="652"/>
      <c r="AW162" s="652"/>
      <c r="AX162" s="652"/>
      <c r="AY162" s="652"/>
      <c r="AZ162" s="652"/>
      <c r="BA162" s="652"/>
      <c r="BB162" s="652"/>
      <c r="BC162" s="652"/>
      <c r="BD162" s="652"/>
      <c r="BE162" s="652"/>
      <c r="BF162" s="652"/>
      <c r="BG162" s="652"/>
      <c r="BH162" s="652"/>
      <c r="BI162" s="652"/>
      <c r="BJ162" s="652"/>
      <c r="BK162" s="652"/>
      <c r="BL162" s="652"/>
      <c r="BM162" s="652"/>
      <c r="BN162" s="652"/>
      <c r="BO162" s="652"/>
    </row>
    <row r="163" spans="38:67">
      <c r="AM163" s="652"/>
      <c r="AO163" s="652"/>
      <c r="AP163" s="652"/>
      <c r="AQ163" s="652"/>
      <c r="AR163" s="652"/>
      <c r="AS163" s="652"/>
      <c r="AT163" s="652"/>
      <c r="AU163" s="652"/>
      <c r="AV163" s="652"/>
      <c r="AW163" s="652"/>
      <c r="AX163" s="652"/>
      <c r="AY163" s="652"/>
      <c r="AZ163" s="652"/>
      <c r="BA163" s="652"/>
      <c r="BB163" s="652"/>
      <c r="BC163" s="652"/>
      <c r="BD163" s="652"/>
      <c r="BE163" s="652"/>
      <c r="BF163" s="652"/>
      <c r="BG163" s="652"/>
      <c r="BH163" s="652"/>
      <c r="BI163" s="652"/>
      <c r="BJ163" s="652"/>
      <c r="BK163" s="652"/>
      <c r="BL163" s="652"/>
      <c r="BM163" s="652"/>
      <c r="BN163" s="652"/>
      <c r="BO163" s="652"/>
    </row>
    <row r="164" spans="38:67">
      <c r="AM164" s="652"/>
      <c r="AO164" s="652"/>
      <c r="AP164" s="652"/>
      <c r="AQ164" s="652"/>
      <c r="AR164" s="652"/>
      <c r="AS164" s="652"/>
      <c r="AT164" s="652"/>
      <c r="AU164" s="652"/>
      <c r="AV164" s="652"/>
      <c r="AW164" s="652"/>
      <c r="AX164" s="652"/>
      <c r="AY164" s="652"/>
      <c r="AZ164" s="652"/>
      <c r="BA164" s="652"/>
      <c r="BB164" s="652"/>
      <c r="BC164" s="652"/>
      <c r="BD164" s="652"/>
      <c r="BE164" s="652"/>
      <c r="BF164" s="652"/>
      <c r="BG164" s="652"/>
      <c r="BH164" s="652"/>
      <c r="BI164" s="652"/>
      <c r="BJ164" s="652"/>
      <c r="BK164" s="652"/>
      <c r="BL164" s="652"/>
      <c r="BM164" s="652"/>
      <c r="BN164" s="652"/>
      <c r="BO164" s="652"/>
    </row>
    <row r="165" spans="38:67">
      <c r="AM165" s="652"/>
      <c r="AO165" s="652"/>
      <c r="AP165" s="652"/>
      <c r="AQ165" s="652"/>
      <c r="AR165" s="652"/>
      <c r="AS165" s="652"/>
      <c r="AT165" s="652"/>
      <c r="AU165" s="652"/>
      <c r="AV165" s="652"/>
      <c r="AW165" s="652"/>
      <c r="AX165" s="652"/>
      <c r="AY165" s="652"/>
      <c r="AZ165" s="652"/>
      <c r="BA165" s="652"/>
      <c r="BB165" s="652"/>
      <c r="BC165" s="652"/>
      <c r="BD165" s="652"/>
      <c r="BE165" s="652"/>
      <c r="BF165" s="652"/>
      <c r="BG165" s="652"/>
      <c r="BH165" s="652"/>
      <c r="BI165" s="652"/>
      <c r="BJ165" s="652"/>
      <c r="BK165" s="652"/>
      <c r="BL165" s="652"/>
      <c r="BM165" s="652"/>
      <c r="BN165" s="652"/>
      <c r="BO165" s="652"/>
    </row>
    <row r="166" spans="38:67">
      <c r="AM166" s="652"/>
      <c r="AO166" s="652"/>
      <c r="AP166" s="652"/>
      <c r="AQ166" s="652"/>
      <c r="AR166" s="652"/>
      <c r="AS166" s="652"/>
      <c r="AT166" s="652"/>
      <c r="AU166" s="652"/>
      <c r="AV166" s="652"/>
      <c r="AW166" s="652"/>
      <c r="AX166" s="652"/>
      <c r="AY166" s="652"/>
      <c r="AZ166" s="652"/>
      <c r="BA166" s="652"/>
      <c r="BB166" s="652"/>
      <c r="BC166" s="652"/>
      <c r="BD166" s="652"/>
      <c r="BE166" s="652"/>
      <c r="BF166" s="652"/>
      <c r="BG166" s="652"/>
      <c r="BH166" s="652"/>
      <c r="BI166" s="652"/>
      <c r="BJ166" s="652"/>
      <c r="BK166" s="652"/>
      <c r="BL166" s="652"/>
      <c r="BM166" s="652"/>
      <c r="BN166" s="652"/>
      <c r="BO166" s="652"/>
    </row>
    <row r="167" spans="38:67">
      <c r="AM167" s="652"/>
      <c r="AO167" s="652"/>
      <c r="AP167" s="652"/>
      <c r="AQ167" s="652"/>
      <c r="AR167" s="652"/>
      <c r="AS167" s="652"/>
      <c r="AT167" s="652"/>
      <c r="AU167" s="652"/>
      <c r="AV167" s="652"/>
      <c r="AW167" s="652"/>
      <c r="AX167" s="652"/>
      <c r="AY167" s="652"/>
      <c r="AZ167" s="652"/>
      <c r="BA167" s="652"/>
      <c r="BB167" s="652"/>
      <c r="BC167" s="652"/>
      <c r="BD167" s="652"/>
      <c r="BE167" s="652"/>
      <c r="BF167" s="652"/>
      <c r="BG167" s="652"/>
      <c r="BH167" s="652"/>
      <c r="BI167" s="652"/>
      <c r="BJ167" s="652"/>
      <c r="BK167" s="652"/>
      <c r="BL167" s="652"/>
      <c r="BM167" s="652"/>
      <c r="BN167" s="652"/>
      <c r="BO167" s="652"/>
    </row>
    <row r="168" spans="38:67">
      <c r="AM168" s="652"/>
      <c r="AO168" s="652"/>
      <c r="AP168" s="652"/>
      <c r="AQ168" s="652"/>
      <c r="AR168" s="652"/>
      <c r="AS168" s="652"/>
      <c r="AT168" s="652"/>
      <c r="AU168" s="652"/>
      <c r="AV168" s="652"/>
      <c r="AW168" s="652"/>
      <c r="AX168" s="652"/>
      <c r="AY168" s="652"/>
      <c r="AZ168" s="652"/>
      <c r="BA168" s="652"/>
      <c r="BB168" s="652"/>
      <c r="BC168" s="652"/>
      <c r="BD168" s="652"/>
      <c r="BE168" s="652"/>
      <c r="BF168" s="652"/>
      <c r="BG168" s="652"/>
      <c r="BH168" s="652"/>
      <c r="BI168" s="652"/>
      <c r="BJ168" s="652"/>
      <c r="BK168" s="652"/>
      <c r="BL168" s="652"/>
      <c r="BM168" s="652"/>
      <c r="BN168" s="652"/>
      <c r="BO168" s="652"/>
    </row>
    <row r="169" spans="38:67">
      <c r="AM169" s="652"/>
      <c r="AO169" s="652"/>
      <c r="AP169" s="652"/>
      <c r="AQ169" s="652"/>
      <c r="AR169" s="652"/>
      <c r="AS169" s="652"/>
      <c r="AT169" s="652"/>
      <c r="AU169" s="652"/>
      <c r="AV169" s="652"/>
      <c r="AW169" s="652"/>
      <c r="AX169" s="652"/>
      <c r="AY169" s="652"/>
      <c r="AZ169" s="652"/>
      <c r="BA169" s="652"/>
      <c r="BB169" s="652"/>
      <c r="BC169" s="652"/>
      <c r="BD169" s="652"/>
      <c r="BE169" s="652"/>
      <c r="BF169" s="652"/>
      <c r="BG169" s="652"/>
      <c r="BH169" s="652"/>
      <c r="BI169" s="652"/>
      <c r="BJ169" s="652"/>
      <c r="BK169" s="652"/>
      <c r="BL169" s="652"/>
      <c r="BM169" s="652"/>
      <c r="BN169" s="652"/>
      <c r="BO169" s="652"/>
    </row>
    <row r="170" spans="38:67">
      <c r="AM170" s="652"/>
      <c r="AO170" s="652"/>
      <c r="AP170" s="652"/>
      <c r="AQ170" s="652"/>
      <c r="AR170" s="652"/>
      <c r="AS170" s="652"/>
      <c r="AT170" s="652"/>
      <c r="AU170" s="652"/>
      <c r="AV170" s="652"/>
      <c r="AW170" s="652"/>
      <c r="AX170" s="652"/>
      <c r="AY170" s="652"/>
      <c r="AZ170" s="652"/>
      <c r="BA170" s="652"/>
      <c r="BB170" s="652"/>
      <c r="BC170" s="652"/>
      <c r="BD170" s="652"/>
      <c r="BE170" s="652"/>
      <c r="BF170" s="652"/>
      <c r="BG170" s="652"/>
      <c r="BH170" s="652"/>
      <c r="BI170" s="652"/>
      <c r="BJ170" s="652"/>
      <c r="BK170" s="652"/>
      <c r="BL170" s="652"/>
      <c r="BM170" s="652"/>
      <c r="BN170" s="652"/>
      <c r="BO170" s="652"/>
    </row>
    <row r="171" spans="38:67">
      <c r="AM171" s="652"/>
      <c r="AO171" s="652"/>
      <c r="AP171" s="652"/>
      <c r="AQ171" s="652"/>
      <c r="AR171" s="652"/>
      <c r="AS171" s="652"/>
      <c r="AT171" s="652"/>
      <c r="AU171" s="652"/>
      <c r="AV171" s="652"/>
      <c r="AW171" s="652"/>
      <c r="AX171" s="652"/>
      <c r="AY171" s="652"/>
      <c r="AZ171" s="652"/>
      <c r="BA171" s="652"/>
      <c r="BB171" s="652"/>
      <c r="BC171" s="652"/>
      <c r="BD171" s="652"/>
      <c r="BE171" s="652"/>
      <c r="BF171" s="652"/>
      <c r="BG171" s="652"/>
      <c r="BH171" s="652"/>
      <c r="BI171" s="652"/>
      <c r="BJ171" s="652"/>
      <c r="BK171" s="652"/>
      <c r="BL171" s="652"/>
      <c r="BM171" s="652"/>
      <c r="BN171" s="652"/>
      <c r="BO171" s="652"/>
    </row>
    <row r="172" spans="38:67">
      <c r="AM172" s="652"/>
      <c r="AO172" s="652"/>
      <c r="AP172" s="652"/>
      <c r="AQ172" s="652"/>
      <c r="AR172" s="652"/>
      <c r="AS172" s="652"/>
      <c r="AT172" s="652"/>
      <c r="AU172" s="652"/>
      <c r="AV172" s="652"/>
      <c r="AW172" s="652"/>
      <c r="AX172" s="652"/>
      <c r="AY172" s="652"/>
      <c r="AZ172" s="652"/>
      <c r="BA172" s="652"/>
      <c r="BB172" s="652"/>
      <c r="BC172" s="652"/>
      <c r="BD172" s="652"/>
      <c r="BE172" s="652"/>
      <c r="BF172" s="652"/>
      <c r="BG172" s="652"/>
      <c r="BH172" s="652"/>
      <c r="BI172" s="652"/>
      <c r="BJ172" s="652"/>
      <c r="BK172" s="652"/>
      <c r="BL172" s="652"/>
      <c r="BM172" s="652"/>
      <c r="BN172" s="652"/>
      <c r="BO172" s="652"/>
    </row>
    <row r="173" spans="38:67">
      <c r="AL173" s="653"/>
      <c r="AM173" s="654"/>
      <c r="AN173" s="662"/>
      <c r="AO173" s="654"/>
      <c r="AP173" s="654"/>
      <c r="AQ173" s="654"/>
      <c r="AR173" s="654"/>
      <c r="AS173" s="654"/>
      <c r="AT173" s="654"/>
      <c r="AU173" s="654"/>
      <c r="AV173" s="654"/>
      <c r="AW173" s="654"/>
      <c r="AX173" s="654"/>
      <c r="AY173" s="654"/>
      <c r="AZ173" s="654"/>
      <c r="BA173" s="654"/>
      <c r="BB173" s="654"/>
      <c r="BC173" s="654"/>
      <c r="BD173" s="654"/>
      <c r="BE173" s="654"/>
      <c r="BF173" s="654"/>
      <c r="BG173" s="654"/>
      <c r="BH173" s="654"/>
      <c r="BI173" s="654"/>
      <c r="BJ173" s="654"/>
      <c r="BK173" s="654"/>
      <c r="BL173" s="654"/>
      <c r="BM173" s="654"/>
      <c r="BN173" s="654"/>
      <c r="BO173" s="654"/>
    </row>
    <row r="174" spans="38:67">
      <c r="AL174" s="653"/>
      <c r="AM174" s="654"/>
      <c r="AN174" s="662"/>
      <c r="AO174" s="654"/>
      <c r="AP174" s="654"/>
      <c r="AQ174" s="654"/>
      <c r="AR174" s="654"/>
      <c r="AS174" s="654"/>
      <c r="AT174" s="654"/>
      <c r="AU174" s="654"/>
      <c r="AV174" s="654"/>
      <c r="AW174" s="654"/>
      <c r="AX174" s="654"/>
      <c r="AY174" s="654"/>
      <c r="AZ174" s="654"/>
      <c r="BA174" s="654"/>
      <c r="BB174" s="654"/>
      <c r="BC174" s="654"/>
      <c r="BD174" s="654"/>
      <c r="BE174" s="654"/>
      <c r="BF174" s="654"/>
      <c r="BG174" s="654"/>
      <c r="BH174" s="654"/>
      <c r="BI174" s="654"/>
      <c r="BJ174" s="654"/>
      <c r="BK174" s="654"/>
      <c r="BL174" s="654"/>
      <c r="BM174" s="654"/>
      <c r="BN174" s="654"/>
      <c r="BO174" s="654"/>
    </row>
    <row r="175" spans="38:67">
      <c r="AL175" s="653"/>
      <c r="AM175" s="654"/>
      <c r="AN175" s="662"/>
      <c r="AO175" s="654"/>
      <c r="AP175" s="654"/>
      <c r="AQ175" s="654"/>
      <c r="AR175" s="654"/>
      <c r="AS175" s="654"/>
      <c r="AT175" s="654"/>
      <c r="AU175" s="654"/>
      <c r="AV175" s="654"/>
      <c r="AW175" s="654"/>
      <c r="AX175" s="654"/>
      <c r="AY175" s="654"/>
      <c r="AZ175" s="654"/>
      <c r="BA175" s="654"/>
      <c r="BB175" s="654"/>
      <c r="BC175" s="654"/>
      <c r="BD175" s="654"/>
      <c r="BE175" s="654"/>
      <c r="BF175" s="654"/>
      <c r="BG175" s="654"/>
      <c r="BH175" s="654"/>
      <c r="BI175" s="654"/>
      <c r="BJ175" s="654"/>
      <c r="BK175" s="654"/>
      <c r="BL175" s="654"/>
      <c r="BM175" s="654"/>
      <c r="BN175" s="654"/>
      <c r="BO175" s="654"/>
    </row>
    <row r="176" spans="38:67">
      <c r="AL176" s="653"/>
      <c r="AM176" s="654"/>
      <c r="AN176" s="662"/>
      <c r="AO176" s="654"/>
      <c r="AP176" s="654"/>
      <c r="AQ176" s="654"/>
      <c r="AR176" s="654"/>
      <c r="AS176" s="654"/>
      <c r="AT176" s="654"/>
      <c r="AU176" s="654"/>
      <c r="AV176" s="654"/>
      <c r="AW176" s="654"/>
      <c r="AX176" s="654"/>
      <c r="AY176" s="654"/>
      <c r="AZ176" s="654"/>
      <c r="BA176" s="654"/>
      <c r="BB176" s="654"/>
      <c r="BC176" s="654"/>
      <c r="BD176" s="654"/>
      <c r="BE176" s="654"/>
      <c r="BF176" s="654"/>
      <c r="BG176" s="654"/>
      <c r="BH176" s="654"/>
      <c r="BI176" s="654"/>
      <c r="BJ176" s="654"/>
      <c r="BK176" s="654"/>
      <c r="BL176" s="654"/>
      <c r="BM176" s="654"/>
      <c r="BN176" s="654"/>
      <c r="BO176" s="654"/>
    </row>
    <row r="177" spans="38:67">
      <c r="AL177" s="653"/>
      <c r="AM177" s="654"/>
      <c r="AN177" s="662"/>
      <c r="AO177" s="654"/>
      <c r="AP177" s="654"/>
      <c r="AQ177" s="654"/>
      <c r="AR177" s="654"/>
      <c r="AS177" s="654"/>
      <c r="AT177" s="654"/>
      <c r="AU177" s="654"/>
      <c r="AV177" s="654"/>
      <c r="AW177" s="654"/>
      <c r="AX177" s="654"/>
      <c r="AY177" s="654"/>
      <c r="AZ177" s="654"/>
      <c r="BA177" s="654"/>
      <c r="BB177" s="654"/>
      <c r="BC177" s="654"/>
      <c r="BD177" s="654"/>
      <c r="BE177" s="654"/>
      <c r="BF177" s="654"/>
      <c r="BG177" s="654"/>
      <c r="BH177" s="654"/>
      <c r="BI177" s="654"/>
      <c r="BJ177" s="654"/>
      <c r="BK177" s="654"/>
      <c r="BL177" s="654"/>
      <c r="BM177" s="654"/>
      <c r="BN177" s="654"/>
      <c r="BO177" s="654"/>
    </row>
    <row r="178" spans="38:67">
      <c r="AL178" s="653"/>
      <c r="AM178" s="654"/>
      <c r="AN178" s="662"/>
      <c r="AO178" s="654"/>
      <c r="AP178" s="654"/>
      <c r="AQ178" s="654"/>
      <c r="AR178" s="654"/>
      <c r="AS178" s="654"/>
      <c r="AT178" s="654"/>
      <c r="AU178" s="654"/>
      <c r="AV178" s="654"/>
      <c r="AW178" s="654"/>
      <c r="AX178" s="654"/>
      <c r="AY178" s="654"/>
      <c r="AZ178" s="654"/>
      <c r="BA178" s="654"/>
      <c r="BB178" s="654"/>
      <c r="BC178" s="654"/>
      <c r="BD178" s="654"/>
      <c r="BE178" s="654"/>
      <c r="BF178" s="654"/>
      <c r="BG178" s="654"/>
      <c r="BH178" s="654"/>
      <c r="BI178" s="654"/>
      <c r="BJ178" s="654"/>
      <c r="BK178" s="654"/>
      <c r="BL178" s="654"/>
      <c r="BM178" s="654"/>
      <c r="BN178" s="654"/>
      <c r="BO178" s="654"/>
    </row>
    <row r="179" spans="38:67">
      <c r="AL179" s="653"/>
      <c r="AM179" s="654"/>
      <c r="AN179" s="662"/>
      <c r="AO179" s="654"/>
      <c r="AP179" s="654"/>
      <c r="AQ179" s="654"/>
      <c r="AR179" s="654"/>
      <c r="AS179" s="654"/>
      <c r="AT179" s="654"/>
      <c r="AU179" s="654"/>
      <c r="AV179" s="654"/>
      <c r="AW179" s="654"/>
      <c r="AX179" s="654"/>
      <c r="AY179" s="654"/>
      <c r="AZ179" s="654"/>
      <c r="BA179" s="654"/>
      <c r="BB179" s="654"/>
      <c r="BC179" s="654"/>
      <c r="BD179" s="654"/>
      <c r="BE179" s="654"/>
      <c r="BF179" s="654"/>
      <c r="BG179" s="654"/>
      <c r="BH179" s="654"/>
      <c r="BI179" s="654"/>
      <c r="BJ179" s="654"/>
      <c r="BK179" s="654"/>
      <c r="BL179" s="654"/>
      <c r="BM179" s="654"/>
      <c r="BN179" s="654"/>
      <c r="BO179" s="654"/>
    </row>
    <row r="180" spans="38:67">
      <c r="AL180" s="653"/>
      <c r="AM180" s="654"/>
      <c r="AN180" s="662"/>
      <c r="AO180" s="654"/>
      <c r="AP180" s="654"/>
      <c r="AQ180" s="654"/>
      <c r="AR180" s="654"/>
      <c r="AS180" s="654"/>
      <c r="AT180" s="654"/>
      <c r="AU180" s="654"/>
      <c r="AV180" s="654"/>
      <c r="AW180" s="654"/>
      <c r="AX180" s="654"/>
      <c r="AY180" s="654"/>
      <c r="AZ180" s="654"/>
      <c r="BA180" s="654"/>
      <c r="BB180" s="654"/>
      <c r="BC180" s="654"/>
      <c r="BD180" s="654"/>
      <c r="BE180" s="654"/>
      <c r="BF180" s="654"/>
      <c r="BG180" s="654"/>
      <c r="BH180" s="654"/>
      <c r="BI180" s="654"/>
      <c r="BJ180" s="654"/>
      <c r="BK180" s="654"/>
      <c r="BL180" s="654"/>
      <c r="BM180" s="654"/>
      <c r="BN180" s="654"/>
      <c r="BO180" s="654"/>
    </row>
    <row r="181" spans="38:67">
      <c r="AL181" s="653"/>
      <c r="AM181" s="654"/>
      <c r="AN181" s="662"/>
      <c r="AO181" s="654"/>
      <c r="AP181" s="654"/>
      <c r="AQ181" s="654"/>
      <c r="AR181" s="654"/>
      <c r="AS181" s="654"/>
      <c r="AT181" s="654"/>
      <c r="AU181" s="654"/>
      <c r="AV181" s="654"/>
      <c r="AW181" s="654"/>
      <c r="AX181" s="654"/>
      <c r="AY181" s="654"/>
      <c r="AZ181" s="654"/>
      <c r="BA181" s="654"/>
      <c r="BB181" s="654"/>
      <c r="BC181" s="654"/>
      <c r="BD181" s="654"/>
      <c r="BE181" s="654"/>
      <c r="BF181" s="654"/>
      <c r="BG181" s="654"/>
      <c r="BH181" s="654"/>
      <c r="BI181" s="654"/>
      <c r="BJ181" s="654"/>
      <c r="BK181" s="654"/>
      <c r="BL181" s="654"/>
      <c r="BM181" s="654"/>
      <c r="BN181" s="654"/>
      <c r="BO181" s="654"/>
    </row>
    <row r="182" spans="38:67">
      <c r="AM182" s="652"/>
      <c r="AO182" s="652"/>
      <c r="AP182" s="652"/>
      <c r="AQ182" s="652"/>
      <c r="AR182" s="652"/>
      <c r="AS182" s="652"/>
      <c r="AT182" s="652"/>
      <c r="AU182" s="652"/>
      <c r="AV182" s="652"/>
      <c r="AW182" s="652"/>
      <c r="AX182" s="652"/>
      <c r="AY182" s="652"/>
      <c r="AZ182" s="652"/>
      <c r="BA182" s="652"/>
      <c r="BB182" s="652"/>
      <c r="BC182" s="652"/>
      <c r="BD182" s="652"/>
      <c r="BE182" s="652"/>
      <c r="BF182" s="652"/>
      <c r="BG182" s="652"/>
      <c r="BH182" s="652"/>
      <c r="BI182" s="652"/>
      <c r="BJ182" s="652"/>
      <c r="BK182" s="652"/>
      <c r="BL182" s="652"/>
      <c r="BM182" s="652"/>
      <c r="BN182" s="652"/>
      <c r="BO182" s="652"/>
    </row>
    <row r="183" spans="38:67">
      <c r="AM183" s="652"/>
      <c r="AO183" s="652"/>
      <c r="AP183" s="652"/>
      <c r="AQ183" s="652"/>
      <c r="AR183" s="652"/>
      <c r="AS183" s="652"/>
      <c r="AT183" s="652"/>
      <c r="AU183" s="652"/>
      <c r="AV183" s="652"/>
      <c r="AW183" s="652"/>
      <c r="AX183" s="652"/>
      <c r="AY183" s="652"/>
      <c r="AZ183" s="652"/>
      <c r="BA183" s="652"/>
      <c r="BB183" s="652"/>
      <c r="BC183" s="652"/>
      <c r="BD183" s="652"/>
      <c r="BE183" s="652"/>
      <c r="BF183" s="652"/>
      <c r="BG183" s="652"/>
      <c r="BH183" s="652"/>
      <c r="BI183" s="652"/>
      <c r="BJ183" s="652"/>
      <c r="BK183" s="652"/>
      <c r="BL183" s="652"/>
      <c r="BM183" s="652"/>
      <c r="BN183" s="652"/>
      <c r="BO183" s="652"/>
    </row>
    <row r="184" spans="38:67">
      <c r="AL184" s="653"/>
      <c r="AM184" s="654"/>
      <c r="AN184" s="662"/>
      <c r="AO184" s="654"/>
      <c r="AP184" s="654"/>
      <c r="AQ184" s="654"/>
      <c r="AR184" s="654"/>
      <c r="AS184" s="654"/>
      <c r="AT184" s="654"/>
      <c r="AU184" s="654"/>
      <c r="AV184" s="654"/>
      <c r="AW184" s="654"/>
      <c r="AX184" s="654"/>
      <c r="AY184" s="654"/>
      <c r="AZ184" s="654"/>
      <c r="BA184" s="654"/>
      <c r="BB184" s="654"/>
      <c r="BC184" s="654"/>
      <c r="BD184" s="654"/>
      <c r="BE184" s="654"/>
      <c r="BF184" s="654"/>
      <c r="BG184" s="654"/>
      <c r="BH184" s="654"/>
      <c r="BI184" s="654"/>
      <c r="BJ184" s="654"/>
      <c r="BK184" s="654"/>
      <c r="BL184" s="654"/>
      <c r="BM184" s="654"/>
      <c r="BN184" s="654"/>
      <c r="BO184" s="654"/>
    </row>
    <row r="185" spans="38:67">
      <c r="AL185" s="653"/>
      <c r="AM185" s="654"/>
      <c r="AN185" s="662"/>
      <c r="AO185" s="654"/>
      <c r="AP185" s="654"/>
      <c r="AQ185" s="654"/>
      <c r="AR185" s="654"/>
      <c r="AS185" s="654"/>
      <c r="AT185" s="654"/>
      <c r="AU185" s="654"/>
      <c r="AV185" s="654"/>
      <c r="AW185" s="654"/>
      <c r="AX185" s="654"/>
      <c r="AY185" s="654"/>
      <c r="AZ185" s="654"/>
      <c r="BA185" s="654"/>
      <c r="BB185" s="654"/>
      <c r="BC185" s="654"/>
      <c r="BD185" s="654"/>
      <c r="BE185" s="654"/>
      <c r="BF185" s="654"/>
      <c r="BG185" s="654"/>
      <c r="BH185" s="654"/>
      <c r="BI185" s="654"/>
      <c r="BJ185" s="654"/>
      <c r="BK185" s="654"/>
      <c r="BL185" s="654"/>
      <c r="BM185" s="654"/>
      <c r="BN185" s="654"/>
      <c r="BO185" s="654"/>
    </row>
    <row r="186" spans="38:67">
      <c r="AL186" s="653"/>
      <c r="AM186" s="654"/>
      <c r="AN186" s="662"/>
      <c r="AO186" s="654"/>
      <c r="AP186" s="654"/>
      <c r="AQ186" s="654"/>
      <c r="AR186" s="654"/>
      <c r="AS186" s="654"/>
      <c r="AT186" s="654"/>
      <c r="AU186" s="654"/>
      <c r="AV186" s="654"/>
      <c r="AW186" s="654"/>
      <c r="AX186" s="654"/>
      <c r="AY186" s="654"/>
      <c r="AZ186" s="654"/>
      <c r="BA186" s="654"/>
      <c r="BB186" s="654"/>
      <c r="BC186" s="654"/>
      <c r="BD186" s="654"/>
      <c r="BE186" s="654"/>
      <c r="BF186" s="654"/>
      <c r="BG186" s="654"/>
      <c r="BH186" s="654"/>
      <c r="BI186" s="654"/>
      <c r="BJ186" s="654"/>
      <c r="BK186" s="654"/>
      <c r="BL186" s="654"/>
      <c r="BM186" s="654"/>
      <c r="BN186" s="654"/>
      <c r="BO186" s="654"/>
    </row>
    <row r="187" spans="38:67">
      <c r="AL187" s="653"/>
      <c r="AM187" s="654"/>
      <c r="AN187" s="662"/>
      <c r="AO187" s="654"/>
      <c r="AP187" s="654"/>
      <c r="AQ187" s="654"/>
      <c r="AR187" s="654"/>
      <c r="AS187" s="654"/>
      <c r="AT187" s="654"/>
      <c r="AU187" s="654"/>
      <c r="AV187" s="654"/>
      <c r="AW187" s="654"/>
      <c r="AX187" s="654"/>
      <c r="AY187" s="654"/>
      <c r="AZ187" s="654"/>
      <c r="BA187" s="654"/>
      <c r="BB187" s="654"/>
      <c r="BC187" s="654"/>
      <c r="BD187" s="654"/>
      <c r="BE187" s="654"/>
      <c r="BF187" s="654"/>
      <c r="BG187" s="654"/>
      <c r="BH187" s="654"/>
      <c r="BI187" s="654"/>
      <c r="BJ187" s="654"/>
      <c r="BK187" s="654"/>
      <c r="BL187" s="654"/>
      <c r="BM187" s="654"/>
      <c r="BN187" s="654"/>
      <c r="BO187" s="654"/>
    </row>
    <row r="188" spans="38:67">
      <c r="AL188" s="653"/>
      <c r="AM188" s="654"/>
      <c r="AN188" s="662"/>
      <c r="AO188" s="654"/>
      <c r="AP188" s="654"/>
      <c r="AQ188" s="654"/>
      <c r="AR188" s="654"/>
      <c r="AS188" s="654"/>
      <c r="AT188" s="654"/>
      <c r="AU188" s="654"/>
      <c r="AV188" s="654"/>
      <c r="AW188" s="654"/>
      <c r="AX188" s="654"/>
      <c r="AY188" s="654"/>
      <c r="AZ188" s="654"/>
      <c r="BA188" s="654"/>
      <c r="BB188" s="654"/>
      <c r="BC188" s="654"/>
      <c r="BD188" s="654"/>
      <c r="BE188" s="654"/>
      <c r="BF188" s="654"/>
      <c r="BG188" s="654"/>
      <c r="BH188" s="654"/>
      <c r="BI188" s="654"/>
      <c r="BJ188" s="654"/>
      <c r="BK188" s="654"/>
      <c r="BL188" s="654"/>
      <c r="BM188" s="654"/>
      <c r="BN188" s="654"/>
      <c r="BO188" s="654"/>
    </row>
    <row r="189" spans="38:67">
      <c r="AL189" s="653"/>
      <c r="AM189" s="654"/>
      <c r="AN189" s="662"/>
      <c r="AO189" s="654"/>
      <c r="AP189" s="654"/>
      <c r="AQ189" s="654"/>
      <c r="AR189" s="654"/>
      <c r="AS189" s="654"/>
      <c r="AT189" s="654"/>
      <c r="AU189" s="654"/>
      <c r="AV189" s="654"/>
      <c r="AW189" s="654"/>
      <c r="AX189" s="654"/>
      <c r="AY189" s="654"/>
      <c r="AZ189" s="654"/>
      <c r="BA189" s="654"/>
      <c r="BB189" s="654"/>
      <c r="BC189" s="654"/>
      <c r="BD189" s="654"/>
      <c r="BE189" s="654"/>
      <c r="BF189" s="654"/>
      <c r="BG189" s="654"/>
      <c r="BH189" s="654"/>
      <c r="BI189" s="654"/>
      <c r="BJ189" s="654"/>
      <c r="BK189" s="654"/>
      <c r="BL189" s="654"/>
      <c r="BM189" s="654"/>
      <c r="BN189" s="654"/>
      <c r="BO189" s="654"/>
    </row>
    <row r="190" spans="38:67">
      <c r="AL190" s="653"/>
      <c r="AM190" s="654"/>
      <c r="AN190" s="662"/>
      <c r="AO190" s="654"/>
      <c r="AP190" s="654"/>
      <c r="AQ190" s="654"/>
      <c r="AR190" s="654"/>
      <c r="AS190" s="654"/>
      <c r="AT190" s="654"/>
      <c r="AU190" s="654"/>
      <c r="AV190" s="654"/>
      <c r="AW190" s="654"/>
      <c r="AX190" s="654"/>
      <c r="AY190" s="654"/>
      <c r="AZ190" s="654"/>
      <c r="BA190" s="654"/>
      <c r="BB190" s="654"/>
      <c r="BC190" s="654"/>
      <c r="BD190" s="654"/>
      <c r="BE190" s="654"/>
      <c r="BF190" s="654"/>
      <c r="BG190" s="654"/>
      <c r="BH190" s="654"/>
      <c r="BI190" s="654"/>
      <c r="BJ190" s="654"/>
      <c r="BK190" s="654"/>
      <c r="BL190" s="654"/>
      <c r="BM190" s="654"/>
      <c r="BN190" s="654"/>
      <c r="BO190" s="654"/>
    </row>
    <row r="191" spans="38:67">
      <c r="AL191" s="653"/>
      <c r="AM191" s="654"/>
      <c r="AN191" s="662"/>
      <c r="AO191" s="654"/>
      <c r="AP191" s="654"/>
      <c r="AQ191" s="654"/>
      <c r="AR191" s="654"/>
      <c r="AS191" s="654"/>
      <c r="AT191" s="654"/>
      <c r="AU191" s="654"/>
      <c r="AV191" s="654"/>
      <c r="AW191" s="654"/>
      <c r="AX191" s="654"/>
      <c r="AY191" s="654"/>
      <c r="AZ191" s="654"/>
      <c r="BA191" s="654"/>
      <c r="BB191" s="654"/>
      <c r="BC191" s="654"/>
      <c r="BD191" s="654"/>
      <c r="BE191" s="654"/>
      <c r="BF191" s="654"/>
      <c r="BG191" s="654"/>
      <c r="BH191" s="654"/>
      <c r="BI191" s="654"/>
      <c r="BJ191" s="654"/>
      <c r="BK191" s="654"/>
      <c r="BL191" s="654"/>
      <c r="BM191" s="654"/>
      <c r="BN191" s="654"/>
      <c r="BO191" s="654"/>
    </row>
    <row r="192" spans="38:67">
      <c r="AL192" s="653"/>
      <c r="AM192" s="654"/>
      <c r="AN192" s="662"/>
      <c r="AO192" s="654"/>
      <c r="AP192" s="654"/>
      <c r="AQ192" s="654"/>
      <c r="AR192" s="654"/>
      <c r="AS192" s="654"/>
      <c r="AT192" s="654"/>
      <c r="AU192" s="654"/>
      <c r="AV192" s="654"/>
      <c r="AW192" s="654"/>
      <c r="AX192" s="654"/>
      <c r="AY192" s="654"/>
      <c r="AZ192" s="654"/>
      <c r="BA192" s="654"/>
      <c r="BB192" s="654"/>
      <c r="BC192" s="654"/>
      <c r="BD192" s="654"/>
      <c r="BE192" s="654"/>
      <c r="BF192" s="654"/>
      <c r="BG192" s="654"/>
      <c r="BH192" s="654"/>
      <c r="BI192" s="654"/>
      <c r="BJ192" s="654"/>
      <c r="BK192" s="654"/>
      <c r="BL192" s="654"/>
      <c r="BM192" s="654"/>
      <c r="BN192" s="654"/>
      <c r="BO192" s="654"/>
    </row>
    <row r="193" spans="38:67">
      <c r="AL193" s="653"/>
      <c r="AM193" s="654"/>
      <c r="AN193" s="662"/>
      <c r="AO193" s="654"/>
      <c r="AP193" s="654"/>
      <c r="AQ193" s="654"/>
      <c r="AR193" s="654"/>
      <c r="AS193" s="654"/>
      <c r="AT193" s="654"/>
      <c r="AU193" s="654"/>
      <c r="AV193" s="654"/>
      <c r="AW193" s="654"/>
      <c r="AX193" s="654"/>
      <c r="AY193" s="654"/>
      <c r="AZ193" s="654"/>
      <c r="BA193" s="654"/>
      <c r="BB193" s="654"/>
      <c r="BC193" s="654"/>
      <c r="BD193" s="654"/>
      <c r="BE193" s="654"/>
      <c r="BF193" s="654"/>
      <c r="BG193" s="654"/>
      <c r="BH193" s="654"/>
      <c r="BI193" s="654"/>
      <c r="BJ193" s="654"/>
      <c r="BK193" s="654"/>
      <c r="BL193" s="654"/>
      <c r="BM193" s="654"/>
      <c r="BN193" s="654"/>
      <c r="BO193" s="654"/>
    </row>
    <row r="194" spans="38:67">
      <c r="AL194" s="653"/>
      <c r="AM194" s="654"/>
      <c r="AN194" s="662"/>
      <c r="AO194" s="654"/>
      <c r="AP194" s="654"/>
      <c r="AQ194" s="654"/>
      <c r="AR194" s="654"/>
      <c r="AS194" s="654"/>
      <c r="AT194" s="654"/>
      <c r="AU194" s="654"/>
      <c r="AV194" s="654"/>
      <c r="AW194" s="654"/>
      <c r="AX194" s="654"/>
      <c r="AY194" s="654"/>
      <c r="AZ194" s="654"/>
      <c r="BA194" s="654"/>
      <c r="BB194" s="654"/>
      <c r="BC194" s="654"/>
      <c r="BD194" s="654"/>
      <c r="BE194" s="654"/>
      <c r="BF194" s="654"/>
      <c r="BG194" s="654"/>
      <c r="BH194" s="654"/>
      <c r="BI194" s="654"/>
      <c r="BJ194" s="654"/>
      <c r="BK194" s="654"/>
      <c r="BL194" s="654"/>
      <c r="BM194" s="654"/>
      <c r="BN194" s="654"/>
      <c r="BO194" s="654"/>
    </row>
    <row r="195" spans="38:67">
      <c r="AL195" s="653"/>
      <c r="AM195" s="654"/>
      <c r="AN195" s="662"/>
      <c r="AO195" s="654"/>
      <c r="AP195" s="654"/>
      <c r="AQ195" s="654"/>
      <c r="AR195" s="654"/>
      <c r="AS195" s="654"/>
      <c r="AT195" s="654"/>
      <c r="AU195" s="654"/>
      <c r="AV195" s="654"/>
      <c r="AW195" s="654"/>
      <c r="AX195" s="654"/>
      <c r="AY195" s="654"/>
      <c r="AZ195" s="654"/>
      <c r="BA195" s="654"/>
      <c r="BB195" s="654"/>
      <c r="BC195" s="654"/>
      <c r="BD195" s="654"/>
      <c r="BE195" s="654"/>
      <c r="BF195" s="654"/>
      <c r="BG195" s="654"/>
      <c r="BH195" s="654"/>
      <c r="BI195" s="654"/>
      <c r="BJ195" s="654"/>
      <c r="BK195" s="654"/>
      <c r="BL195" s="654"/>
      <c r="BM195" s="654"/>
      <c r="BN195" s="654"/>
      <c r="BO195" s="654"/>
    </row>
    <row r="196" spans="38:67">
      <c r="AM196" s="652"/>
      <c r="AO196" s="652"/>
      <c r="AP196" s="652"/>
      <c r="AQ196" s="652"/>
      <c r="AR196" s="652"/>
      <c r="AS196" s="652"/>
      <c r="AT196" s="652"/>
      <c r="AU196" s="652"/>
      <c r="AV196" s="652"/>
      <c r="AW196" s="652"/>
      <c r="AX196" s="652"/>
      <c r="AY196" s="652"/>
      <c r="AZ196" s="652"/>
      <c r="BA196" s="652"/>
      <c r="BB196" s="652"/>
      <c r="BC196" s="652"/>
      <c r="BD196" s="652"/>
      <c r="BE196" s="652"/>
      <c r="BF196" s="652"/>
      <c r="BG196" s="652"/>
      <c r="BH196" s="652"/>
      <c r="BI196" s="652"/>
      <c r="BJ196" s="652"/>
      <c r="BK196" s="652"/>
      <c r="BL196" s="652"/>
      <c r="BM196" s="652"/>
      <c r="BN196" s="652"/>
      <c r="BO196" s="652"/>
    </row>
    <row r="197" spans="38:67">
      <c r="AM197" s="652"/>
      <c r="AO197" s="652"/>
      <c r="AP197" s="652"/>
      <c r="AQ197" s="652"/>
      <c r="AR197" s="652"/>
      <c r="AS197" s="652"/>
      <c r="AT197" s="652"/>
      <c r="AU197" s="652"/>
      <c r="AV197" s="652"/>
      <c r="AW197" s="652"/>
      <c r="AX197" s="652"/>
      <c r="AY197" s="652"/>
      <c r="AZ197" s="652"/>
      <c r="BA197" s="652"/>
      <c r="BB197" s="652"/>
      <c r="BC197" s="652"/>
      <c r="BD197" s="652"/>
      <c r="BE197" s="652"/>
      <c r="BF197" s="652"/>
      <c r="BG197" s="652"/>
      <c r="BH197" s="652"/>
      <c r="BI197" s="652"/>
      <c r="BJ197" s="652"/>
      <c r="BK197" s="652"/>
      <c r="BL197" s="652"/>
      <c r="BM197" s="652"/>
      <c r="BN197" s="652"/>
      <c r="BO197" s="652"/>
    </row>
    <row r="198" spans="38:67">
      <c r="AL198" s="653"/>
      <c r="AM198" s="654"/>
      <c r="AN198" s="662"/>
      <c r="AO198" s="654"/>
      <c r="AP198" s="654"/>
      <c r="AQ198" s="654"/>
      <c r="AR198" s="654"/>
      <c r="AS198" s="654"/>
      <c r="AT198" s="654"/>
      <c r="AU198" s="654"/>
      <c r="AV198" s="654"/>
      <c r="AW198" s="654"/>
      <c r="AX198" s="654"/>
      <c r="AY198" s="654"/>
      <c r="AZ198" s="654"/>
      <c r="BA198" s="654"/>
      <c r="BB198" s="654"/>
      <c r="BC198" s="654"/>
      <c r="BD198" s="654"/>
      <c r="BE198" s="654"/>
      <c r="BF198" s="654"/>
      <c r="BG198" s="654"/>
      <c r="BH198" s="654"/>
      <c r="BI198" s="654"/>
      <c r="BJ198" s="654"/>
      <c r="BK198" s="654"/>
      <c r="BL198" s="654"/>
      <c r="BM198" s="654"/>
      <c r="BN198" s="654"/>
      <c r="BO198" s="654"/>
    </row>
    <row r="199" spans="38:67">
      <c r="AL199" s="653"/>
      <c r="AM199" s="654"/>
      <c r="AN199" s="662"/>
      <c r="AO199" s="654"/>
      <c r="AP199" s="654"/>
      <c r="AQ199" s="654"/>
      <c r="AR199" s="654"/>
      <c r="AS199" s="654"/>
      <c r="AT199" s="654"/>
      <c r="AU199" s="654"/>
      <c r="AV199" s="654"/>
      <c r="AW199" s="654"/>
      <c r="AX199" s="654"/>
      <c r="AY199" s="654"/>
      <c r="AZ199" s="654"/>
      <c r="BA199" s="654"/>
      <c r="BB199" s="654"/>
      <c r="BC199" s="654"/>
      <c r="BD199" s="654"/>
      <c r="BE199" s="654"/>
      <c r="BF199" s="654"/>
      <c r="BG199" s="654"/>
      <c r="BH199" s="654"/>
      <c r="BI199" s="654"/>
      <c r="BJ199" s="654"/>
      <c r="BK199" s="654"/>
      <c r="BL199" s="654"/>
      <c r="BM199" s="654"/>
      <c r="BN199" s="654"/>
      <c r="BO199" s="654"/>
    </row>
    <row r="200" spans="38:67">
      <c r="AL200" s="653"/>
      <c r="AM200" s="654"/>
      <c r="AN200" s="662"/>
      <c r="AO200" s="654"/>
      <c r="AP200" s="654"/>
      <c r="AQ200" s="654"/>
      <c r="AR200" s="654"/>
      <c r="AS200" s="654"/>
      <c r="AT200" s="654"/>
      <c r="AU200" s="654"/>
      <c r="AV200" s="654"/>
      <c r="AW200" s="654"/>
      <c r="AX200" s="654"/>
      <c r="AY200" s="654"/>
      <c r="AZ200" s="654"/>
      <c r="BA200" s="654"/>
      <c r="BB200" s="654"/>
      <c r="BC200" s="654"/>
      <c r="BD200" s="654"/>
      <c r="BE200" s="654"/>
      <c r="BF200" s="654"/>
      <c r="BG200" s="654"/>
      <c r="BH200" s="654"/>
      <c r="BI200" s="654"/>
      <c r="BJ200" s="654"/>
      <c r="BK200" s="654"/>
      <c r="BL200" s="654"/>
      <c r="BM200" s="654"/>
      <c r="BN200" s="654"/>
      <c r="BO200" s="654"/>
    </row>
    <row r="201" spans="38:67">
      <c r="AL201" s="653"/>
      <c r="AM201" s="654"/>
      <c r="AN201" s="662"/>
      <c r="AO201" s="654"/>
      <c r="AP201" s="654"/>
      <c r="AQ201" s="654"/>
      <c r="AR201" s="654"/>
      <c r="AS201" s="654"/>
      <c r="AT201" s="654"/>
      <c r="AU201" s="654"/>
      <c r="AV201" s="654"/>
      <c r="AW201" s="654"/>
      <c r="AX201" s="654"/>
      <c r="AY201" s="654"/>
      <c r="AZ201" s="654"/>
      <c r="BA201" s="654"/>
      <c r="BB201" s="654"/>
      <c r="BC201" s="654"/>
      <c r="BD201" s="654"/>
      <c r="BE201" s="654"/>
      <c r="BF201" s="654"/>
      <c r="BG201" s="654"/>
      <c r="BH201" s="654"/>
      <c r="BI201" s="654"/>
      <c r="BJ201" s="654"/>
      <c r="BK201" s="654"/>
      <c r="BL201" s="654"/>
      <c r="BM201" s="654"/>
      <c r="BN201" s="654"/>
      <c r="BO201" s="654"/>
    </row>
    <row r="202" spans="38:67">
      <c r="AL202" s="653"/>
      <c r="AM202" s="654"/>
      <c r="AN202" s="662"/>
      <c r="AO202" s="654"/>
      <c r="AP202" s="654"/>
      <c r="AQ202" s="654"/>
      <c r="AR202" s="654"/>
      <c r="AS202" s="654"/>
      <c r="AT202" s="654"/>
      <c r="AU202" s="654"/>
      <c r="AV202" s="654"/>
      <c r="AW202" s="654"/>
      <c r="AX202" s="654"/>
      <c r="AY202" s="654"/>
      <c r="AZ202" s="654"/>
      <c r="BA202" s="654"/>
      <c r="BB202" s="654"/>
      <c r="BC202" s="654"/>
      <c r="BD202" s="654"/>
      <c r="BE202" s="654"/>
      <c r="BF202" s="654"/>
      <c r="BG202" s="654"/>
      <c r="BH202" s="654"/>
      <c r="BI202" s="654"/>
      <c r="BJ202" s="654"/>
      <c r="BK202" s="654"/>
      <c r="BL202" s="654"/>
      <c r="BM202" s="654"/>
      <c r="BN202" s="654"/>
      <c r="BO202" s="654"/>
    </row>
    <row r="203" spans="38:67">
      <c r="AL203" s="653"/>
      <c r="AM203" s="654"/>
      <c r="AN203" s="662"/>
      <c r="AO203" s="654"/>
      <c r="AP203" s="654"/>
      <c r="AQ203" s="654"/>
      <c r="AR203" s="654"/>
      <c r="AS203" s="654"/>
      <c r="AT203" s="654"/>
      <c r="AU203" s="654"/>
      <c r="AV203" s="654"/>
      <c r="AW203" s="654"/>
      <c r="AX203" s="654"/>
      <c r="AY203" s="654"/>
      <c r="AZ203" s="654"/>
      <c r="BA203" s="654"/>
      <c r="BB203" s="654"/>
      <c r="BC203" s="654"/>
      <c r="BD203" s="654"/>
      <c r="BE203" s="654"/>
      <c r="BF203" s="654"/>
      <c r="BG203" s="654"/>
      <c r="BH203" s="654"/>
      <c r="BI203" s="654"/>
      <c r="BJ203" s="654"/>
      <c r="BK203" s="654"/>
      <c r="BL203" s="654"/>
      <c r="BM203" s="654"/>
      <c r="BN203" s="654"/>
      <c r="BO203" s="654"/>
    </row>
    <row r="204" spans="38:67">
      <c r="AL204" s="653"/>
      <c r="AM204" s="654"/>
      <c r="AN204" s="662"/>
      <c r="AO204" s="654"/>
      <c r="AP204" s="654"/>
      <c r="AQ204" s="654"/>
      <c r="AR204" s="654"/>
      <c r="AS204" s="654"/>
      <c r="AT204" s="654"/>
      <c r="AU204" s="654"/>
      <c r="AV204" s="654"/>
      <c r="AW204" s="654"/>
      <c r="AX204" s="654"/>
      <c r="AY204" s="654"/>
      <c r="AZ204" s="654"/>
      <c r="BA204" s="654"/>
      <c r="BB204" s="654"/>
      <c r="BC204" s="654"/>
      <c r="BD204" s="654"/>
      <c r="BE204" s="654"/>
      <c r="BF204" s="654"/>
      <c r="BG204" s="654"/>
      <c r="BH204" s="654"/>
      <c r="BI204" s="654"/>
      <c r="BJ204" s="654"/>
      <c r="BK204" s="654"/>
      <c r="BL204" s="654"/>
      <c r="BM204" s="654"/>
      <c r="BN204" s="654"/>
      <c r="BO204" s="654"/>
    </row>
    <row r="205" spans="38:67">
      <c r="AL205" s="653"/>
      <c r="AM205" s="654"/>
      <c r="AN205" s="662"/>
      <c r="AO205" s="654"/>
      <c r="AP205" s="654"/>
      <c r="AQ205" s="654"/>
      <c r="AR205" s="654"/>
      <c r="AS205" s="654"/>
      <c r="AT205" s="654"/>
      <c r="AU205" s="654"/>
      <c r="AV205" s="654"/>
      <c r="AW205" s="654"/>
      <c r="AX205" s="654"/>
      <c r="AY205" s="654"/>
      <c r="AZ205" s="654"/>
      <c r="BA205" s="654"/>
      <c r="BB205" s="654"/>
      <c r="BC205" s="654"/>
      <c r="BD205" s="654"/>
      <c r="BE205" s="654"/>
      <c r="BF205" s="654"/>
      <c r="BG205" s="654"/>
      <c r="BH205" s="654"/>
      <c r="BI205" s="654"/>
      <c r="BJ205" s="654"/>
      <c r="BK205" s="654"/>
      <c r="BL205" s="654"/>
      <c r="BM205" s="654"/>
      <c r="BN205" s="654"/>
      <c r="BO205" s="654"/>
    </row>
    <row r="206" spans="38:67">
      <c r="AL206" s="653"/>
      <c r="AM206" s="654"/>
      <c r="AN206" s="662"/>
      <c r="AO206" s="654"/>
      <c r="AP206" s="654"/>
      <c r="AQ206" s="654"/>
      <c r="AR206" s="654"/>
      <c r="AS206" s="654"/>
      <c r="AT206" s="654"/>
      <c r="AU206" s="654"/>
      <c r="AV206" s="654"/>
      <c r="AW206" s="654"/>
      <c r="AX206" s="654"/>
      <c r="AY206" s="654"/>
      <c r="AZ206" s="654"/>
      <c r="BA206" s="654"/>
      <c r="BB206" s="654"/>
      <c r="BC206" s="654"/>
      <c r="BD206" s="654"/>
      <c r="BE206" s="654"/>
      <c r="BF206" s="654"/>
      <c r="BG206" s="654"/>
      <c r="BH206" s="654"/>
      <c r="BI206" s="654"/>
      <c r="BJ206" s="654"/>
      <c r="BK206" s="654"/>
      <c r="BL206" s="654"/>
      <c r="BM206" s="654"/>
      <c r="BN206" s="654"/>
      <c r="BO206" s="654"/>
    </row>
    <row r="207" spans="38:67">
      <c r="AL207" s="653"/>
      <c r="AM207" s="654"/>
      <c r="AN207" s="662"/>
      <c r="AO207" s="654"/>
      <c r="AP207" s="654"/>
      <c r="AQ207" s="654"/>
      <c r="AR207" s="654"/>
      <c r="AS207" s="654"/>
      <c r="AT207" s="654"/>
      <c r="AU207" s="654"/>
      <c r="AV207" s="654"/>
      <c r="AW207" s="654"/>
      <c r="AX207" s="654"/>
      <c r="AY207" s="654"/>
      <c r="AZ207" s="654"/>
      <c r="BA207" s="654"/>
      <c r="BB207" s="654"/>
      <c r="BC207" s="654"/>
      <c r="BD207" s="654"/>
      <c r="BE207" s="654"/>
      <c r="BF207" s="654"/>
      <c r="BG207" s="654"/>
      <c r="BH207" s="654"/>
      <c r="BI207" s="654"/>
      <c r="BJ207" s="654"/>
      <c r="BK207" s="654"/>
      <c r="BL207" s="654"/>
      <c r="BM207" s="654"/>
      <c r="BN207" s="654"/>
      <c r="BO207" s="654"/>
    </row>
    <row r="208" spans="38:67">
      <c r="AL208" s="653"/>
      <c r="AM208" s="654"/>
      <c r="AN208" s="662"/>
      <c r="AO208" s="654"/>
      <c r="AP208" s="654"/>
      <c r="AQ208" s="654"/>
      <c r="AR208" s="654"/>
      <c r="AS208" s="654"/>
      <c r="AT208" s="654"/>
      <c r="AU208" s="654"/>
      <c r="AV208" s="654"/>
      <c r="AW208" s="654"/>
      <c r="AX208" s="654"/>
      <c r="AY208" s="654"/>
      <c r="AZ208" s="654"/>
      <c r="BA208" s="654"/>
      <c r="BB208" s="654"/>
      <c r="BC208" s="654"/>
      <c r="BD208" s="654"/>
      <c r="BE208" s="654"/>
      <c r="BF208" s="654"/>
      <c r="BG208" s="654"/>
      <c r="BH208" s="654"/>
      <c r="BI208" s="654"/>
      <c r="BJ208" s="654"/>
      <c r="BK208" s="654"/>
      <c r="BL208" s="654"/>
      <c r="BM208" s="654"/>
      <c r="BN208" s="654"/>
      <c r="BO208" s="654"/>
    </row>
    <row r="209" spans="38:67">
      <c r="AL209" s="653"/>
      <c r="AM209" s="654"/>
      <c r="AN209" s="662"/>
      <c r="AO209" s="654"/>
      <c r="AP209" s="654"/>
      <c r="AQ209" s="654"/>
      <c r="AR209" s="654"/>
      <c r="AS209" s="654"/>
      <c r="AT209" s="654"/>
      <c r="AU209" s="654"/>
      <c r="AV209" s="654"/>
      <c r="AW209" s="654"/>
      <c r="AX209" s="654"/>
      <c r="AY209" s="654"/>
      <c r="AZ209" s="654"/>
      <c r="BA209" s="654"/>
      <c r="BB209" s="654"/>
      <c r="BC209" s="654"/>
      <c r="BD209" s="654"/>
      <c r="BE209" s="654"/>
      <c r="BF209" s="654"/>
      <c r="BG209" s="654"/>
      <c r="BH209" s="654"/>
      <c r="BI209" s="654"/>
      <c r="BJ209" s="654"/>
      <c r="BK209" s="654"/>
      <c r="BL209" s="654"/>
      <c r="BM209" s="654"/>
      <c r="BN209" s="654"/>
      <c r="BO209" s="654"/>
    </row>
    <row r="210" spans="38:67">
      <c r="AM210" s="652"/>
      <c r="AO210" s="652"/>
      <c r="AP210" s="652"/>
      <c r="AQ210" s="652"/>
      <c r="AR210" s="652"/>
      <c r="AS210" s="652"/>
      <c r="AT210" s="652"/>
      <c r="AU210" s="652"/>
      <c r="AV210" s="652"/>
      <c r="AW210" s="652"/>
      <c r="AX210" s="652"/>
      <c r="AY210" s="652"/>
      <c r="AZ210" s="652"/>
      <c r="BA210" s="652"/>
      <c r="BB210" s="652"/>
      <c r="BC210" s="652"/>
      <c r="BD210" s="652"/>
      <c r="BE210" s="652"/>
      <c r="BF210" s="652"/>
      <c r="BG210" s="652"/>
      <c r="BH210" s="652"/>
      <c r="BI210" s="652"/>
      <c r="BJ210" s="652"/>
      <c r="BK210" s="652"/>
      <c r="BL210" s="652"/>
      <c r="BM210" s="652"/>
      <c r="BN210" s="652"/>
      <c r="BO210" s="652"/>
    </row>
    <row r="211" spans="38:67">
      <c r="AM211" s="652"/>
      <c r="AO211" s="652"/>
      <c r="AP211" s="652"/>
      <c r="AQ211" s="652"/>
      <c r="AR211" s="652"/>
      <c r="AS211" s="652"/>
      <c r="AT211" s="652"/>
      <c r="AU211" s="652"/>
      <c r="AV211" s="652"/>
      <c r="AW211" s="652"/>
      <c r="AX211" s="652"/>
      <c r="AY211" s="652"/>
      <c r="AZ211" s="652"/>
      <c r="BA211" s="652"/>
      <c r="BB211" s="652"/>
      <c r="BC211" s="652"/>
      <c r="BD211" s="652"/>
      <c r="BE211" s="652"/>
      <c r="BF211" s="652"/>
      <c r="BG211" s="652"/>
      <c r="BH211" s="652"/>
      <c r="BI211" s="652"/>
      <c r="BJ211" s="652"/>
      <c r="BK211" s="652"/>
      <c r="BL211" s="652"/>
      <c r="BM211" s="652"/>
      <c r="BN211" s="652"/>
      <c r="BO211" s="652"/>
    </row>
    <row r="212" spans="38:67">
      <c r="AL212" s="653"/>
      <c r="AM212" s="654"/>
      <c r="AN212" s="662"/>
      <c r="AO212" s="654"/>
      <c r="AP212" s="654"/>
      <c r="AQ212" s="654"/>
      <c r="AR212" s="654"/>
      <c r="AS212" s="654"/>
      <c r="AT212" s="654"/>
      <c r="AU212" s="654"/>
      <c r="AV212" s="654"/>
      <c r="AW212" s="654"/>
      <c r="AX212" s="654"/>
      <c r="AY212" s="654"/>
      <c r="AZ212" s="654"/>
      <c r="BA212" s="654"/>
      <c r="BB212" s="654"/>
      <c r="BC212" s="654"/>
      <c r="BD212" s="654"/>
      <c r="BE212" s="654"/>
      <c r="BF212" s="654"/>
      <c r="BG212" s="654"/>
      <c r="BH212" s="654"/>
      <c r="BI212" s="654"/>
      <c r="BJ212" s="654"/>
      <c r="BK212" s="654"/>
      <c r="BL212" s="654"/>
      <c r="BM212" s="654"/>
      <c r="BN212" s="654"/>
      <c r="BO212" s="654"/>
    </row>
    <row r="213" spans="38:67">
      <c r="AL213" s="653"/>
      <c r="AM213" s="654"/>
      <c r="AN213" s="662"/>
      <c r="AO213" s="654"/>
      <c r="AP213" s="654"/>
      <c r="AQ213" s="654"/>
      <c r="AR213" s="654"/>
      <c r="AS213" s="654"/>
      <c r="AT213" s="654"/>
      <c r="AU213" s="654"/>
      <c r="AV213" s="654"/>
      <c r="AW213" s="654"/>
      <c r="AX213" s="654"/>
      <c r="AY213" s="654"/>
      <c r="AZ213" s="654"/>
      <c r="BA213" s="654"/>
      <c r="BB213" s="654"/>
      <c r="BC213" s="654"/>
      <c r="BD213" s="654"/>
      <c r="BE213" s="654"/>
      <c r="BF213" s="654"/>
      <c r="BG213" s="654"/>
      <c r="BH213" s="654"/>
      <c r="BI213" s="654"/>
      <c r="BJ213" s="654"/>
      <c r="BK213" s="654"/>
      <c r="BL213" s="654"/>
      <c r="BM213" s="654"/>
      <c r="BN213" s="654"/>
      <c r="BO213" s="654"/>
    </row>
    <row r="214" spans="38:67">
      <c r="AL214" s="653"/>
      <c r="AM214" s="654"/>
      <c r="AN214" s="662"/>
      <c r="AO214" s="654"/>
      <c r="AP214" s="654"/>
      <c r="AQ214" s="654"/>
      <c r="AR214" s="654"/>
      <c r="AS214" s="654"/>
      <c r="AT214" s="654"/>
      <c r="AU214" s="654"/>
      <c r="AV214" s="654"/>
      <c r="AW214" s="654"/>
      <c r="AX214" s="654"/>
      <c r="AY214" s="654"/>
      <c r="AZ214" s="654"/>
      <c r="BA214" s="654"/>
      <c r="BB214" s="654"/>
      <c r="BC214" s="654"/>
      <c r="BD214" s="654"/>
      <c r="BE214" s="654"/>
      <c r="BF214" s="654"/>
      <c r="BG214" s="654"/>
      <c r="BH214" s="654"/>
      <c r="BI214" s="654"/>
      <c r="BJ214" s="654"/>
      <c r="BK214" s="654"/>
      <c r="BL214" s="654"/>
      <c r="BM214" s="654"/>
      <c r="BN214" s="654"/>
      <c r="BO214" s="654"/>
    </row>
    <row r="215" spans="38:67">
      <c r="AL215" s="653"/>
      <c r="AM215" s="654"/>
      <c r="AN215" s="662"/>
      <c r="AO215" s="654"/>
      <c r="AP215" s="654"/>
      <c r="AQ215" s="654"/>
      <c r="AR215" s="654"/>
      <c r="AS215" s="654"/>
      <c r="AT215" s="654"/>
      <c r="AU215" s="654"/>
      <c r="AV215" s="654"/>
      <c r="AW215" s="654"/>
      <c r="AX215" s="654"/>
      <c r="AY215" s="654"/>
      <c r="AZ215" s="654"/>
      <c r="BA215" s="654"/>
      <c r="BB215" s="654"/>
      <c r="BC215" s="654"/>
      <c r="BD215" s="654"/>
      <c r="BE215" s="654"/>
      <c r="BF215" s="654"/>
      <c r="BG215" s="654"/>
      <c r="BH215" s="654"/>
      <c r="BI215" s="654"/>
      <c r="BJ215" s="654"/>
      <c r="BK215" s="654"/>
      <c r="BL215" s="654"/>
      <c r="BM215" s="654"/>
      <c r="BN215" s="654"/>
      <c r="BO215" s="654"/>
    </row>
    <row r="216" spans="38:67">
      <c r="AL216" s="653"/>
      <c r="AM216" s="654"/>
      <c r="AN216" s="662"/>
      <c r="AO216" s="654"/>
      <c r="AP216" s="654"/>
      <c r="AQ216" s="654"/>
      <c r="AR216" s="654"/>
      <c r="AS216" s="654"/>
      <c r="AT216" s="654"/>
      <c r="AU216" s="654"/>
      <c r="AV216" s="654"/>
      <c r="AW216" s="654"/>
      <c r="AX216" s="654"/>
      <c r="AY216" s="654"/>
      <c r="AZ216" s="654"/>
      <c r="BA216" s="654"/>
      <c r="BB216" s="654"/>
      <c r="BC216" s="654"/>
      <c r="BD216" s="654"/>
      <c r="BE216" s="654"/>
      <c r="BF216" s="654"/>
      <c r="BG216" s="654"/>
      <c r="BH216" s="654"/>
      <c r="BI216" s="654"/>
      <c r="BJ216" s="654"/>
      <c r="BK216" s="654"/>
      <c r="BL216" s="654"/>
      <c r="BM216" s="654"/>
      <c r="BN216" s="654"/>
      <c r="BO216" s="654"/>
    </row>
    <row r="217" spans="38:67">
      <c r="AL217" s="653"/>
      <c r="AM217" s="654"/>
      <c r="AN217" s="662"/>
      <c r="AO217" s="654"/>
      <c r="AP217" s="654"/>
      <c r="AQ217" s="654"/>
      <c r="AR217" s="654"/>
      <c r="AS217" s="654"/>
      <c r="AT217" s="654"/>
      <c r="AU217" s="654"/>
      <c r="AV217" s="654"/>
      <c r="AW217" s="654"/>
      <c r="AX217" s="654"/>
      <c r="AY217" s="654"/>
      <c r="AZ217" s="654"/>
      <c r="BA217" s="654"/>
      <c r="BB217" s="654"/>
      <c r="BC217" s="654"/>
      <c r="BD217" s="654"/>
      <c r="BE217" s="654"/>
      <c r="BF217" s="654"/>
      <c r="BG217" s="654"/>
      <c r="BH217" s="654"/>
      <c r="BI217" s="654"/>
      <c r="BJ217" s="654"/>
      <c r="BK217" s="654"/>
      <c r="BL217" s="654"/>
      <c r="BM217" s="654"/>
      <c r="BN217" s="654"/>
      <c r="BO217" s="654"/>
    </row>
    <row r="218" spans="38:67">
      <c r="AL218" s="649"/>
      <c r="AM218" s="761"/>
      <c r="AN218" s="649"/>
      <c r="AO218" s="761"/>
      <c r="AP218" s="761"/>
      <c r="AQ218" s="761"/>
      <c r="AR218" s="761"/>
      <c r="AS218" s="761"/>
      <c r="AT218" s="761"/>
      <c r="AU218" s="761"/>
      <c r="AV218" s="761"/>
      <c r="AW218" s="761"/>
      <c r="AX218" s="761"/>
      <c r="AY218" s="761"/>
      <c r="AZ218" s="761"/>
      <c r="BA218" s="761"/>
      <c r="BB218" s="761"/>
      <c r="BC218" s="761"/>
      <c r="BD218" s="761"/>
      <c r="BE218" s="761"/>
      <c r="BF218" s="761"/>
      <c r="BG218" s="761"/>
      <c r="BH218" s="761"/>
      <c r="BI218" s="761"/>
      <c r="BJ218" s="761"/>
      <c r="BK218" s="761"/>
      <c r="BL218" s="761"/>
      <c r="BM218" s="761"/>
      <c r="BN218" s="761"/>
      <c r="BO218" s="761"/>
    </row>
    <row r="219" spans="38:67">
      <c r="AM219" s="652"/>
      <c r="AO219" s="652"/>
      <c r="AP219" s="652"/>
      <c r="AQ219" s="652"/>
      <c r="AR219" s="652"/>
      <c r="AS219" s="652"/>
      <c r="AT219" s="652"/>
      <c r="AU219" s="652"/>
      <c r="AV219" s="652"/>
      <c r="AW219" s="652"/>
      <c r="AX219" s="652"/>
      <c r="AY219" s="652"/>
      <c r="AZ219" s="652"/>
      <c r="BA219" s="652"/>
      <c r="BB219" s="652"/>
      <c r="BC219" s="652"/>
      <c r="BD219" s="652"/>
      <c r="BE219" s="652"/>
      <c r="BF219" s="652"/>
      <c r="BG219" s="652"/>
      <c r="BH219" s="652"/>
      <c r="BI219" s="652"/>
      <c r="BJ219" s="652"/>
      <c r="BK219" s="652"/>
      <c r="BL219" s="652"/>
      <c r="BM219" s="652"/>
      <c r="BN219" s="652"/>
      <c r="BO219" s="652"/>
    </row>
    <row r="220" spans="38:67">
      <c r="AM220" s="652"/>
      <c r="AO220" s="652"/>
      <c r="AP220" s="652"/>
      <c r="AQ220" s="652"/>
      <c r="AR220" s="652"/>
      <c r="AS220" s="652"/>
      <c r="AT220" s="652"/>
      <c r="AU220" s="652"/>
      <c r="AV220" s="652"/>
      <c r="AW220" s="652"/>
      <c r="AX220" s="652"/>
      <c r="AY220" s="652"/>
      <c r="AZ220" s="652"/>
      <c r="BA220" s="652"/>
      <c r="BB220" s="652"/>
      <c r="BC220" s="652"/>
      <c r="BD220" s="652"/>
      <c r="BE220" s="652"/>
      <c r="BF220" s="652"/>
      <c r="BG220" s="652"/>
      <c r="BH220" s="652"/>
      <c r="BI220" s="652"/>
      <c r="BJ220" s="652"/>
      <c r="BK220" s="652"/>
      <c r="BL220" s="652"/>
      <c r="BM220" s="652"/>
      <c r="BN220" s="652"/>
      <c r="BO220" s="652"/>
    </row>
    <row r="221" spans="38:67">
      <c r="AM221" s="652"/>
      <c r="AO221" s="652"/>
      <c r="AP221" s="652"/>
      <c r="AQ221" s="652"/>
      <c r="AR221" s="652"/>
      <c r="AS221" s="652"/>
      <c r="AT221" s="652"/>
      <c r="AU221" s="652"/>
      <c r="AV221" s="652"/>
      <c r="AW221" s="652"/>
      <c r="AX221" s="652"/>
      <c r="AY221" s="652"/>
      <c r="AZ221" s="652"/>
      <c r="BA221" s="652"/>
      <c r="BB221" s="652"/>
      <c r="BC221" s="652"/>
      <c r="BD221" s="652"/>
      <c r="BE221" s="652"/>
      <c r="BF221" s="652"/>
      <c r="BG221" s="652"/>
      <c r="BH221" s="652"/>
      <c r="BI221" s="652"/>
      <c r="BJ221" s="652"/>
      <c r="BK221" s="652"/>
      <c r="BL221" s="652"/>
      <c r="BM221" s="652"/>
      <c r="BN221" s="652"/>
      <c r="BO221" s="652"/>
    </row>
    <row r="222" spans="38:67">
      <c r="AL222" s="653"/>
      <c r="AM222" s="654"/>
      <c r="AN222" s="662"/>
      <c r="AO222" s="654"/>
      <c r="AP222" s="654"/>
      <c r="AQ222" s="654"/>
      <c r="AR222" s="654"/>
      <c r="AS222" s="654"/>
      <c r="AT222" s="654"/>
      <c r="AU222" s="654"/>
      <c r="AV222" s="654"/>
      <c r="AW222" s="654"/>
      <c r="AX222" s="654"/>
      <c r="AY222" s="654"/>
      <c r="AZ222" s="654"/>
      <c r="BA222" s="654"/>
      <c r="BB222" s="654"/>
      <c r="BC222" s="654"/>
      <c r="BD222" s="654"/>
      <c r="BE222" s="654"/>
      <c r="BF222" s="654"/>
      <c r="BG222" s="654"/>
      <c r="BH222" s="654"/>
      <c r="BI222" s="654"/>
      <c r="BJ222" s="654"/>
      <c r="BK222" s="654"/>
      <c r="BL222" s="654"/>
      <c r="BM222" s="654"/>
      <c r="BN222" s="654"/>
      <c r="BO222" s="654"/>
    </row>
    <row r="223" spans="38:67">
      <c r="AL223" s="653"/>
      <c r="AM223" s="654"/>
      <c r="AN223" s="662"/>
      <c r="AO223" s="654"/>
      <c r="AP223" s="654"/>
      <c r="AQ223" s="654"/>
      <c r="AR223" s="654"/>
      <c r="AS223" s="654"/>
      <c r="AT223" s="654"/>
      <c r="AU223" s="654"/>
      <c r="AV223" s="654"/>
      <c r="AW223" s="654"/>
      <c r="AX223" s="654"/>
      <c r="AY223" s="654"/>
      <c r="AZ223" s="654"/>
      <c r="BA223" s="654"/>
      <c r="BB223" s="654"/>
      <c r="BC223" s="654"/>
      <c r="BD223" s="654"/>
      <c r="BE223" s="654"/>
      <c r="BF223" s="654"/>
      <c r="BG223" s="654"/>
      <c r="BH223" s="654"/>
      <c r="BI223" s="654"/>
      <c r="BJ223" s="654"/>
      <c r="BK223" s="654"/>
      <c r="BL223" s="654"/>
      <c r="BM223" s="654"/>
      <c r="BN223" s="654"/>
      <c r="BO223" s="654"/>
    </row>
    <row r="224" spans="38:67">
      <c r="AL224" s="653"/>
      <c r="AM224" s="654"/>
      <c r="AN224" s="662"/>
      <c r="AO224" s="654"/>
      <c r="AP224" s="654"/>
      <c r="AQ224" s="654"/>
      <c r="AR224" s="654"/>
      <c r="AS224" s="654"/>
      <c r="AT224" s="654"/>
      <c r="AU224" s="654"/>
      <c r="AV224" s="654"/>
      <c r="AW224" s="654"/>
      <c r="AX224" s="654"/>
      <c r="AY224" s="654"/>
      <c r="AZ224" s="654"/>
      <c r="BA224" s="654"/>
      <c r="BB224" s="654"/>
      <c r="BC224" s="654"/>
      <c r="BD224" s="654"/>
      <c r="BE224" s="654"/>
      <c r="BF224" s="654"/>
      <c r="BG224" s="654"/>
      <c r="BH224" s="654"/>
      <c r="BI224" s="654"/>
      <c r="BJ224" s="654"/>
      <c r="BK224" s="654"/>
      <c r="BL224" s="654"/>
      <c r="BM224" s="654"/>
      <c r="BN224" s="654"/>
      <c r="BO224" s="654"/>
    </row>
    <row r="225" spans="38:67">
      <c r="AL225" s="653"/>
      <c r="AM225" s="654"/>
      <c r="AN225" s="662"/>
      <c r="AO225" s="654"/>
      <c r="AP225" s="654"/>
      <c r="AQ225" s="654"/>
      <c r="AR225" s="654"/>
      <c r="AS225" s="654"/>
      <c r="AT225" s="654"/>
      <c r="AU225" s="654"/>
      <c r="AV225" s="654"/>
      <c r="AW225" s="654"/>
      <c r="AX225" s="654"/>
      <c r="AY225" s="654"/>
      <c r="AZ225" s="654"/>
      <c r="BA225" s="654"/>
      <c r="BB225" s="654"/>
      <c r="BC225" s="654"/>
      <c r="BD225" s="654"/>
      <c r="BE225" s="654"/>
      <c r="BF225" s="654"/>
      <c r="BG225" s="654"/>
      <c r="BH225" s="654"/>
      <c r="BI225" s="654"/>
      <c r="BJ225" s="654"/>
      <c r="BK225" s="654"/>
      <c r="BL225" s="654"/>
      <c r="BM225" s="654"/>
      <c r="BN225" s="654"/>
      <c r="BO225" s="654"/>
    </row>
    <row r="226" spans="38:67">
      <c r="AL226" s="653"/>
      <c r="AM226" s="654"/>
      <c r="AN226" s="662"/>
      <c r="AO226" s="654"/>
      <c r="AP226" s="654"/>
      <c r="AQ226" s="654"/>
      <c r="AR226" s="654"/>
      <c r="AS226" s="654"/>
      <c r="AT226" s="654"/>
      <c r="AU226" s="654"/>
      <c r="AV226" s="654"/>
      <c r="AW226" s="654"/>
      <c r="AX226" s="654"/>
      <c r="AY226" s="654"/>
      <c r="AZ226" s="654"/>
      <c r="BA226" s="654"/>
      <c r="BB226" s="654"/>
      <c r="BC226" s="654"/>
      <c r="BD226" s="654"/>
      <c r="BE226" s="654"/>
      <c r="BF226" s="654"/>
      <c r="BG226" s="654"/>
      <c r="BH226" s="654"/>
      <c r="BI226" s="654"/>
      <c r="BJ226" s="654"/>
      <c r="BK226" s="654"/>
      <c r="BL226" s="654"/>
      <c r="BM226" s="654"/>
      <c r="BN226" s="654"/>
      <c r="BO226" s="654"/>
    </row>
    <row r="227" spans="38:67">
      <c r="AL227" s="653"/>
      <c r="AM227" s="654"/>
      <c r="AN227" s="662"/>
      <c r="AO227" s="654"/>
      <c r="AP227" s="654"/>
      <c r="AQ227" s="654"/>
      <c r="AR227" s="654"/>
      <c r="AS227" s="654"/>
      <c r="AT227" s="654"/>
      <c r="AU227" s="654"/>
      <c r="AV227" s="654"/>
      <c r="AW227" s="654"/>
      <c r="AX227" s="654"/>
      <c r="AY227" s="654"/>
      <c r="AZ227" s="654"/>
      <c r="BA227" s="654"/>
      <c r="BB227" s="654"/>
      <c r="BC227" s="654"/>
      <c r="BD227" s="654"/>
      <c r="BE227" s="654"/>
      <c r="BF227" s="654"/>
      <c r="BG227" s="654"/>
      <c r="BH227" s="654"/>
      <c r="BI227" s="654"/>
      <c r="BJ227" s="654"/>
      <c r="BK227" s="654"/>
      <c r="BL227" s="654"/>
      <c r="BM227" s="654"/>
      <c r="BN227" s="654"/>
      <c r="BO227" s="654"/>
    </row>
    <row r="228" spans="38:67">
      <c r="AL228" s="653"/>
      <c r="AM228" s="654"/>
      <c r="AN228" s="662"/>
      <c r="AO228" s="654"/>
      <c r="AP228" s="654"/>
      <c r="AQ228" s="654"/>
      <c r="AR228" s="654"/>
      <c r="AS228" s="654"/>
      <c r="AT228" s="654"/>
      <c r="AU228" s="654"/>
      <c r="AV228" s="654"/>
      <c r="AW228" s="654"/>
      <c r="AX228" s="654"/>
      <c r="AY228" s="654"/>
      <c r="AZ228" s="654"/>
      <c r="BA228" s="654"/>
      <c r="BB228" s="654"/>
      <c r="BC228" s="654"/>
      <c r="BD228" s="654"/>
      <c r="BE228" s="654"/>
      <c r="BF228" s="654"/>
      <c r="BG228" s="654"/>
      <c r="BH228" s="654"/>
      <c r="BI228" s="654"/>
      <c r="BJ228" s="654"/>
      <c r="BK228" s="654"/>
      <c r="BL228" s="654"/>
      <c r="BM228" s="654"/>
      <c r="BN228" s="654"/>
      <c r="BO228" s="654"/>
    </row>
    <row r="229" spans="38:67">
      <c r="AL229" s="653"/>
      <c r="AM229" s="654"/>
      <c r="AN229" s="662"/>
      <c r="AO229" s="654"/>
      <c r="AP229" s="654"/>
      <c r="AQ229" s="654"/>
      <c r="AR229" s="654"/>
      <c r="AS229" s="654"/>
      <c r="AT229" s="654"/>
      <c r="AU229" s="654"/>
      <c r="AV229" s="654"/>
      <c r="AW229" s="654"/>
      <c r="AX229" s="654"/>
      <c r="AY229" s="654"/>
      <c r="AZ229" s="654"/>
      <c r="BA229" s="654"/>
      <c r="BB229" s="654"/>
      <c r="BC229" s="654"/>
      <c r="BD229" s="654"/>
      <c r="BE229" s="654"/>
      <c r="BF229" s="654"/>
      <c r="BG229" s="654"/>
      <c r="BH229" s="654"/>
      <c r="BI229" s="654"/>
      <c r="BJ229" s="654"/>
      <c r="BK229" s="654"/>
      <c r="BL229" s="654"/>
      <c r="BM229" s="654"/>
      <c r="BN229" s="654"/>
      <c r="BO229" s="654"/>
    </row>
    <row r="230" spans="38:67">
      <c r="AL230" s="653"/>
      <c r="AM230" s="654"/>
      <c r="AN230" s="662"/>
      <c r="AO230" s="654"/>
      <c r="AP230" s="654"/>
      <c r="AQ230" s="654"/>
      <c r="AR230" s="654"/>
      <c r="AS230" s="654"/>
      <c r="AT230" s="654"/>
      <c r="AU230" s="654"/>
      <c r="AV230" s="654"/>
      <c r="AW230" s="654"/>
      <c r="AX230" s="654"/>
      <c r="AY230" s="654"/>
      <c r="AZ230" s="654"/>
      <c r="BA230" s="654"/>
      <c r="BB230" s="654"/>
      <c r="BC230" s="654"/>
      <c r="BD230" s="654"/>
      <c r="BE230" s="654"/>
      <c r="BF230" s="654"/>
      <c r="BG230" s="654"/>
      <c r="BH230" s="654"/>
      <c r="BI230" s="654"/>
      <c r="BJ230" s="654"/>
      <c r="BK230" s="654"/>
      <c r="BL230" s="654"/>
      <c r="BM230" s="654"/>
      <c r="BN230" s="654"/>
      <c r="BO230" s="654"/>
    </row>
    <row r="231" spans="38:67">
      <c r="AL231" s="653"/>
      <c r="AM231" s="654"/>
      <c r="AN231" s="662"/>
      <c r="AO231" s="654"/>
      <c r="AP231" s="654"/>
      <c r="AQ231" s="654"/>
      <c r="AR231" s="654"/>
      <c r="AS231" s="654"/>
      <c r="AT231" s="654"/>
      <c r="AU231" s="654"/>
      <c r="AV231" s="654"/>
      <c r="AW231" s="654"/>
      <c r="AX231" s="654"/>
      <c r="AY231" s="654"/>
      <c r="AZ231" s="654"/>
      <c r="BA231" s="654"/>
      <c r="BB231" s="654"/>
      <c r="BC231" s="654"/>
      <c r="BD231" s="654"/>
      <c r="BE231" s="654"/>
      <c r="BF231" s="654"/>
      <c r="BG231" s="654"/>
      <c r="BH231" s="654"/>
      <c r="BI231" s="654"/>
      <c r="BJ231" s="654"/>
      <c r="BK231" s="654"/>
      <c r="BL231" s="654"/>
      <c r="BM231" s="654"/>
      <c r="BN231" s="654"/>
      <c r="BO231" s="654"/>
    </row>
    <row r="232" spans="38:67">
      <c r="AL232" s="653"/>
      <c r="AM232" s="654"/>
      <c r="AN232" s="662"/>
      <c r="AO232" s="654"/>
      <c r="AP232" s="654"/>
      <c r="AQ232" s="654"/>
      <c r="AR232" s="654"/>
      <c r="AS232" s="654"/>
      <c r="AT232" s="654"/>
      <c r="AU232" s="654"/>
      <c r="AV232" s="654"/>
      <c r="AW232" s="654"/>
      <c r="AX232" s="654"/>
      <c r="AY232" s="654"/>
      <c r="AZ232" s="654"/>
      <c r="BA232" s="654"/>
      <c r="BB232" s="654"/>
      <c r="BC232" s="654"/>
      <c r="BD232" s="654"/>
      <c r="BE232" s="654"/>
      <c r="BF232" s="654"/>
      <c r="BG232" s="654"/>
      <c r="BH232" s="654"/>
      <c r="BI232" s="654"/>
      <c r="BJ232" s="654"/>
      <c r="BK232" s="654"/>
      <c r="BL232" s="654"/>
      <c r="BM232" s="654"/>
      <c r="BN232" s="654"/>
      <c r="BO232" s="654"/>
    </row>
    <row r="233" spans="38:67">
      <c r="AL233" s="653"/>
      <c r="AM233" s="654"/>
      <c r="AN233" s="662"/>
      <c r="AO233" s="654"/>
      <c r="AP233" s="654"/>
      <c r="AQ233" s="654"/>
      <c r="AR233" s="654"/>
      <c r="AS233" s="654"/>
      <c r="AT233" s="654"/>
      <c r="AU233" s="654"/>
      <c r="AV233" s="654"/>
      <c r="AW233" s="654"/>
      <c r="AX233" s="654"/>
      <c r="AY233" s="654"/>
      <c r="AZ233" s="654"/>
      <c r="BA233" s="654"/>
      <c r="BB233" s="654"/>
      <c r="BC233" s="654"/>
      <c r="BD233" s="654"/>
      <c r="BE233" s="654"/>
      <c r="BF233" s="654"/>
      <c r="BG233" s="654"/>
      <c r="BH233" s="654"/>
      <c r="BI233" s="654"/>
      <c r="BJ233" s="654"/>
      <c r="BK233" s="654"/>
      <c r="BL233" s="654"/>
      <c r="BM233" s="654"/>
      <c r="BN233" s="654"/>
      <c r="BO233" s="654"/>
    </row>
    <row r="234" spans="38:67">
      <c r="AL234" s="653"/>
      <c r="AM234" s="654"/>
      <c r="AN234" s="662"/>
      <c r="AO234" s="654"/>
      <c r="AP234" s="654"/>
      <c r="AQ234" s="654"/>
      <c r="AR234" s="654"/>
      <c r="AS234" s="654"/>
      <c r="AT234" s="654"/>
      <c r="AU234" s="654"/>
      <c r="AV234" s="654"/>
      <c r="AW234" s="654"/>
      <c r="AX234" s="654"/>
      <c r="AY234" s="654"/>
      <c r="AZ234" s="654"/>
      <c r="BA234" s="654"/>
      <c r="BB234" s="654"/>
      <c r="BC234" s="654"/>
      <c r="BD234" s="654"/>
      <c r="BE234" s="654"/>
      <c r="BF234" s="654"/>
      <c r="BG234" s="654"/>
      <c r="BH234" s="654"/>
      <c r="BI234" s="654"/>
      <c r="BJ234" s="654"/>
      <c r="BK234" s="654"/>
      <c r="BL234" s="654"/>
      <c r="BM234" s="654"/>
      <c r="BN234" s="654"/>
      <c r="BO234" s="654"/>
    </row>
    <row r="235" spans="38:67">
      <c r="AL235" s="653"/>
      <c r="AM235" s="654"/>
      <c r="AN235" s="662"/>
      <c r="AO235" s="654"/>
      <c r="AP235" s="654"/>
      <c r="AQ235" s="654"/>
      <c r="AR235" s="654"/>
      <c r="AS235" s="654"/>
      <c r="AT235" s="654"/>
      <c r="AU235" s="654"/>
      <c r="AV235" s="654"/>
      <c r="AW235" s="654"/>
      <c r="AX235" s="654"/>
      <c r="AY235" s="654"/>
      <c r="AZ235" s="654"/>
      <c r="BA235" s="654"/>
      <c r="BB235" s="654"/>
      <c r="BC235" s="654"/>
      <c r="BD235" s="654"/>
      <c r="BE235" s="654"/>
      <c r="BF235" s="654"/>
      <c r="BG235" s="654"/>
      <c r="BH235" s="654"/>
      <c r="BI235" s="654"/>
      <c r="BJ235" s="654"/>
      <c r="BK235" s="654"/>
      <c r="BL235" s="654"/>
      <c r="BM235" s="654"/>
      <c r="BN235" s="654"/>
      <c r="BO235" s="654"/>
    </row>
    <row r="236" spans="38:67">
      <c r="AL236" s="653"/>
      <c r="AM236" s="654"/>
      <c r="AN236" s="662"/>
      <c r="AO236" s="654"/>
      <c r="AP236" s="654"/>
      <c r="AQ236" s="654"/>
      <c r="AR236" s="654"/>
      <c r="AS236" s="654"/>
      <c r="AT236" s="654"/>
      <c r="AU236" s="654"/>
      <c r="AV236" s="654"/>
      <c r="AW236" s="654"/>
      <c r="AX236" s="654"/>
      <c r="AY236" s="654"/>
      <c r="AZ236" s="654"/>
      <c r="BA236" s="654"/>
      <c r="BB236" s="654"/>
      <c r="BC236" s="654"/>
      <c r="BD236" s="654"/>
      <c r="BE236" s="654"/>
      <c r="BF236" s="654"/>
      <c r="BG236" s="654"/>
      <c r="BH236" s="654"/>
      <c r="BI236" s="654"/>
      <c r="BJ236" s="654"/>
      <c r="BK236" s="654"/>
      <c r="BL236" s="654"/>
      <c r="BM236" s="654"/>
      <c r="BN236" s="654"/>
      <c r="BO236" s="654"/>
    </row>
    <row r="237" spans="38:67">
      <c r="AL237" s="653"/>
      <c r="AM237" s="654"/>
      <c r="AN237" s="662"/>
      <c r="AO237" s="654"/>
      <c r="AP237" s="654"/>
      <c r="AQ237" s="654"/>
      <c r="AR237" s="654"/>
      <c r="AS237" s="654"/>
      <c r="AT237" s="654"/>
      <c r="AU237" s="654"/>
      <c r="AV237" s="654"/>
      <c r="AW237" s="654"/>
      <c r="AX237" s="654"/>
      <c r="AY237" s="654"/>
      <c r="AZ237" s="654"/>
      <c r="BA237" s="654"/>
      <c r="BB237" s="654"/>
      <c r="BC237" s="654"/>
      <c r="BD237" s="654"/>
      <c r="BE237" s="654"/>
      <c r="BF237" s="654"/>
      <c r="BG237" s="654"/>
      <c r="BH237" s="654"/>
      <c r="BI237" s="654"/>
      <c r="BJ237" s="654"/>
      <c r="BK237" s="654"/>
      <c r="BL237" s="654"/>
      <c r="BM237" s="654"/>
      <c r="BN237" s="654"/>
      <c r="BO237" s="654"/>
    </row>
    <row r="238" spans="38:67">
      <c r="AL238" s="653"/>
      <c r="AM238" s="654"/>
      <c r="AN238" s="662"/>
      <c r="AO238" s="654"/>
      <c r="AP238" s="654"/>
      <c r="AQ238" s="654"/>
      <c r="AR238" s="654"/>
      <c r="AS238" s="654"/>
      <c r="AT238" s="654"/>
      <c r="AU238" s="654"/>
      <c r="AV238" s="654"/>
      <c r="AW238" s="654"/>
      <c r="AX238" s="654"/>
      <c r="AY238" s="654"/>
      <c r="AZ238" s="654"/>
      <c r="BA238" s="654"/>
      <c r="BB238" s="654"/>
      <c r="BC238" s="654"/>
      <c r="BD238" s="654"/>
      <c r="BE238" s="654"/>
      <c r="BF238" s="654"/>
      <c r="BG238" s="654"/>
      <c r="BH238" s="654"/>
      <c r="BI238" s="654"/>
      <c r="BJ238" s="654"/>
      <c r="BK238" s="654"/>
      <c r="BL238" s="654"/>
      <c r="BM238" s="654"/>
      <c r="BN238" s="654"/>
      <c r="BO238" s="654"/>
    </row>
    <row r="239" spans="38:67">
      <c r="AL239" s="653"/>
      <c r="AM239" s="654"/>
      <c r="AN239" s="662"/>
      <c r="AO239" s="654"/>
      <c r="AP239" s="654"/>
      <c r="AQ239" s="654"/>
      <c r="AR239" s="654"/>
      <c r="AS239" s="654"/>
      <c r="AT239" s="654"/>
      <c r="AU239" s="654"/>
      <c r="AV239" s="654"/>
      <c r="AW239" s="654"/>
      <c r="AX239" s="654"/>
      <c r="AY239" s="654"/>
      <c r="AZ239" s="654"/>
      <c r="BA239" s="654"/>
      <c r="BB239" s="654"/>
      <c r="BC239" s="654"/>
      <c r="BD239" s="654"/>
      <c r="BE239" s="654"/>
      <c r="BF239" s="654"/>
      <c r="BG239" s="654"/>
      <c r="BH239" s="654"/>
      <c r="BI239" s="654"/>
      <c r="BJ239" s="654"/>
      <c r="BK239" s="654"/>
      <c r="BL239" s="654"/>
      <c r="BM239" s="654"/>
      <c r="BN239" s="654"/>
      <c r="BO239" s="654"/>
    </row>
    <row r="240" spans="38:67">
      <c r="AL240" s="653"/>
      <c r="AM240" s="654"/>
      <c r="AN240" s="662"/>
      <c r="AO240" s="654"/>
      <c r="AP240" s="654"/>
      <c r="AQ240" s="654"/>
      <c r="AR240" s="654"/>
      <c r="AS240" s="654"/>
      <c r="AT240" s="654"/>
      <c r="AU240" s="654"/>
      <c r="AV240" s="654"/>
      <c r="AW240" s="654"/>
      <c r="AX240" s="654"/>
      <c r="AY240" s="654"/>
      <c r="AZ240" s="654"/>
      <c r="BA240" s="654"/>
      <c r="BB240" s="654"/>
      <c r="BC240" s="654"/>
      <c r="BD240" s="654"/>
      <c r="BE240" s="654"/>
      <c r="BF240" s="654"/>
      <c r="BG240" s="654"/>
      <c r="BH240" s="654"/>
      <c r="BI240" s="654"/>
      <c r="BJ240" s="654"/>
      <c r="BK240" s="654"/>
      <c r="BL240" s="654"/>
      <c r="BM240" s="654"/>
      <c r="BN240" s="654"/>
      <c r="BO240" s="654"/>
    </row>
    <row r="241" spans="38:67">
      <c r="AL241" s="653"/>
      <c r="AM241" s="654"/>
      <c r="AN241" s="662"/>
      <c r="AO241" s="654"/>
      <c r="AP241" s="654"/>
      <c r="AQ241" s="654"/>
      <c r="AR241" s="654"/>
      <c r="AS241" s="654"/>
      <c r="AT241" s="654"/>
      <c r="AU241" s="654"/>
      <c r="AV241" s="654"/>
      <c r="AW241" s="654"/>
      <c r="AX241" s="654"/>
      <c r="AY241" s="654"/>
      <c r="AZ241" s="654"/>
      <c r="BA241" s="654"/>
      <c r="BB241" s="654"/>
      <c r="BC241" s="654"/>
      <c r="BD241" s="654"/>
      <c r="BE241" s="654"/>
      <c r="BF241" s="654"/>
      <c r="BG241" s="654"/>
      <c r="BH241" s="654"/>
      <c r="BI241" s="654"/>
      <c r="BJ241" s="654"/>
      <c r="BK241" s="654"/>
      <c r="BL241" s="654"/>
      <c r="BM241" s="654"/>
      <c r="BN241" s="654"/>
      <c r="BO241" s="654"/>
    </row>
    <row r="242" spans="38:67">
      <c r="AL242" s="653"/>
      <c r="AM242" s="654"/>
      <c r="AN242" s="662"/>
      <c r="AO242" s="654"/>
      <c r="AP242" s="654"/>
      <c r="AQ242" s="654"/>
      <c r="AR242" s="654"/>
      <c r="AS242" s="654"/>
      <c r="AT242" s="654"/>
      <c r="AU242" s="654"/>
      <c r="AV242" s="654"/>
      <c r="AW242" s="654"/>
      <c r="AX242" s="654"/>
      <c r="AY242" s="654"/>
      <c r="AZ242" s="654"/>
      <c r="BA242" s="654"/>
      <c r="BB242" s="654"/>
      <c r="BC242" s="654"/>
      <c r="BD242" s="654"/>
      <c r="BE242" s="654"/>
      <c r="BF242" s="654"/>
      <c r="BG242" s="654"/>
      <c r="BH242" s="654"/>
      <c r="BI242" s="654"/>
      <c r="BJ242" s="654"/>
      <c r="BK242" s="654"/>
      <c r="BL242" s="654"/>
      <c r="BM242" s="654"/>
      <c r="BN242" s="654"/>
      <c r="BO242" s="654"/>
    </row>
    <row r="243" spans="38:67">
      <c r="AL243" s="653"/>
      <c r="AM243" s="654"/>
      <c r="AN243" s="662"/>
      <c r="AO243" s="654"/>
      <c r="AP243" s="654"/>
      <c r="AQ243" s="654"/>
      <c r="AR243" s="654"/>
      <c r="AS243" s="654"/>
      <c r="AT243" s="654"/>
      <c r="AU243" s="654"/>
      <c r="AV243" s="654"/>
      <c r="AW243" s="654"/>
      <c r="AX243" s="654"/>
      <c r="AY243" s="654"/>
      <c r="AZ243" s="654"/>
      <c r="BA243" s="654"/>
      <c r="BB243" s="654"/>
      <c r="BC243" s="654"/>
      <c r="BD243" s="654"/>
      <c r="BE243" s="654"/>
      <c r="BF243" s="654"/>
      <c r="BG243" s="654"/>
      <c r="BH243" s="654"/>
      <c r="BI243" s="654"/>
      <c r="BJ243" s="654"/>
      <c r="BK243" s="654"/>
      <c r="BL243" s="654"/>
      <c r="BM243" s="654"/>
      <c r="BN243" s="654"/>
      <c r="BO243" s="654"/>
    </row>
    <row r="244" spans="38:67">
      <c r="AL244" s="653"/>
      <c r="AM244" s="654"/>
      <c r="AN244" s="662"/>
      <c r="AO244" s="654"/>
      <c r="AP244" s="654"/>
      <c r="AQ244" s="654"/>
      <c r="AR244" s="654"/>
      <c r="AS244" s="654"/>
      <c r="AT244" s="654"/>
      <c r="AU244" s="654"/>
      <c r="AV244" s="654"/>
      <c r="AW244" s="654"/>
      <c r="AX244" s="654"/>
      <c r="AY244" s="654"/>
      <c r="AZ244" s="654"/>
      <c r="BA244" s="654"/>
      <c r="BB244" s="654"/>
      <c r="BC244" s="654"/>
      <c r="BD244" s="654"/>
      <c r="BE244" s="654"/>
      <c r="BF244" s="654"/>
      <c r="BG244" s="654"/>
      <c r="BH244" s="654"/>
      <c r="BI244" s="654"/>
      <c r="BJ244" s="654"/>
      <c r="BK244" s="654"/>
      <c r="BL244" s="654"/>
      <c r="BM244" s="654"/>
      <c r="BN244" s="654"/>
      <c r="BO244" s="654"/>
    </row>
    <row r="245" spans="38:67">
      <c r="AL245" s="653"/>
      <c r="AM245" s="654"/>
      <c r="AN245" s="662"/>
      <c r="AO245" s="654"/>
      <c r="AP245" s="654"/>
      <c r="AQ245" s="654"/>
      <c r="AR245" s="654"/>
      <c r="AS245" s="654"/>
      <c r="AT245" s="654"/>
      <c r="AU245" s="654"/>
      <c r="AV245" s="654"/>
      <c r="AW245" s="654"/>
      <c r="AX245" s="654"/>
      <c r="AY245" s="654"/>
      <c r="AZ245" s="654"/>
      <c r="BA245" s="654"/>
      <c r="BB245" s="654"/>
      <c r="BC245" s="654"/>
      <c r="BD245" s="654"/>
      <c r="BE245" s="654"/>
      <c r="BF245" s="654"/>
      <c r="BG245" s="654"/>
      <c r="BH245" s="654"/>
      <c r="BI245" s="654"/>
      <c r="BJ245" s="654"/>
      <c r="BK245" s="654"/>
      <c r="BL245" s="654"/>
      <c r="BM245" s="654"/>
      <c r="BN245" s="654"/>
      <c r="BO245" s="654"/>
    </row>
    <row r="246" spans="38:67">
      <c r="AL246" s="653"/>
      <c r="AM246" s="654"/>
      <c r="AN246" s="662"/>
      <c r="AO246" s="654"/>
      <c r="AP246" s="654"/>
      <c r="AQ246" s="654"/>
      <c r="AR246" s="654"/>
      <c r="AS246" s="654"/>
      <c r="AT246" s="654"/>
      <c r="AU246" s="654"/>
      <c r="AV246" s="654"/>
      <c r="AW246" s="654"/>
      <c r="AX246" s="654"/>
      <c r="AY246" s="654"/>
      <c r="AZ246" s="654"/>
      <c r="BA246" s="654"/>
      <c r="BB246" s="654"/>
      <c r="BC246" s="654"/>
      <c r="BD246" s="654"/>
      <c r="BE246" s="654"/>
      <c r="BF246" s="654"/>
      <c r="BG246" s="654"/>
      <c r="BH246" s="654"/>
      <c r="BI246" s="654"/>
      <c r="BJ246" s="654"/>
      <c r="BK246" s="654"/>
      <c r="BL246" s="654"/>
      <c r="BM246" s="654"/>
      <c r="BN246" s="654"/>
      <c r="BO246" s="654"/>
    </row>
    <row r="247" spans="38:67">
      <c r="AL247" s="653"/>
      <c r="AM247" s="654"/>
      <c r="AN247" s="662"/>
      <c r="AO247" s="654"/>
      <c r="AP247" s="654"/>
      <c r="AQ247" s="654"/>
      <c r="AR247" s="654"/>
      <c r="AS247" s="654"/>
      <c r="AT247" s="654"/>
      <c r="AU247" s="654"/>
      <c r="AV247" s="654"/>
      <c r="AW247" s="654"/>
      <c r="AX247" s="654"/>
      <c r="AY247" s="654"/>
      <c r="AZ247" s="654"/>
      <c r="BA247" s="654"/>
      <c r="BB247" s="654"/>
      <c r="BC247" s="654"/>
      <c r="BD247" s="654"/>
      <c r="BE247" s="654"/>
      <c r="BF247" s="654"/>
      <c r="BG247" s="654"/>
      <c r="BH247" s="654"/>
      <c r="BI247" s="654"/>
      <c r="BJ247" s="654"/>
      <c r="BK247" s="654"/>
      <c r="BL247" s="654"/>
      <c r="BM247" s="654"/>
      <c r="BN247" s="654"/>
      <c r="BO247" s="654"/>
    </row>
    <row r="248" spans="38:67">
      <c r="AM248" s="652"/>
      <c r="AO248" s="652"/>
      <c r="AP248" s="652"/>
      <c r="AQ248" s="652"/>
      <c r="AR248" s="652"/>
      <c r="AS248" s="652"/>
      <c r="AT248" s="652"/>
      <c r="AU248" s="652"/>
      <c r="AV248" s="652"/>
      <c r="AW248" s="652"/>
      <c r="AX248" s="652"/>
      <c r="AY248" s="652"/>
      <c r="AZ248" s="652"/>
      <c r="BA248" s="652"/>
      <c r="BB248" s="652"/>
      <c r="BC248" s="652"/>
      <c r="BD248" s="652"/>
      <c r="BE248" s="652"/>
      <c r="BF248" s="652"/>
      <c r="BG248" s="652"/>
      <c r="BH248" s="652"/>
      <c r="BI248" s="652"/>
      <c r="BJ248" s="652"/>
      <c r="BK248" s="652"/>
      <c r="BL248" s="652"/>
      <c r="BM248" s="652"/>
      <c r="BN248" s="652"/>
      <c r="BO248" s="652"/>
    </row>
    <row r="249" spans="38:67">
      <c r="AM249" s="652"/>
      <c r="AO249" s="652"/>
      <c r="AP249" s="652"/>
      <c r="AQ249" s="652"/>
      <c r="AR249" s="652"/>
      <c r="AS249" s="652"/>
      <c r="AT249" s="652"/>
      <c r="AU249" s="652"/>
      <c r="AV249" s="652"/>
      <c r="AW249" s="652"/>
      <c r="AX249" s="652"/>
      <c r="AY249" s="652"/>
      <c r="AZ249" s="652"/>
      <c r="BA249" s="652"/>
      <c r="BB249" s="652"/>
      <c r="BC249" s="652"/>
      <c r="BD249" s="652"/>
      <c r="BE249" s="652"/>
      <c r="BF249" s="652"/>
      <c r="BG249" s="652"/>
      <c r="BH249" s="652"/>
      <c r="BI249" s="652"/>
      <c r="BJ249" s="652"/>
      <c r="BK249" s="652"/>
      <c r="BL249" s="652"/>
      <c r="BM249" s="652"/>
      <c r="BN249" s="652"/>
      <c r="BO249" s="652"/>
    </row>
    <row r="250" spans="38:67">
      <c r="AL250" s="653"/>
      <c r="AM250" s="654"/>
      <c r="AN250" s="662"/>
      <c r="AO250" s="654"/>
      <c r="AP250" s="654"/>
      <c r="AQ250" s="654"/>
      <c r="AR250" s="654"/>
      <c r="AS250" s="654"/>
      <c r="AT250" s="654"/>
      <c r="AU250" s="654"/>
      <c r="AV250" s="654"/>
      <c r="AW250" s="654"/>
      <c r="AX250" s="654"/>
      <c r="AY250" s="654"/>
      <c r="AZ250" s="654"/>
      <c r="BA250" s="654"/>
      <c r="BB250" s="654"/>
      <c r="BC250" s="654"/>
      <c r="BD250" s="654"/>
      <c r="BE250" s="654"/>
      <c r="BF250" s="654"/>
      <c r="BG250" s="654"/>
      <c r="BH250" s="654"/>
      <c r="BI250" s="654"/>
      <c r="BJ250" s="654"/>
      <c r="BK250" s="654"/>
      <c r="BL250" s="654"/>
      <c r="BM250" s="654"/>
      <c r="BN250" s="654"/>
      <c r="BO250" s="654"/>
    </row>
    <row r="251" spans="38:67">
      <c r="AL251" s="653"/>
      <c r="AM251" s="654"/>
      <c r="AN251" s="662"/>
      <c r="AO251" s="654"/>
      <c r="AP251" s="654"/>
      <c r="AQ251" s="654"/>
      <c r="AR251" s="654"/>
      <c r="AS251" s="654"/>
      <c r="AT251" s="654"/>
      <c r="AU251" s="654"/>
      <c r="AV251" s="654"/>
      <c r="AW251" s="654"/>
      <c r="AX251" s="654"/>
      <c r="AY251" s="654"/>
      <c r="AZ251" s="654"/>
      <c r="BA251" s="654"/>
      <c r="BB251" s="654"/>
      <c r="BC251" s="654"/>
      <c r="BD251" s="654"/>
      <c r="BE251" s="654"/>
      <c r="BF251" s="654"/>
      <c r="BG251" s="654"/>
      <c r="BH251" s="654"/>
      <c r="BI251" s="654"/>
      <c r="BJ251" s="654"/>
      <c r="BK251" s="654"/>
      <c r="BL251" s="654"/>
      <c r="BM251" s="654"/>
      <c r="BN251" s="654"/>
      <c r="BO251" s="654"/>
    </row>
    <row r="252" spans="38:67">
      <c r="AM252" s="652"/>
      <c r="AO252" s="652"/>
      <c r="AP252" s="652"/>
      <c r="AQ252" s="652"/>
      <c r="AR252" s="652"/>
      <c r="AS252" s="652"/>
      <c r="AT252" s="652"/>
      <c r="AU252" s="652"/>
      <c r="AV252" s="652"/>
      <c r="AW252" s="652"/>
      <c r="AX252" s="652"/>
      <c r="AY252" s="652"/>
      <c r="AZ252" s="652"/>
      <c r="BA252" s="652"/>
      <c r="BB252" s="652"/>
      <c r="BC252" s="652"/>
      <c r="BD252" s="652"/>
      <c r="BE252" s="652"/>
      <c r="BF252" s="652"/>
      <c r="BG252" s="652"/>
      <c r="BH252" s="652"/>
      <c r="BI252" s="652"/>
      <c r="BJ252" s="652"/>
      <c r="BK252" s="652"/>
      <c r="BL252" s="652"/>
      <c r="BM252" s="652"/>
      <c r="BN252" s="652"/>
      <c r="BO252" s="652"/>
    </row>
  </sheetData>
  <dataValidations count="3">
    <dataValidation type="list" allowBlank="1" showInputMessage="1" showErrorMessage="1" sqref="O46 O119 O111:O112 O91 O65:O66 O82 O6">
      <formula1>$AN$10:$AN$16</formula1>
    </dataValidation>
    <dataValidation type="list" allowBlank="1" showInputMessage="1" showErrorMessage="1" sqref="M46 M119 M111:M112 M24 M36 M65 M82 M6:M8">
      <formula1>$AM$10:$AM$15</formula1>
    </dataValidation>
    <dataValidation type="list" allowBlank="1" showInputMessage="1" showErrorMessage="1" sqref="K24 K111:K112 K91 K87:K89 K36 K46:L46 K65 K98:K99 K40 K43 K117 K6:K8">
      <formula1>$AL$10:$AL$14</formula1>
    </dataValidation>
  </dataValidations>
  <pageMargins left="0.75" right="0.75" top="1" bottom="1" header="0.5" footer="0.5"/>
  <pageSetup paperSize="9" orientation="portrait" horizontalDpi="4294967292" verticalDpi="4294967292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214"/>
  <sheetViews>
    <sheetView topLeftCell="A193" zoomScale="80" zoomScaleNormal="80" workbookViewId="0">
      <selection activeCell="D210" sqref="D210:D212"/>
    </sheetView>
  </sheetViews>
  <sheetFormatPr defaultColWidth="11.42578125" defaultRowHeight="12.75"/>
  <cols>
    <col min="1" max="1" width="15.7109375" style="1261" customWidth="1"/>
    <col min="2" max="2" width="53.5703125" style="1261" customWidth="1"/>
    <col min="3" max="3" width="35" style="1261" bestFit="1" customWidth="1"/>
    <col min="4" max="5" width="35" style="1261" customWidth="1"/>
    <col min="6" max="7" width="11.42578125" style="1261"/>
    <col min="8" max="8" width="14.28515625" style="1261" customWidth="1"/>
    <col min="9" max="10" width="11.42578125" style="1261"/>
    <col min="11" max="11" width="17.28515625" style="1261" customWidth="1"/>
    <col min="12" max="12" width="22" style="1262" customWidth="1"/>
    <col min="13" max="13" width="26.85546875" style="1261" customWidth="1"/>
    <col min="14" max="14" width="15.28515625" style="1261" customWidth="1"/>
    <col min="15" max="15" width="16.7109375" style="1261" customWidth="1"/>
    <col min="16" max="16" width="15.28515625" style="1261" customWidth="1"/>
    <col min="17" max="16384" width="11.42578125" style="1261"/>
  </cols>
  <sheetData>
    <row r="1" spans="1:40" s="1296" customFormat="1" ht="40.5" customHeight="1">
      <c r="A1" s="1632" t="s">
        <v>1</v>
      </c>
      <c r="B1" s="1895" t="s">
        <v>683</v>
      </c>
      <c r="C1" s="1895" t="s">
        <v>684</v>
      </c>
      <c r="D1" s="1895" t="s">
        <v>2700</v>
      </c>
      <c r="E1" s="1618" t="s">
        <v>2669</v>
      </c>
      <c r="F1" s="1623" t="s">
        <v>2640</v>
      </c>
      <c r="G1" s="1633" t="s">
        <v>687</v>
      </c>
      <c r="H1" s="1618" t="s">
        <v>2671</v>
      </c>
      <c r="I1" s="1618" t="s">
        <v>2672</v>
      </c>
      <c r="J1" s="1634" t="s">
        <v>2646</v>
      </c>
      <c r="K1" s="1623" t="s">
        <v>2647</v>
      </c>
      <c r="L1" s="1623"/>
      <c r="M1" s="1623"/>
      <c r="N1" s="1623"/>
      <c r="O1" s="1623"/>
      <c r="P1" s="1623"/>
      <c r="Q1" s="1635"/>
      <c r="R1" s="1635"/>
      <c r="S1" s="1635"/>
      <c r="T1" s="1635"/>
      <c r="U1" s="1637"/>
      <c r="V1" s="1635"/>
      <c r="W1" s="1635"/>
      <c r="X1" s="1635"/>
      <c r="Y1" s="1635"/>
      <c r="Z1" s="1638"/>
      <c r="AA1" s="1638"/>
      <c r="AB1" s="1638"/>
      <c r="AC1" s="1638"/>
      <c r="AD1" s="1638"/>
      <c r="AE1" s="1638"/>
      <c r="AF1" s="1638"/>
      <c r="AG1" s="1637"/>
      <c r="AH1" s="1635"/>
      <c r="AI1" s="1635"/>
      <c r="AJ1" s="1639"/>
      <c r="AL1" s="1297"/>
      <c r="AN1" s="1297"/>
    </row>
    <row r="2" spans="1:40" s="1296" customFormat="1" ht="46.5" customHeight="1">
      <c r="A2" s="1632"/>
      <c r="B2" s="1896"/>
      <c r="C2" s="1896"/>
      <c r="D2" s="1896"/>
      <c r="E2" s="1619"/>
      <c r="F2" s="1623"/>
      <c r="G2" s="1633"/>
      <c r="H2" s="1619"/>
      <c r="I2" s="1619"/>
      <c r="J2" s="1634"/>
      <c r="K2" s="1623" t="s">
        <v>2428</v>
      </c>
      <c r="L2" s="1623" t="s">
        <v>2637</v>
      </c>
      <c r="M2" s="1623" t="s">
        <v>2638</v>
      </c>
      <c r="N2" s="1623" t="s">
        <v>2639</v>
      </c>
      <c r="O2" s="1623" t="s">
        <v>2435</v>
      </c>
      <c r="P2" s="1623" t="s">
        <v>2641</v>
      </c>
      <c r="Q2" s="1624"/>
      <c r="R2" s="1636"/>
      <c r="S2" s="1636"/>
      <c r="T2" s="1636"/>
      <c r="U2" s="1621"/>
      <c r="V2" s="1621"/>
      <c r="W2" s="1621"/>
      <c r="X2" s="1621"/>
      <c r="Y2" s="1621"/>
      <c r="Z2" s="1621"/>
      <c r="AA2" s="1621"/>
      <c r="AB2" s="1621"/>
      <c r="AC2" s="1621"/>
      <c r="AD2" s="1216"/>
      <c r="AE2" s="1621"/>
      <c r="AF2" s="1621"/>
      <c r="AG2" s="1640"/>
      <c r="AH2" s="1642"/>
      <c r="AI2" s="1617"/>
      <c r="AJ2" s="1643"/>
      <c r="AL2" s="1297"/>
      <c r="AN2" s="1297"/>
    </row>
    <row r="3" spans="1:40" s="1296" customFormat="1" ht="15">
      <c r="A3" s="1632"/>
      <c r="B3" s="1897"/>
      <c r="C3" s="1897"/>
      <c r="D3" s="1897"/>
      <c r="E3" s="1620"/>
      <c r="F3" s="1623"/>
      <c r="G3" s="1633"/>
      <c r="H3" s="1620"/>
      <c r="I3" s="1620"/>
      <c r="J3" s="1634"/>
      <c r="K3" s="1623"/>
      <c r="L3" s="1623"/>
      <c r="M3" s="1623"/>
      <c r="N3" s="1623"/>
      <c r="O3" s="1623"/>
      <c r="P3" s="1623"/>
      <c r="Q3" s="1625"/>
      <c r="R3" s="1621"/>
      <c r="S3" s="1621"/>
      <c r="T3" s="1621"/>
      <c r="U3" s="1217"/>
      <c r="V3" s="1217"/>
      <c r="W3" s="1217"/>
      <c r="X3" s="1217"/>
      <c r="Y3" s="1622"/>
      <c r="Z3" s="1622"/>
      <c r="AA3" s="1217"/>
      <c r="AB3" s="1217"/>
      <c r="AC3" s="1622"/>
      <c r="AD3" s="1217"/>
      <c r="AE3" s="1622"/>
      <c r="AF3" s="1622"/>
      <c r="AG3" s="1641"/>
      <c r="AH3" s="1217"/>
      <c r="AI3" s="1217"/>
      <c r="AJ3" s="1218"/>
      <c r="AL3" s="1297"/>
      <c r="AN3" s="1297"/>
    </row>
    <row r="4" spans="1:40" s="1214" customFormat="1" ht="24.75" customHeight="1">
      <c r="A4" s="1440"/>
      <c r="B4" s="1267"/>
      <c r="C4" s="1263"/>
      <c r="D4" s="1263"/>
      <c r="E4" s="1263"/>
      <c r="F4" s="1268"/>
      <c r="G4" s="1269"/>
      <c r="H4" s="1269"/>
      <c r="I4" s="1269"/>
      <c r="J4" s="1270">
        <f>SUM(J5:J21)</f>
        <v>11231</v>
      </c>
      <c r="K4" s="1268"/>
      <c r="L4" s="1268"/>
      <c r="M4" s="1271" t="s">
        <v>2642</v>
      </c>
      <c r="N4" s="1268"/>
      <c r="O4" s="1268"/>
      <c r="P4" s="1272"/>
      <c r="Q4" s="1446"/>
      <c r="R4" s="1446"/>
      <c r="S4" s="1446"/>
      <c r="T4" s="1446"/>
      <c r="U4" s="1446"/>
      <c r="V4" s="1446"/>
      <c r="W4" s="1446"/>
      <c r="X4" s="1446"/>
      <c r="Y4" s="1446"/>
      <c r="Z4" s="1446"/>
      <c r="AA4" s="1446"/>
      <c r="AB4" s="1446"/>
      <c r="AC4" s="1446"/>
      <c r="AD4" s="1446"/>
      <c r="AE4" s="1446"/>
      <c r="AF4" s="1446"/>
      <c r="AG4" s="1446"/>
      <c r="AH4" s="1446"/>
      <c r="AI4" s="1446"/>
      <c r="AJ4" s="1446"/>
      <c r="AL4" s="1215"/>
      <c r="AN4" s="1215"/>
    </row>
    <row r="5" spans="1:40" s="1214" customFormat="1" ht="24.75" customHeight="1">
      <c r="A5" s="1734" t="s">
        <v>272</v>
      </c>
      <c r="B5" s="1735" t="s">
        <v>273</v>
      </c>
      <c r="C5" s="1735">
        <f>COUNTA(C7:C21)</f>
        <v>15</v>
      </c>
      <c r="D5" s="1735"/>
      <c r="E5" s="1446"/>
      <c r="F5" s="1219"/>
      <c r="G5" s="1734" t="s">
        <v>751</v>
      </c>
      <c r="H5" s="1734">
        <v>1678</v>
      </c>
      <c r="I5" s="1734">
        <v>3960</v>
      </c>
      <c r="J5" s="1736">
        <v>2041</v>
      </c>
      <c r="K5" s="1220" t="s">
        <v>691</v>
      </c>
      <c r="L5" s="1219"/>
      <c r="M5" s="1220" t="s">
        <v>2644</v>
      </c>
      <c r="N5" s="1219"/>
      <c r="O5" s="1219"/>
      <c r="P5" s="1273"/>
      <c r="Q5" s="1446"/>
      <c r="R5" s="1446"/>
      <c r="S5" s="1446"/>
      <c r="T5" s="1446"/>
      <c r="U5" s="1446"/>
      <c r="V5" s="1446"/>
      <c r="W5" s="1446"/>
      <c r="X5" s="1446"/>
      <c r="Y5" s="1446"/>
      <c r="Z5" s="1446"/>
      <c r="AA5" s="1446"/>
      <c r="AB5" s="1446"/>
      <c r="AC5" s="1446"/>
      <c r="AD5" s="1446"/>
      <c r="AE5" s="1446"/>
      <c r="AF5" s="1446"/>
      <c r="AG5" s="1446"/>
      <c r="AH5" s="1446"/>
      <c r="AI5" s="1446"/>
      <c r="AJ5" s="1446"/>
      <c r="AL5" s="1215"/>
      <c r="AN5" s="1215"/>
    </row>
    <row r="6" spans="1:40" s="1214" customFormat="1" ht="15">
      <c r="A6" s="1737"/>
      <c r="B6" s="1738"/>
      <c r="C6" s="1738"/>
      <c r="D6" s="1738"/>
      <c r="E6" s="1447"/>
      <c r="F6" s="1274"/>
      <c r="G6" s="1737"/>
      <c r="H6" s="1737"/>
      <c r="I6" s="1737"/>
      <c r="J6" s="1739"/>
      <c r="K6" s="1275" t="s">
        <v>692</v>
      </c>
      <c r="L6" s="1275" t="s">
        <v>691</v>
      </c>
      <c r="M6" s="1275" t="s">
        <v>2642</v>
      </c>
      <c r="N6" s="1274"/>
      <c r="O6" s="1275" t="s">
        <v>685</v>
      </c>
      <c r="P6" s="1276"/>
      <c r="Q6" s="1446"/>
      <c r="R6" s="1446"/>
      <c r="S6" s="1446"/>
      <c r="T6" s="1446"/>
      <c r="U6" s="1446"/>
      <c r="V6" s="1446"/>
      <c r="W6" s="1446"/>
      <c r="X6" s="1446"/>
      <c r="Y6" s="1446"/>
      <c r="Z6" s="1446"/>
      <c r="AA6" s="1446"/>
      <c r="AB6" s="1446"/>
      <c r="AC6" s="1446"/>
      <c r="AD6" s="1446"/>
      <c r="AE6" s="1446"/>
      <c r="AF6" s="1446"/>
      <c r="AG6" s="1446"/>
      <c r="AH6" s="1446"/>
      <c r="AI6" s="1446"/>
      <c r="AJ6" s="1446"/>
      <c r="AL6" s="1215"/>
      <c r="AN6" s="1215"/>
    </row>
    <row r="7" spans="1:40" s="23" customFormat="1" ht="15">
      <c r="A7" s="692" t="s">
        <v>272</v>
      </c>
      <c r="B7" s="77"/>
      <c r="C7" s="49" t="s">
        <v>875</v>
      </c>
      <c r="D7" s="1735" t="s">
        <v>273</v>
      </c>
      <c r="E7" s="49"/>
      <c r="F7" s="888"/>
      <c r="G7" s="1264" t="s">
        <v>766</v>
      </c>
      <c r="H7" s="1264"/>
      <c r="I7" s="1264"/>
      <c r="J7" s="1299">
        <f>SUM(H7:I7)</f>
        <v>0</v>
      </c>
      <c r="K7" s="1265"/>
      <c r="L7" s="1266"/>
      <c r="M7" s="1265"/>
      <c r="N7" s="1265"/>
      <c r="O7" s="1265"/>
      <c r="P7" s="1265"/>
      <c r="Q7" s="1221"/>
      <c r="R7" s="1222"/>
      <c r="S7" s="1222"/>
      <c r="T7" s="1222"/>
      <c r="U7" s="1222"/>
      <c r="V7" s="1222"/>
      <c r="W7" s="501"/>
      <c r="X7" s="1222"/>
      <c r="Y7" s="1222"/>
      <c r="Z7" s="1222"/>
      <c r="AA7" s="1222"/>
      <c r="AB7" s="1222"/>
      <c r="AC7" s="1222"/>
      <c r="AD7" s="1222"/>
      <c r="AE7" s="1222"/>
      <c r="AF7" s="1222"/>
      <c r="AG7" s="1626"/>
      <c r="AH7" s="1626"/>
      <c r="AI7" s="1626"/>
      <c r="AJ7" s="1626"/>
      <c r="AL7" s="1215"/>
      <c r="AN7" s="1215"/>
    </row>
    <row r="8" spans="1:40" s="23" customFormat="1" ht="15">
      <c r="A8" s="226" t="s">
        <v>272</v>
      </c>
      <c r="B8" s="28"/>
      <c r="C8" s="36" t="s">
        <v>866</v>
      </c>
      <c r="D8" s="1735" t="s">
        <v>273</v>
      </c>
      <c r="E8" s="36"/>
      <c r="F8" s="530">
        <v>18.8</v>
      </c>
      <c r="G8" s="42" t="s">
        <v>751</v>
      </c>
      <c r="H8" s="42">
        <v>76</v>
      </c>
      <c r="I8" s="36">
        <v>150</v>
      </c>
      <c r="J8" s="515">
        <f>SUM(H8:I8)</f>
        <v>226</v>
      </c>
      <c r="K8" s="530"/>
      <c r="L8" s="503"/>
      <c r="M8" s="530"/>
      <c r="N8" s="530"/>
      <c r="O8" s="530"/>
      <c r="P8" s="530"/>
      <c r="Q8" s="1221"/>
      <c r="R8" s="1222"/>
      <c r="S8" s="1222"/>
      <c r="T8" s="1222"/>
      <c r="U8" s="1222"/>
      <c r="V8" s="1222"/>
      <c r="W8" s="501"/>
      <c r="X8" s="1222"/>
      <c r="Y8" s="1222"/>
      <c r="Z8" s="1222"/>
      <c r="AA8" s="1222"/>
      <c r="AB8" s="1222"/>
      <c r="AC8" s="1222"/>
      <c r="AD8" s="1222"/>
      <c r="AE8" s="1222"/>
      <c r="AF8" s="1222"/>
      <c r="AG8" s="1627"/>
      <c r="AH8" s="1627"/>
      <c r="AI8" s="1627"/>
      <c r="AJ8" s="1627"/>
      <c r="AL8" s="1215"/>
      <c r="AN8" s="1215"/>
    </row>
    <row r="9" spans="1:40" s="23" customFormat="1" ht="15">
      <c r="A9" s="226" t="s">
        <v>272</v>
      </c>
      <c r="B9" s="28"/>
      <c r="C9" s="36" t="s">
        <v>868</v>
      </c>
      <c r="D9" s="1735" t="s">
        <v>273</v>
      </c>
      <c r="E9" s="36"/>
      <c r="F9" s="530">
        <v>31.3</v>
      </c>
      <c r="G9" s="42" t="s">
        <v>751</v>
      </c>
      <c r="H9" s="42">
        <v>602</v>
      </c>
      <c r="I9" s="36">
        <v>458</v>
      </c>
      <c r="J9" s="515">
        <f>SUM(H9:I9)</f>
        <v>1060</v>
      </c>
      <c r="K9" s="530"/>
      <c r="L9" s="503"/>
      <c r="M9" s="530"/>
      <c r="N9" s="530"/>
      <c r="O9" s="530"/>
      <c r="P9" s="530"/>
      <c r="Q9" s="1221"/>
      <c r="R9" s="1221"/>
      <c r="S9" s="504"/>
      <c r="T9" s="1221"/>
      <c r="U9" s="501"/>
      <c r="V9" s="501"/>
      <c r="W9" s="504"/>
      <c r="X9" s="504"/>
      <c r="Y9" s="501"/>
      <c r="Z9" s="504"/>
      <c r="AA9" s="501"/>
      <c r="AB9" s="501"/>
      <c r="AC9" s="501"/>
      <c r="AD9" s="501"/>
      <c r="AE9" s="504"/>
      <c r="AF9" s="501"/>
      <c r="AG9" s="1627"/>
      <c r="AH9" s="1627"/>
      <c r="AI9" s="1627"/>
      <c r="AJ9" s="1627"/>
      <c r="AL9" s="1215"/>
      <c r="AN9" s="1215"/>
    </row>
    <row r="10" spans="1:40" s="23" customFormat="1" ht="15">
      <c r="A10" s="226" t="s">
        <v>272</v>
      </c>
      <c r="B10" s="28"/>
      <c r="C10" s="36" t="s">
        <v>876</v>
      </c>
      <c r="D10" s="1735" t="s">
        <v>273</v>
      </c>
      <c r="E10" s="36"/>
      <c r="F10" s="530"/>
      <c r="G10" s="42" t="s">
        <v>751</v>
      </c>
      <c r="H10" s="42"/>
      <c r="I10" s="36"/>
      <c r="J10" s="515"/>
      <c r="K10" s="530"/>
      <c r="L10" s="503"/>
      <c r="M10" s="530"/>
      <c r="N10" s="530"/>
      <c r="O10" s="530"/>
      <c r="P10" s="530"/>
      <c r="Q10" s="1221"/>
      <c r="R10" s="1221"/>
      <c r="S10" s="504"/>
      <c r="T10" s="1221"/>
      <c r="U10" s="501"/>
      <c r="V10" s="501"/>
      <c r="W10" s="504"/>
      <c r="X10" s="504"/>
      <c r="Y10" s="501"/>
      <c r="Z10" s="504"/>
      <c r="AA10" s="501"/>
      <c r="AB10" s="501"/>
      <c r="AC10" s="501"/>
      <c r="AD10" s="501"/>
      <c r="AE10" s="504"/>
      <c r="AF10" s="501"/>
      <c r="AG10" s="1627"/>
      <c r="AH10" s="1627"/>
      <c r="AI10" s="1627"/>
      <c r="AJ10" s="1627"/>
      <c r="AL10" s="1215"/>
      <c r="AN10" s="1215"/>
    </row>
    <row r="11" spans="1:40" s="23" customFormat="1" ht="15">
      <c r="A11" s="226" t="s">
        <v>272</v>
      </c>
      <c r="B11" s="28"/>
      <c r="C11" s="36" t="s">
        <v>877</v>
      </c>
      <c r="D11" s="1735" t="s">
        <v>273</v>
      </c>
      <c r="E11" s="36"/>
      <c r="F11" s="530"/>
      <c r="G11" s="42" t="s">
        <v>751</v>
      </c>
      <c r="H11" s="42"/>
      <c r="I11" s="36"/>
      <c r="J11" s="515"/>
      <c r="K11" s="530"/>
      <c r="L11" s="503"/>
      <c r="M11" s="530"/>
      <c r="N11" s="530"/>
      <c r="O11" s="530"/>
      <c r="P11" s="530"/>
      <c r="Q11" s="1221"/>
      <c r="R11" s="1221"/>
      <c r="S11" s="504"/>
      <c r="T11" s="1221"/>
      <c r="U11" s="501"/>
      <c r="V11" s="501"/>
      <c r="W11" s="504"/>
      <c r="X11" s="504"/>
      <c r="Y11" s="501"/>
      <c r="Z11" s="504"/>
      <c r="AA11" s="501"/>
      <c r="AB11" s="501"/>
      <c r="AC11" s="501"/>
      <c r="AD11" s="501"/>
      <c r="AE11" s="504"/>
      <c r="AF11" s="501"/>
      <c r="AG11" s="1627"/>
      <c r="AH11" s="1627"/>
      <c r="AI11" s="1627"/>
      <c r="AJ11" s="1627"/>
      <c r="AL11" s="1215"/>
      <c r="AN11" s="1215"/>
    </row>
    <row r="12" spans="1:40" s="23" customFormat="1" ht="15">
      <c r="A12" s="226" t="s">
        <v>272</v>
      </c>
      <c r="B12" s="36"/>
      <c r="C12" s="36" t="s">
        <v>867</v>
      </c>
      <c r="D12" s="1735" t="s">
        <v>273</v>
      </c>
      <c r="E12" s="36"/>
      <c r="F12" s="530">
        <v>19.3</v>
      </c>
      <c r="G12" s="42" t="s">
        <v>751</v>
      </c>
      <c r="H12" s="42">
        <v>262</v>
      </c>
      <c r="I12" s="36">
        <v>509</v>
      </c>
      <c r="J12" s="515">
        <f>SUM(H12:I12)</f>
        <v>771</v>
      </c>
      <c r="K12" s="530"/>
      <c r="L12" s="503"/>
      <c r="M12" s="530"/>
      <c r="N12" s="530"/>
      <c r="O12" s="530"/>
      <c r="P12" s="530"/>
      <c r="Q12" s="1221"/>
      <c r="R12" s="1221"/>
      <c r="S12" s="504"/>
      <c r="T12" s="1221"/>
      <c r="U12" s="501"/>
      <c r="V12" s="501"/>
      <c r="W12" s="504"/>
      <c r="X12" s="504"/>
      <c r="Y12" s="501"/>
      <c r="Z12" s="504"/>
      <c r="AA12" s="501"/>
      <c r="AB12" s="501"/>
      <c r="AC12" s="501"/>
      <c r="AD12" s="501"/>
      <c r="AE12" s="504"/>
      <c r="AF12" s="501"/>
      <c r="AG12" s="1627"/>
      <c r="AH12" s="1627"/>
      <c r="AI12" s="1627"/>
      <c r="AJ12" s="1627"/>
      <c r="AL12" s="1215"/>
      <c r="AN12" s="1215"/>
    </row>
    <row r="13" spans="1:40" s="23" customFormat="1" ht="15">
      <c r="A13" s="226" t="s">
        <v>272</v>
      </c>
      <c r="B13" s="36"/>
      <c r="C13" s="36" t="s">
        <v>869</v>
      </c>
      <c r="D13" s="1735" t="s">
        <v>273</v>
      </c>
      <c r="E13" s="36"/>
      <c r="F13" s="530">
        <v>12.2</v>
      </c>
      <c r="G13" s="42" t="s">
        <v>751</v>
      </c>
      <c r="H13" s="42">
        <v>136</v>
      </c>
      <c r="I13" s="36">
        <v>291</v>
      </c>
      <c r="J13" s="515">
        <f>SUM(H13:I13)</f>
        <v>427</v>
      </c>
      <c r="K13" s="530"/>
      <c r="L13" s="503"/>
      <c r="M13" s="530"/>
      <c r="N13" s="530"/>
      <c r="O13" s="530"/>
      <c r="P13" s="530"/>
      <c r="Q13" s="1221"/>
      <c r="R13" s="1221"/>
      <c r="S13" s="504"/>
      <c r="T13" s="1221"/>
      <c r="U13" s="501"/>
      <c r="V13" s="501"/>
      <c r="W13" s="504"/>
      <c r="X13" s="504"/>
      <c r="Y13" s="501"/>
      <c r="Z13" s="504"/>
      <c r="AA13" s="501"/>
      <c r="AB13" s="501"/>
      <c r="AC13" s="501"/>
      <c r="AD13" s="501"/>
      <c r="AE13" s="504"/>
      <c r="AF13" s="501"/>
      <c r="AG13" s="1627"/>
      <c r="AH13" s="1627"/>
      <c r="AI13" s="1627"/>
      <c r="AJ13" s="1627"/>
      <c r="AL13" s="1215"/>
      <c r="AN13" s="1215"/>
    </row>
    <row r="14" spans="1:40" s="23" customFormat="1" ht="15">
      <c r="A14" s="226" t="s">
        <v>272</v>
      </c>
      <c r="B14" s="36"/>
      <c r="C14" s="36" t="s">
        <v>870</v>
      </c>
      <c r="D14" s="1735" t="s">
        <v>273</v>
      </c>
      <c r="E14" s="36"/>
      <c r="F14" s="530">
        <v>1.3</v>
      </c>
      <c r="G14" s="42" t="s">
        <v>689</v>
      </c>
      <c r="H14" s="42"/>
      <c r="I14" s="36"/>
      <c r="J14" s="515">
        <v>94</v>
      </c>
      <c r="K14" s="530"/>
      <c r="L14" s="503"/>
      <c r="M14" s="530"/>
      <c r="N14" s="530"/>
      <c r="O14" s="530"/>
      <c r="P14" s="530"/>
      <c r="Q14" s="1221"/>
      <c r="R14" s="1221"/>
      <c r="S14" s="504"/>
      <c r="T14" s="1221"/>
      <c r="U14" s="501"/>
      <c r="V14" s="501"/>
      <c r="W14" s="504"/>
      <c r="X14" s="504"/>
      <c r="Y14" s="501"/>
      <c r="Z14" s="504"/>
      <c r="AA14" s="501"/>
      <c r="AB14" s="501"/>
      <c r="AC14" s="501"/>
      <c r="AD14" s="501"/>
      <c r="AE14" s="504"/>
      <c r="AF14" s="501"/>
      <c r="AG14" s="1627"/>
      <c r="AH14" s="1627"/>
      <c r="AI14" s="1627"/>
      <c r="AJ14" s="1627"/>
      <c r="AL14" s="1215"/>
      <c r="AN14" s="1215"/>
    </row>
    <row r="15" spans="1:40" s="23" customFormat="1" ht="15">
      <c r="A15" s="226" t="s">
        <v>272</v>
      </c>
      <c r="B15" s="36"/>
      <c r="C15" s="36" t="s">
        <v>872</v>
      </c>
      <c r="D15" s="1735" t="s">
        <v>273</v>
      </c>
      <c r="E15" s="36"/>
      <c r="F15" s="530">
        <v>13.5</v>
      </c>
      <c r="G15" s="42" t="s">
        <v>751</v>
      </c>
      <c r="H15" s="42">
        <v>170</v>
      </c>
      <c r="I15" s="36">
        <v>500</v>
      </c>
      <c r="J15" s="515">
        <f>SUM(H15:I15)</f>
        <v>670</v>
      </c>
      <c r="K15" s="530"/>
      <c r="L15" s="503"/>
      <c r="M15" s="530"/>
      <c r="N15" s="530"/>
      <c r="O15" s="530"/>
      <c r="P15" s="530"/>
      <c r="Q15" s="1221"/>
      <c r="R15" s="1221"/>
      <c r="S15" s="504"/>
      <c r="T15" s="1221"/>
      <c r="U15" s="501"/>
      <c r="V15" s="501"/>
      <c r="W15" s="504"/>
      <c r="X15" s="504"/>
      <c r="Y15" s="501"/>
      <c r="Z15" s="504"/>
      <c r="AA15" s="501"/>
      <c r="AB15" s="501"/>
      <c r="AC15" s="501"/>
      <c r="AD15" s="501"/>
      <c r="AE15" s="504"/>
      <c r="AF15" s="501"/>
      <c r="AG15" s="1627"/>
      <c r="AH15" s="1627"/>
      <c r="AI15" s="1627"/>
      <c r="AJ15" s="1627"/>
      <c r="AL15" s="1215"/>
      <c r="AN15" s="1215"/>
    </row>
    <row r="16" spans="1:40" s="23" customFormat="1" ht="15">
      <c r="A16" s="226" t="s">
        <v>272</v>
      </c>
      <c r="B16" s="36"/>
      <c r="C16" s="36" t="s">
        <v>878</v>
      </c>
      <c r="D16" s="1735" t="s">
        <v>273</v>
      </c>
      <c r="E16" s="36"/>
      <c r="F16" s="530"/>
      <c r="G16" s="42" t="s">
        <v>751</v>
      </c>
      <c r="H16" s="42"/>
      <c r="I16" s="36"/>
      <c r="J16" s="515"/>
      <c r="K16" s="530"/>
      <c r="L16" s="503"/>
      <c r="M16" s="530"/>
      <c r="N16" s="530"/>
      <c r="O16" s="530"/>
      <c r="P16" s="530"/>
      <c r="Q16" s="1221"/>
      <c r="R16" s="1221"/>
      <c r="S16" s="504"/>
      <c r="T16" s="1221"/>
      <c r="U16" s="501"/>
      <c r="V16" s="501"/>
      <c r="W16" s="504"/>
      <c r="X16" s="504"/>
      <c r="Y16" s="501"/>
      <c r="Z16" s="504"/>
      <c r="AA16" s="501"/>
      <c r="AB16" s="501"/>
      <c r="AC16" s="501"/>
      <c r="AD16" s="501"/>
      <c r="AE16" s="504"/>
      <c r="AF16" s="501"/>
      <c r="AG16" s="1627"/>
      <c r="AH16" s="1627"/>
      <c r="AI16" s="1627"/>
      <c r="AJ16" s="1627"/>
      <c r="AL16" s="1215"/>
      <c r="AN16" s="1215"/>
    </row>
    <row r="17" spans="1:40" s="23" customFormat="1" ht="15">
      <c r="A17" s="226" t="s">
        <v>272</v>
      </c>
      <c r="B17" s="36"/>
      <c r="C17" s="36" t="s">
        <v>873</v>
      </c>
      <c r="D17" s="1735" t="s">
        <v>273</v>
      </c>
      <c r="E17" s="36"/>
      <c r="F17" s="530">
        <v>24</v>
      </c>
      <c r="G17" s="42" t="s">
        <v>751</v>
      </c>
      <c r="H17" s="42">
        <v>581</v>
      </c>
      <c r="I17" s="36">
        <v>1194</v>
      </c>
      <c r="J17" s="515">
        <f>SUM(H17:I17)</f>
        <v>1775</v>
      </c>
      <c r="K17" s="530"/>
      <c r="L17" s="503"/>
      <c r="M17" s="530"/>
      <c r="N17" s="530"/>
      <c r="O17" s="530"/>
      <c r="P17" s="530"/>
      <c r="Q17" s="1221"/>
      <c r="R17" s="1221"/>
      <c r="S17" s="504"/>
      <c r="T17" s="1221"/>
      <c r="U17" s="501"/>
      <c r="V17" s="501"/>
      <c r="W17" s="504"/>
      <c r="X17" s="504"/>
      <c r="Y17" s="501"/>
      <c r="Z17" s="504"/>
      <c r="AA17" s="501"/>
      <c r="AB17" s="501"/>
      <c r="AC17" s="501"/>
      <c r="AD17" s="501"/>
      <c r="AE17" s="504"/>
      <c r="AF17" s="501"/>
      <c r="AG17" s="1627"/>
      <c r="AH17" s="1627"/>
      <c r="AI17" s="1627"/>
      <c r="AJ17" s="1627"/>
      <c r="AL17" s="1215"/>
      <c r="AN17" s="1215"/>
    </row>
    <row r="18" spans="1:40" s="23" customFormat="1" ht="15">
      <c r="A18" s="671" t="s">
        <v>603</v>
      </c>
      <c r="B18" s="144"/>
      <c r="C18" s="144" t="s">
        <v>871</v>
      </c>
      <c r="D18" s="1735" t="s">
        <v>273</v>
      </c>
      <c r="E18" s="144"/>
      <c r="F18" s="520">
        <v>35.6</v>
      </c>
      <c r="G18" s="1195" t="s">
        <v>751</v>
      </c>
      <c r="H18" s="1195">
        <v>389</v>
      </c>
      <c r="I18" s="144">
        <v>1085</v>
      </c>
      <c r="J18" s="541">
        <f t="shared" ref="J18:J21" si="0">SUM(H18:I18)</f>
        <v>1474</v>
      </c>
      <c r="K18" s="530"/>
      <c r="L18" s="503"/>
      <c r="M18" s="1220" t="s">
        <v>2642</v>
      </c>
      <c r="N18" s="530"/>
      <c r="O18" s="1220" t="s">
        <v>940</v>
      </c>
      <c r="P18" s="530"/>
      <c r="Q18" s="1221"/>
      <c r="R18" s="1221"/>
      <c r="S18" s="504"/>
      <c r="T18" s="1221"/>
      <c r="U18" s="501"/>
      <c r="V18" s="501"/>
      <c r="W18" s="504"/>
      <c r="X18" s="504"/>
      <c r="Y18" s="501"/>
      <c r="Z18" s="504"/>
      <c r="AA18" s="501"/>
      <c r="AB18" s="501"/>
      <c r="AC18" s="501"/>
      <c r="AD18" s="501"/>
      <c r="AE18" s="504"/>
      <c r="AF18" s="501"/>
      <c r="AG18" s="1627"/>
      <c r="AH18" s="1627"/>
      <c r="AI18" s="1627"/>
      <c r="AJ18" s="1627"/>
      <c r="AL18" s="1215"/>
      <c r="AN18" s="1215"/>
    </row>
    <row r="19" spans="1:40" s="1223" customFormat="1" ht="15">
      <c r="A19" s="671" t="s">
        <v>603</v>
      </c>
      <c r="B19" s="144"/>
      <c r="C19" s="144" t="s">
        <v>879</v>
      </c>
      <c r="D19" s="1735" t="s">
        <v>273</v>
      </c>
      <c r="E19" s="144"/>
      <c r="F19" s="520"/>
      <c r="G19" s="1195" t="s">
        <v>751</v>
      </c>
      <c r="H19" s="1195">
        <v>480</v>
      </c>
      <c r="I19" s="144">
        <v>871</v>
      </c>
      <c r="J19" s="541">
        <f t="shared" si="0"/>
        <v>1351</v>
      </c>
      <c r="K19" s="520"/>
      <c r="L19" s="520"/>
      <c r="M19" s="1220" t="s">
        <v>2642</v>
      </c>
      <c r="N19" s="520"/>
      <c r="O19" s="1220" t="s">
        <v>940</v>
      </c>
      <c r="P19" s="520"/>
      <c r="Q19" s="1222"/>
      <c r="R19" s="1222"/>
      <c r="S19" s="501"/>
      <c r="T19" s="1222"/>
      <c r="U19" s="501"/>
      <c r="V19" s="501"/>
      <c r="W19" s="501"/>
      <c r="X19" s="501"/>
      <c r="Y19" s="501"/>
      <c r="Z19" s="501"/>
      <c r="AA19" s="501"/>
      <c r="AB19" s="501"/>
      <c r="AC19" s="501"/>
      <c r="AD19" s="501"/>
      <c r="AE19" s="501"/>
      <c r="AF19" s="501"/>
      <c r="AG19" s="1627"/>
      <c r="AH19" s="1627"/>
      <c r="AI19" s="1627"/>
      <c r="AJ19" s="1627"/>
      <c r="AL19" s="1224"/>
      <c r="AN19" s="1224"/>
    </row>
    <row r="20" spans="1:40" s="1223" customFormat="1" ht="15">
      <c r="A20" s="673" t="s">
        <v>603</v>
      </c>
      <c r="B20" s="152"/>
      <c r="C20" s="152" t="s">
        <v>880</v>
      </c>
      <c r="D20" s="1735" t="s">
        <v>273</v>
      </c>
      <c r="E20" s="152"/>
      <c r="F20" s="525"/>
      <c r="G20" s="174" t="s">
        <v>751</v>
      </c>
      <c r="H20" s="174">
        <v>22</v>
      </c>
      <c r="I20" s="152">
        <v>43</v>
      </c>
      <c r="J20" s="515">
        <f t="shared" si="0"/>
        <v>65</v>
      </c>
      <c r="K20" s="520"/>
      <c r="L20" s="520"/>
      <c r="M20" s="520"/>
      <c r="N20" s="520"/>
      <c r="O20" s="520"/>
      <c r="P20" s="520"/>
      <c r="Q20" s="1222"/>
      <c r="R20" s="1222"/>
      <c r="S20" s="501"/>
      <c r="T20" s="1222"/>
      <c r="U20" s="501"/>
      <c r="V20" s="501"/>
      <c r="W20" s="501"/>
      <c r="X20" s="501"/>
      <c r="Y20" s="501"/>
      <c r="Z20" s="501"/>
      <c r="AA20" s="501"/>
      <c r="AB20" s="501"/>
      <c r="AC20" s="501"/>
      <c r="AD20" s="501"/>
      <c r="AE20" s="501"/>
      <c r="AF20" s="501"/>
      <c r="AG20" s="1627"/>
      <c r="AH20" s="1627"/>
      <c r="AI20" s="1627"/>
      <c r="AJ20" s="1627"/>
      <c r="AL20" s="1224"/>
      <c r="AN20" s="1224"/>
    </row>
    <row r="21" spans="1:40" s="23" customFormat="1" ht="15">
      <c r="A21" s="673" t="s">
        <v>603</v>
      </c>
      <c r="B21" s="152"/>
      <c r="C21" s="152" t="s">
        <v>274</v>
      </c>
      <c r="D21" s="1735" t="s">
        <v>273</v>
      </c>
      <c r="E21" s="152"/>
      <c r="F21" s="525">
        <v>30.3</v>
      </c>
      <c r="G21" s="174" t="s">
        <v>751</v>
      </c>
      <c r="H21" s="174">
        <v>508</v>
      </c>
      <c r="I21" s="174">
        <v>769</v>
      </c>
      <c r="J21" s="515">
        <f t="shared" si="0"/>
        <v>1277</v>
      </c>
      <c r="K21" s="525"/>
      <c r="L21" s="520"/>
      <c r="M21" s="525"/>
      <c r="N21" s="525"/>
      <c r="O21" s="525"/>
      <c r="P21" s="525"/>
      <c r="Q21" s="1221"/>
      <c r="R21" s="1221"/>
      <c r="S21" s="504"/>
      <c r="T21" s="1221"/>
      <c r="U21" s="501"/>
      <c r="V21" s="501"/>
      <c r="W21" s="504"/>
      <c r="X21" s="504"/>
      <c r="Y21" s="501"/>
      <c r="Z21" s="504"/>
      <c r="AA21" s="501"/>
      <c r="AB21" s="501"/>
      <c r="AC21" s="501"/>
      <c r="AD21" s="501"/>
      <c r="AE21" s="504"/>
      <c r="AF21" s="501"/>
      <c r="AG21" s="1627"/>
      <c r="AH21" s="1627"/>
      <c r="AI21" s="1627"/>
      <c r="AJ21" s="1627"/>
      <c r="AL21" s="1215"/>
      <c r="AN21" s="1215"/>
    </row>
    <row r="22" spans="1:40" s="23" customFormat="1" ht="15">
      <c r="K22" s="1277"/>
      <c r="L22" s="583"/>
      <c r="M22" s="1277"/>
      <c r="N22" s="1277"/>
      <c r="O22" s="1277"/>
      <c r="P22" s="1277"/>
      <c r="Q22" s="1221"/>
      <c r="R22" s="1221"/>
      <c r="S22" s="504"/>
      <c r="T22" s="1221"/>
      <c r="U22" s="501"/>
      <c r="V22" s="501"/>
      <c r="W22" s="504"/>
      <c r="X22" s="504"/>
      <c r="Y22" s="501"/>
      <c r="Z22" s="504"/>
      <c r="AA22" s="501"/>
      <c r="AB22" s="501"/>
      <c r="AC22" s="501"/>
      <c r="AD22" s="501"/>
      <c r="AE22" s="504"/>
      <c r="AF22" s="501"/>
      <c r="AG22" s="1628"/>
      <c r="AH22" s="1628"/>
      <c r="AI22" s="1628"/>
      <c r="AJ22" s="1628"/>
      <c r="AL22" s="1215"/>
      <c r="AN22" s="1215"/>
    </row>
    <row r="23" spans="1:40" s="23" customFormat="1" ht="15">
      <c r="A23" s="1740" t="s">
        <v>288</v>
      </c>
      <c r="B23" s="1741" t="s">
        <v>733</v>
      </c>
      <c r="C23" s="1741">
        <f>COUNTA(C25)</f>
        <v>0</v>
      </c>
      <c r="D23" s="1741"/>
      <c r="E23" s="1440"/>
      <c r="F23" s="1279"/>
      <c r="G23" s="1741" t="s">
        <v>766</v>
      </c>
      <c r="H23" s="1439">
        <v>1965</v>
      </c>
      <c r="I23" s="1439">
        <v>3085</v>
      </c>
      <c r="J23" s="1280">
        <f>SUM(J24:J25)</f>
        <v>1441</v>
      </c>
      <c r="K23" s="1281"/>
      <c r="L23" s="1282"/>
      <c r="M23" s="1281"/>
      <c r="N23" s="1281"/>
      <c r="O23" s="1271" t="s">
        <v>2272</v>
      </c>
      <c r="P23" s="1293"/>
      <c r="Q23" s="1291"/>
      <c r="R23" s="1221"/>
      <c r="S23" s="504"/>
      <c r="T23" s="1221"/>
      <c r="U23" s="501"/>
      <c r="V23" s="501"/>
      <c r="W23" s="504"/>
      <c r="X23" s="504"/>
      <c r="Y23" s="501"/>
      <c r="Z23" s="504"/>
      <c r="AA23" s="501"/>
      <c r="AB23" s="501"/>
      <c r="AC23" s="501"/>
      <c r="AD23" s="501"/>
      <c r="AE23" s="504"/>
      <c r="AF23" s="501"/>
      <c r="AG23" s="1226"/>
      <c r="AH23" s="1227"/>
      <c r="AI23" s="1227"/>
      <c r="AJ23" s="1227"/>
      <c r="AL23" s="1215"/>
      <c r="AN23" s="1215"/>
    </row>
    <row r="24" spans="1:40" s="23" customFormat="1" ht="15">
      <c r="A24" s="1742"/>
      <c r="B24" s="1743"/>
      <c r="C24" s="1743"/>
      <c r="D24" s="1743"/>
      <c r="E24" s="1439"/>
      <c r="F24" s="530"/>
      <c r="G24" s="1743"/>
      <c r="J24" s="502">
        <v>1441</v>
      </c>
      <c r="K24" s="1220" t="s">
        <v>692</v>
      </c>
      <c r="L24" s="503"/>
      <c r="M24" s="530"/>
      <c r="N24" s="530"/>
      <c r="O24" s="1220" t="s">
        <v>686</v>
      </c>
      <c r="P24" s="1294"/>
      <c r="Q24" s="1292"/>
      <c r="R24" s="1222"/>
      <c r="S24" s="1222"/>
      <c r="T24" s="1222"/>
      <c r="U24" s="1222"/>
      <c r="V24" s="1222"/>
      <c r="W24" s="1222"/>
      <c r="X24" s="1222"/>
      <c r="Y24" s="1222"/>
      <c r="Z24" s="1222"/>
      <c r="AA24" s="1222"/>
      <c r="AB24" s="1222"/>
      <c r="AC24" s="1222"/>
      <c r="AD24" s="1222"/>
      <c r="AE24" s="1222"/>
      <c r="AF24" s="1222"/>
      <c r="AG24" s="1744"/>
      <c r="AH24" s="1745"/>
      <c r="AI24" s="1745"/>
      <c r="AJ24" s="1746"/>
      <c r="AL24" s="1215"/>
      <c r="AN24" s="1215"/>
    </row>
    <row r="25" spans="1:40" s="23" customFormat="1" ht="15">
      <c r="A25" s="1283"/>
      <c r="B25" s="1284"/>
      <c r="C25" s="1285"/>
      <c r="D25" s="1285"/>
      <c r="E25" s="1285"/>
      <c r="F25" s="1286"/>
      <c r="G25" s="1287"/>
      <c r="H25" s="1287"/>
      <c r="I25" s="1287"/>
      <c r="J25" s="1288"/>
      <c r="K25" s="1289"/>
      <c r="L25" s="1290"/>
      <c r="M25" s="1275" t="s">
        <v>2642</v>
      </c>
      <c r="N25" s="1289"/>
      <c r="O25" s="1275" t="s">
        <v>940</v>
      </c>
      <c r="P25" s="1295"/>
      <c r="Q25" s="1291"/>
      <c r="R25" s="1222"/>
      <c r="S25" s="501"/>
      <c r="T25" s="1222"/>
      <c r="U25" s="501"/>
      <c r="V25" s="501"/>
      <c r="W25" s="501"/>
      <c r="X25" s="501"/>
      <c r="Y25" s="501"/>
      <c r="Z25" s="501"/>
      <c r="AA25" s="501"/>
      <c r="AB25" s="501"/>
      <c r="AC25" s="501"/>
      <c r="AD25" s="501"/>
      <c r="AE25" s="501"/>
      <c r="AF25" s="501"/>
      <c r="AG25" s="1443"/>
      <c r="AH25" s="1443"/>
      <c r="AI25" s="1443"/>
      <c r="AJ25" s="1443"/>
      <c r="AL25" s="1215"/>
      <c r="AN25" s="1215"/>
    </row>
    <row r="26" spans="1:40" s="1228" customFormat="1" ht="15">
      <c r="K26" s="585"/>
      <c r="L26" s="1278"/>
      <c r="M26" s="585"/>
      <c r="N26" s="585"/>
      <c r="O26" s="585"/>
      <c r="P26" s="585"/>
      <c r="Q26" s="1229"/>
      <c r="R26" s="1230"/>
      <c r="S26" s="519"/>
      <c r="T26" s="1230"/>
      <c r="U26" s="519"/>
      <c r="V26" s="519"/>
      <c r="W26" s="519"/>
      <c r="X26" s="519"/>
      <c r="Y26" s="519"/>
      <c r="Z26" s="519"/>
      <c r="AA26" s="519"/>
      <c r="AB26" s="519"/>
      <c r="AC26" s="519"/>
      <c r="AD26" s="519"/>
      <c r="AE26" s="519"/>
      <c r="AF26" s="519"/>
      <c r="AG26" s="1444"/>
      <c r="AH26" s="1444"/>
      <c r="AI26" s="1444"/>
      <c r="AJ26" s="1444"/>
      <c r="AL26" s="1231"/>
      <c r="AN26" s="1231"/>
    </row>
    <row r="27" spans="1:40" s="23" customFormat="1" ht="15">
      <c r="A27" s="1436" t="s">
        <v>840</v>
      </c>
      <c r="B27" s="1441" t="s">
        <v>306</v>
      </c>
      <c r="C27" s="1441">
        <f>COUNTA(C29:C36)</f>
        <v>8</v>
      </c>
      <c r="D27" s="1441"/>
      <c r="E27" s="1436"/>
      <c r="F27" s="530"/>
      <c r="G27" s="1441" t="s">
        <v>766</v>
      </c>
      <c r="H27" s="1438">
        <v>1556</v>
      </c>
      <c r="I27" s="1438">
        <v>2050</v>
      </c>
      <c r="J27" s="502">
        <f>SUM(J28:J36)</f>
        <v>4015</v>
      </c>
      <c r="K27" s="530"/>
      <c r="L27" s="503"/>
      <c r="M27" s="530"/>
      <c r="N27" s="530"/>
      <c r="O27" s="530"/>
      <c r="P27" s="530"/>
      <c r="Q27" s="1222"/>
      <c r="R27" s="1222"/>
      <c r="S27" s="501"/>
      <c r="T27" s="1222"/>
      <c r="U27" s="501"/>
      <c r="V27" s="501"/>
      <c r="W27" s="501"/>
      <c r="X27" s="501"/>
      <c r="Y27" s="501"/>
      <c r="Z27" s="501"/>
      <c r="AA27" s="501"/>
      <c r="AB27" s="501"/>
      <c r="AC27" s="501"/>
      <c r="AD27" s="501"/>
      <c r="AE27" s="501"/>
      <c r="AF27" s="501"/>
      <c r="AG27" s="1445"/>
      <c r="AH27" s="1445"/>
      <c r="AI27" s="1445"/>
      <c r="AJ27" s="1445"/>
      <c r="AL27" s="1215"/>
      <c r="AN27" s="1215"/>
    </row>
    <row r="28" spans="1:40" s="23" customFormat="1" ht="15">
      <c r="A28" s="1437"/>
      <c r="B28" s="1442"/>
      <c r="C28" s="1442"/>
      <c r="D28" s="1442"/>
      <c r="E28" s="1437"/>
      <c r="F28" s="530"/>
      <c r="J28" s="1236">
        <f>SUM(H28:I28)</f>
        <v>0</v>
      </c>
      <c r="K28" s="1220" t="s">
        <v>2429</v>
      </c>
      <c r="L28" s="503"/>
      <c r="M28" s="530"/>
      <c r="N28" s="530"/>
      <c r="O28" s="1220" t="s">
        <v>2272</v>
      </c>
      <c r="P28" s="530"/>
      <c r="Q28" s="1222"/>
      <c r="R28" s="1222"/>
      <c r="S28" s="1222"/>
      <c r="T28" s="1222"/>
      <c r="U28" s="1222"/>
      <c r="V28" s="1222"/>
      <c r="W28" s="1222"/>
      <c r="X28" s="1222"/>
      <c r="Y28" s="1222"/>
      <c r="Z28" s="1222"/>
      <c r="AA28" s="1222"/>
      <c r="AB28" s="1222"/>
      <c r="AC28" s="1222"/>
      <c r="AD28" s="1222"/>
      <c r="AE28" s="1222"/>
      <c r="AF28" s="1222"/>
      <c r="AG28" s="1744"/>
      <c r="AH28" s="1745"/>
      <c r="AI28" s="1745"/>
      <c r="AJ28" s="1746"/>
      <c r="AL28" s="1215"/>
      <c r="AN28" s="1215"/>
    </row>
    <row r="29" spans="1:40" s="23" customFormat="1" ht="15">
      <c r="A29" s="226" t="s">
        <v>272</v>
      </c>
      <c r="B29" s="1470"/>
      <c r="C29" s="43" t="s">
        <v>874</v>
      </c>
      <c r="D29" s="1441" t="s">
        <v>306</v>
      </c>
      <c r="E29" s="43"/>
      <c r="F29" s="530"/>
      <c r="G29" s="36" t="s">
        <v>766</v>
      </c>
      <c r="H29" s="36">
        <v>631</v>
      </c>
      <c r="I29" s="36">
        <v>910</v>
      </c>
      <c r="J29" s="517">
        <f>SUM(H29:I29)</f>
        <v>1541</v>
      </c>
      <c r="K29" s="530"/>
      <c r="L29" s="503"/>
      <c r="M29" s="530"/>
      <c r="N29" s="530"/>
      <c r="O29" s="530"/>
      <c r="P29" s="530"/>
      <c r="Q29" s="1221"/>
      <c r="R29" s="1222"/>
      <c r="S29" s="501"/>
      <c r="T29" s="1222"/>
      <c r="U29" s="501"/>
      <c r="V29" s="501"/>
      <c r="W29" s="501"/>
      <c r="X29" s="501"/>
      <c r="Y29" s="501"/>
      <c r="Z29" s="501"/>
      <c r="AA29" s="501"/>
      <c r="AB29" s="501"/>
      <c r="AC29" s="501"/>
      <c r="AD29" s="501"/>
      <c r="AE29" s="501"/>
      <c r="AF29" s="501"/>
      <c r="AG29" s="1237"/>
      <c r="AH29" s="1238"/>
      <c r="AI29" s="1238"/>
      <c r="AJ29" s="1239"/>
      <c r="AL29" s="1215"/>
      <c r="AN29" s="1215"/>
    </row>
    <row r="30" spans="1:40" s="23" customFormat="1" ht="15">
      <c r="A30" s="226" t="s">
        <v>272</v>
      </c>
      <c r="B30" s="1470"/>
      <c r="C30" s="36" t="s">
        <v>304</v>
      </c>
      <c r="D30" s="1441" t="s">
        <v>306</v>
      </c>
      <c r="E30" s="36"/>
      <c r="F30" s="530"/>
      <c r="G30" s="36" t="s">
        <v>766</v>
      </c>
      <c r="H30" s="36"/>
      <c r="I30" s="36"/>
      <c r="J30" s="515">
        <v>212</v>
      </c>
      <c r="K30" s="530"/>
      <c r="L30" s="503"/>
      <c r="M30" s="530"/>
      <c r="N30" s="530"/>
      <c r="O30" s="530"/>
      <c r="P30" s="530"/>
      <c r="Q30" s="1221"/>
      <c r="R30" s="1222"/>
      <c r="S30" s="501"/>
      <c r="T30" s="1222"/>
      <c r="U30" s="501"/>
      <c r="V30" s="501"/>
      <c r="W30" s="501"/>
      <c r="X30" s="501"/>
      <c r="Y30" s="501"/>
      <c r="Z30" s="501"/>
      <c r="AA30" s="501"/>
      <c r="AB30" s="501"/>
      <c r="AC30" s="501"/>
      <c r="AD30" s="501"/>
      <c r="AE30" s="501"/>
      <c r="AF30" s="501"/>
      <c r="AG30" s="1240"/>
      <c r="AH30" s="1241"/>
      <c r="AI30" s="1241"/>
      <c r="AJ30" s="1242"/>
      <c r="AL30" s="1215"/>
      <c r="AN30" s="1215"/>
    </row>
    <row r="31" spans="1:40" s="23" customFormat="1" ht="15">
      <c r="A31" s="226" t="s">
        <v>831</v>
      </c>
      <c r="B31" s="1470"/>
      <c r="C31" s="36" t="s">
        <v>721</v>
      </c>
      <c r="D31" s="1441" t="s">
        <v>306</v>
      </c>
      <c r="E31" s="36"/>
      <c r="F31" s="530"/>
      <c r="G31" s="36" t="s">
        <v>766</v>
      </c>
      <c r="H31" s="36">
        <v>363</v>
      </c>
      <c r="I31" s="36">
        <v>762</v>
      </c>
      <c r="J31" s="517">
        <f>SUM(H31:I31)</f>
        <v>1125</v>
      </c>
      <c r="K31" s="530"/>
      <c r="L31" s="503"/>
      <c r="M31" s="530"/>
      <c r="N31" s="530"/>
      <c r="O31" s="530"/>
      <c r="P31" s="530"/>
      <c r="Q31" s="1221"/>
      <c r="R31" s="1222"/>
      <c r="S31" s="501"/>
      <c r="T31" s="1222"/>
      <c r="U31" s="501"/>
      <c r="V31" s="501"/>
      <c r="W31" s="501"/>
      <c r="X31" s="501"/>
      <c r="Y31" s="501"/>
      <c r="Z31" s="501"/>
      <c r="AA31" s="501"/>
      <c r="AB31" s="501"/>
      <c r="AC31" s="501"/>
      <c r="AD31" s="501"/>
      <c r="AE31" s="501"/>
      <c r="AF31" s="501"/>
      <c r="AG31" s="1240"/>
      <c r="AH31" s="1241"/>
      <c r="AI31" s="1241"/>
      <c r="AJ31" s="1242"/>
      <c r="AL31" s="1215"/>
      <c r="AN31" s="1215"/>
    </row>
    <row r="32" spans="1:40" s="23" customFormat="1" ht="15">
      <c r="A32" s="226" t="s">
        <v>831</v>
      </c>
      <c r="B32" s="28"/>
      <c r="C32" s="36" t="s">
        <v>832</v>
      </c>
      <c r="D32" s="1441" t="s">
        <v>306</v>
      </c>
      <c r="E32" s="36"/>
      <c r="F32" s="530"/>
      <c r="G32" s="36" t="s">
        <v>766</v>
      </c>
      <c r="H32" s="36"/>
      <c r="I32" s="36"/>
      <c r="J32" s="502"/>
      <c r="K32" s="530"/>
      <c r="L32" s="503"/>
      <c r="M32" s="530"/>
      <c r="N32" s="530"/>
      <c r="O32" s="530"/>
      <c r="P32" s="530"/>
      <c r="Q32" s="1221"/>
      <c r="R32" s="1222"/>
      <c r="S32" s="501"/>
      <c r="T32" s="1222"/>
      <c r="U32" s="501"/>
      <c r="V32" s="501"/>
      <c r="W32" s="501"/>
      <c r="X32" s="501"/>
      <c r="Y32" s="501"/>
      <c r="Z32" s="501"/>
      <c r="AA32" s="501"/>
      <c r="AB32" s="501"/>
      <c r="AC32" s="501"/>
      <c r="AD32" s="501"/>
      <c r="AE32" s="501"/>
      <c r="AF32" s="501"/>
      <c r="AG32" s="1240"/>
      <c r="AH32" s="1241"/>
      <c r="AI32" s="1241"/>
      <c r="AJ32" s="1242"/>
      <c r="AL32" s="1215"/>
      <c r="AN32" s="1215"/>
    </row>
    <row r="33" spans="1:40" s="23" customFormat="1" ht="15">
      <c r="A33" s="226" t="s">
        <v>831</v>
      </c>
      <c r="B33" s="28"/>
      <c r="C33" s="36" t="s">
        <v>834</v>
      </c>
      <c r="D33" s="1441" t="s">
        <v>306</v>
      </c>
      <c r="E33" s="36"/>
      <c r="F33" s="530"/>
      <c r="G33" s="36" t="s">
        <v>766</v>
      </c>
      <c r="H33" s="36"/>
      <c r="I33" s="36"/>
      <c r="J33" s="502"/>
      <c r="K33" s="530"/>
      <c r="L33" s="503"/>
      <c r="M33" s="530"/>
      <c r="N33" s="530"/>
      <c r="O33" s="530"/>
      <c r="P33" s="530"/>
      <c r="Q33" s="1221"/>
      <c r="R33" s="1222"/>
      <c r="S33" s="501"/>
      <c r="T33" s="1222"/>
      <c r="U33" s="501"/>
      <c r="V33" s="501"/>
      <c r="W33" s="501"/>
      <c r="X33" s="501"/>
      <c r="Y33" s="501"/>
      <c r="Z33" s="501"/>
      <c r="AA33" s="501"/>
      <c r="AB33" s="501"/>
      <c r="AC33" s="501"/>
      <c r="AD33" s="501"/>
      <c r="AE33" s="501"/>
      <c r="AF33" s="501"/>
      <c r="AG33" s="1240"/>
      <c r="AH33" s="1241"/>
      <c r="AI33" s="1241"/>
      <c r="AJ33" s="1242"/>
      <c r="AL33" s="1215"/>
      <c r="AN33" s="1215"/>
    </row>
    <row r="34" spans="1:40" s="23" customFormat="1" ht="15">
      <c r="A34" s="226" t="s">
        <v>831</v>
      </c>
      <c r="B34" s="28"/>
      <c r="C34" s="36" t="s">
        <v>835</v>
      </c>
      <c r="D34" s="1441" t="s">
        <v>306</v>
      </c>
      <c r="E34" s="36"/>
      <c r="F34" s="530"/>
      <c r="G34" s="36" t="s">
        <v>766</v>
      </c>
      <c r="H34" s="36"/>
      <c r="I34" s="36"/>
      <c r="J34" s="502"/>
      <c r="K34" s="530"/>
      <c r="L34" s="503"/>
      <c r="M34" s="530"/>
      <c r="N34" s="530"/>
      <c r="O34" s="530"/>
      <c r="P34" s="530"/>
      <c r="Q34" s="1221"/>
      <c r="R34" s="1222"/>
      <c r="S34" s="501"/>
      <c r="T34" s="1222"/>
      <c r="U34" s="501"/>
      <c r="V34" s="501"/>
      <c r="W34" s="501"/>
      <c r="X34" s="501"/>
      <c r="Y34" s="501"/>
      <c r="Z34" s="501"/>
      <c r="AA34" s="501"/>
      <c r="AB34" s="501"/>
      <c r="AC34" s="501"/>
      <c r="AD34" s="501"/>
      <c r="AE34" s="501"/>
      <c r="AF34" s="501"/>
      <c r="AG34" s="1240"/>
      <c r="AH34" s="1241"/>
      <c r="AI34" s="1241"/>
      <c r="AJ34" s="1242"/>
      <c r="AL34" s="1215"/>
      <c r="AN34" s="1215"/>
    </row>
    <row r="35" spans="1:40" s="23" customFormat="1" ht="15">
      <c r="A35" s="226" t="s">
        <v>836</v>
      </c>
      <c r="B35" s="28"/>
      <c r="C35" s="36" t="s">
        <v>838</v>
      </c>
      <c r="D35" s="1441" t="s">
        <v>306</v>
      </c>
      <c r="E35" s="36"/>
      <c r="F35" s="516"/>
      <c r="G35" s="36" t="s">
        <v>766</v>
      </c>
      <c r="H35" s="36">
        <v>374</v>
      </c>
      <c r="I35" s="36">
        <v>744</v>
      </c>
      <c r="J35" s="515">
        <f>SUM(H35:I35)</f>
        <v>1118</v>
      </c>
      <c r="K35" s="530"/>
      <c r="L35" s="503"/>
      <c r="M35" s="530"/>
      <c r="N35" s="530"/>
      <c r="O35" s="530"/>
      <c r="P35" s="530"/>
      <c r="Q35" s="1221"/>
      <c r="R35" s="1222"/>
      <c r="S35" s="501"/>
      <c r="T35" s="1222"/>
      <c r="U35" s="501"/>
      <c r="V35" s="501"/>
      <c r="W35" s="501"/>
      <c r="X35" s="501"/>
      <c r="Y35" s="501"/>
      <c r="Z35" s="501"/>
      <c r="AA35" s="501"/>
      <c r="AB35" s="501"/>
      <c r="AC35" s="501"/>
      <c r="AD35" s="501"/>
      <c r="AE35" s="501"/>
      <c r="AF35" s="501"/>
      <c r="AG35" s="1240"/>
      <c r="AH35" s="1241"/>
      <c r="AI35" s="1241"/>
      <c r="AJ35" s="1242"/>
      <c r="AL35" s="1215"/>
      <c r="AN35" s="1215"/>
    </row>
    <row r="36" spans="1:40" s="23" customFormat="1" ht="15">
      <c r="A36" s="226" t="s">
        <v>841</v>
      </c>
      <c r="B36" s="36"/>
      <c r="C36" s="36" t="s">
        <v>236</v>
      </c>
      <c r="D36" s="1441" t="s">
        <v>306</v>
      </c>
      <c r="E36" s="36"/>
      <c r="F36" s="530">
        <v>30.8</v>
      </c>
      <c r="G36" s="36" t="s">
        <v>766</v>
      </c>
      <c r="H36" s="36"/>
      <c r="I36" s="36"/>
      <c r="J36" s="515">
        <v>19</v>
      </c>
      <c r="K36" s="516"/>
      <c r="L36" s="562"/>
      <c r="M36" s="516"/>
      <c r="N36" s="516"/>
      <c r="O36" s="516"/>
      <c r="P36" s="516"/>
      <c r="Q36" s="1221"/>
      <c r="R36" s="1221"/>
      <c r="S36" s="504"/>
      <c r="T36" s="1221"/>
      <c r="U36" s="501"/>
      <c r="V36" s="501"/>
      <c r="W36" s="504"/>
      <c r="X36" s="504"/>
      <c r="Y36" s="501"/>
      <c r="Z36" s="504"/>
      <c r="AA36" s="501"/>
      <c r="AB36" s="501"/>
      <c r="AC36" s="501"/>
      <c r="AD36" s="501"/>
      <c r="AE36" s="504"/>
      <c r="AF36" s="501"/>
      <c r="AG36" s="1240"/>
      <c r="AH36" s="1241"/>
      <c r="AI36" s="1241"/>
      <c r="AJ36" s="1242"/>
      <c r="AL36" s="1215"/>
      <c r="AN36" s="1215"/>
    </row>
    <row r="37" spans="1:40" s="23" customFormat="1" ht="15">
      <c r="A37" s="675"/>
      <c r="B37" s="37"/>
      <c r="C37" s="37"/>
      <c r="D37" s="37"/>
      <c r="E37" s="37"/>
      <c r="F37" s="873"/>
      <c r="G37" s="37"/>
      <c r="H37" s="37"/>
      <c r="I37" s="37"/>
      <c r="J37" s="958"/>
      <c r="K37" s="516"/>
      <c r="L37" s="562"/>
      <c r="M37" s="1220"/>
      <c r="N37" s="516"/>
      <c r="P37" s="516"/>
      <c r="Q37" s="1221"/>
      <c r="R37" s="1221"/>
      <c r="S37" s="504"/>
      <c r="T37" s="1221"/>
      <c r="U37" s="501"/>
      <c r="V37" s="501"/>
      <c r="W37" s="504"/>
      <c r="X37" s="504"/>
      <c r="Y37" s="501"/>
      <c r="Z37" s="504"/>
      <c r="AA37" s="501"/>
      <c r="AB37" s="501"/>
      <c r="AC37" s="501"/>
      <c r="AD37" s="501"/>
      <c r="AE37" s="504"/>
      <c r="AF37" s="501"/>
      <c r="AG37" s="1240"/>
      <c r="AH37" s="1444"/>
      <c r="AI37" s="1444"/>
      <c r="AJ37" s="1242"/>
      <c r="AL37" s="1215"/>
      <c r="AN37" s="1215"/>
    </row>
    <row r="38" spans="1:40" s="23" customFormat="1" ht="15">
      <c r="A38" s="1747" t="s">
        <v>231</v>
      </c>
      <c r="B38" s="1734" t="s">
        <v>232</v>
      </c>
      <c r="C38" s="1734">
        <f>COUNTA(C40:C52)</f>
        <v>13</v>
      </c>
      <c r="D38" s="1734"/>
      <c r="E38" s="1438"/>
      <c r="G38" s="28" t="s">
        <v>751</v>
      </c>
      <c r="H38" s="28">
        <v>3373</v>
      </c>
      <c r="I38" s="28">
        <v>5995</v>
      </c>
      <c r="J38" s="1225">
        <f>SUM(J39:J52)</f>
        <v>12064</v>
      </c>
      <c r="K38" s="530"/>
      <c r="L38" s="503"/>
      <c r="M38" s="1220" t="s">
        <v>1519</v>
      </c>
      <c r="N38" s="530"/>
      <c r="O38" s="1220" t="s">
        <v>685</v>
      </c>
      <c r="P38" s="530"/>
      <c r="Q38" s="1221"/>
      <c r="R38" s="1221"/>
      <c r="S38" s="504"/>
      <c r="T38" s="1221"/>
      <c r="U38" s="501"/>
      <c r="V38" s="501"/>
      <c r="W38" s="504"/>
      <c r="X38" s="504"/>
      <c r="Y38" s="501"/>
      <c r="Z38" s="504"/>
      <c r="AA38" s="501"/>
      <c r="AB38" s="501"/>
      <c r="AC38" s="501"/>
      <c r="AD38" s="501"/>
      <c r="AE38" s="504"/>
      <c r="AF38" s="501"/>
      <c r="AG38" s="1240"/>
      <c r="AH38" s="1444"/>
      <c r="AI38" s="1444"/>
      <c r="AJ38" s="1242"/>
      <c r="AL38" s="1215"/>
      <c r="AN38" s="1215"/>
    </row>
    <row r="39" spans="1:40" s="23" customFormat="1" ht="15">
      <c r="A39" s="1742"/>
      <c r="B39" s="1743"/>
      <c r="C39" s="1743"/>
      <c r="D39" s="1743"/>
      <c r="E39" s="1439"/>
      <c r="F39" s="530"/>
      <c r="J39" s="502">
        <f>SUM(H39:I39)</f>
        <v>0</v>
      </c>
      <c r="K39" s="1220" t="s">
        <v>691</v>
      </c>
      <c r="L39" s="503"/>
      <c r="M39" s="1220" t="s">
        <v>2643</v>
      </c>
      <c r="N39" s="530"/>
      <c r="O39" s="1220" t="s">
        <v>709</v>
      </c>
      <c r="P39" s="530"/>
      <c r="Q39" s="1222"/>
      <c r="R39" s="1222"/>
      <c r="S39" s="1222"/>
      <c r="T39" s="1222"/>
      <c r="U39" s="1222"/>
      <c r="V39" s="1222"/>
      <c r="W39" s="1222"/>
      <c r="X39" s="1222"/>
      <c r="Y39" s="1222"/>
      <c r="Z39" s="1222"/>
      <c r="AA39" s="1222"/>
      <c r="AB39" s="1222"/>
      <c r="AC39" s="1222"/>
      <c r="AD39" s="1222"/>
      <c r="AE39" s="1222"/>
      <c r="AF39" s="1222"/>
      <c r="AG39" s="1744"/>
      <c r="AH39" s="1745"/>
      <c r="AI39" s="1745"/>
      <c r="AJ39" s="1746"/>
      <c r="AL39" s="1215"/>
      <c r="AN39" s="1215"/>
    </row>
    <row r="40" spans="1:40" s="23" customFormat="1" ht="15">
      <c r="A40" s="226" t="s">
        <v>275</v>
      </c>
      <c r="B40" s="36"/>
      <c r="C40" s="36" t="s">
        <v>235</v>
      </c>
      <c r="D40" s="1734" t="s">
        <v>232</v>
      </c>
      <c r="E40" s="36"/>
      <c r="F40" s="530">
        <v>16</v>
      </c>
      <c r="G40" s="36" t="s">
        <v>751</v>
      </c>
      <c r="H40" s="36"/>
      <c r="I40" s="36"/>
      <c r="J40" s="515">
        <v>19</v>
      </c>
      <c r="K40" s="530"/>
      <c r="L40" s="503"/>
      <c r="M40" s="530"/>
      <c r="N40" s="530"/>
      <c r="O40" s="530"/>
      <c r="P40" s="530"/>
      <c r="Q40" s="1222"/>
      <c r="R40" s="1222"/>
      <c r="S40" s="501"/>
      <c r="T40" s="1222"/>
      <c r="U40" s="501"/>
      <c r="V40" s="501"/>
      <c r="W40" s="501"/>
      <c r="X40" s="501"/>
      <c r="Y40" s="501"/>
      <c r="Z40" s="1222"/>
      <c r="AA40" s="501"/>
      <c r="AB40" s="501"/>
      <c r="AC40" s="501"/>
      <c r="AD40" s="501"/>
      <c r="AE40" s="501"/>
      <c r="AF40" s="501"/>
      <c r="AG40" s="1238"/>
      <c r="AH40" s="1237"/>
      <c r="AI40" s="1237"/>
      <c r="AJ40" s="1243"/>
      <c r="AL40" s="1215"/>
      <c r="AN40" s="1215"/>
    </row>
    <row r="41" spans="1:40" s="23" customFormat="1" ht="15">
      <c r="A41" s="226" t="s">
        <v>275</v>
      </c>
      <c r="B41" s="36"/>
      <c r="C41" s="36" t="s">
        <v>237</v>
      </c>
      <c r="D41" s="1734" t="s">
        <v>232</v>
      </c>
      <c r="E41" s="36"/>
      <c r="F41" s="530">
        <v>1.7</v>
      </c>
      <c r="G41" s="36" t="s">
        <v>751</v>
      </c>
      <c r="H41" s="36">
        <v>81</v>
      </c>
      <c r="I41" s="36">
        <v>276</v>
      </c>
      <c r="J41" s="515">
        <f>SUM(H41:I41)</f>
        <v>357</v>
      </c>
      <c r="K41" s="530"/>
      <c r="L41" s="503"/>
      <c r="M41" s="530"/>
      <c r="N41" s="530"/>
      <c r="O41" s="530"/>
      <c r="P41" s="530"/>
      <c r="Q41" s="1221"/>
      <c r="R41" s="1221"/>
      <c r="S41" s="504"/>
      <c r="T41" s="1221"/>
      <c r="U41" s="504"/>
      <c r="V41" s="504"/>
      <c r="W41" s="504"/>
      <c r="X41" s="504"/>
      <c r="Y41" s="504"/>
      <c r="Z41" s="504"/>
      <c r="AA41" s="504"/>
      <c r="AB41" s="504"/>
      <c r="AC41" s="504"/>
      <c r="AD41" s="504"/>
      <c r="AE41" s="504"/>
      <c r="AF41" s="504"/>
      <c r="AG41" s="1241"/>
      <c r="AH41" s="1240"/>
      <c r="AI41" s="1240"/>
      <c r="AJ41" s="1244"/>
      <c r="AL41" s="1215"/>
      <c r="AN41" s="1215"/>
    </row>
    <row r="42" spans="1:40" s="23" customFormat="1" ht="15">
      <c r="A42" s="671" t="s">
        <v>288</v>
      </c>
      <c r="B42" s="1532"/>
      <c r="C42" s="1533" t="s">
        <v>830</v>
      </c>
      <c r="D42" s="1734" t="s">
        <v>232</v>
      </c>
      <c r="E42" s="1211"/>
      <c r="F42" s="520"/>
      <c r="G42" s="144" t="s">
        <v>751</v>
      </c>
      <c r="H42" s="144">
        <v>1039</v>
      </c>
      <c r="I42" s="144">
        <v>3321</v>
      </c>
      <c r="J42" s="541">
        <f t="shared" ref="J42:J43" si="1">SUM(H42:I42)</f>
        <v>4360</v>
      </c>
      <c r="K42" s="1220" t="s">
        <v>692</v>
      </c>
      <c r="L42" s="503"/>
      <c r="M42" s="1220" t="s">
        <v>2642</v>
      </c>
      <c r="N42" s="530"/>
      <c r="O42" s="1220" t="s">
        <v>940</v>
      </c>
      <c r="P42" s="530"/>
      <c r="Q42" s="1221"/>
      <c r="R42" s="1221"/>
      <c r="S42" s="504"/>
      <c r="T42" s="1221"/>
      <c r="U42" s="504"/>
      <c r="V42" s="504"/>
      <c r="W42" s="504"/>
      <c r="X42" s="504"/>
      <c r="Y42" s="504"/>
      <c r="Z42" s="504"/>
      <c r="AA42" s="504"/>
      <c r="AB42" s="504"/>
      <c r="AC42" s="504"/>
      <c r="AD42" s="504"/>
      <c r="AE42" s="504"/>
      <c r="AF42" s="504"/>
      <c r="AG42" s="1241"/>
      <c r="AH42" s="1240"/>
      <c r="AI42" s="1240"/>
      <c r="AJ42" s="1244"/>
      <c r="AL42" s="1215"/>
      <c r="AN42" s="1215"/>
    </row>
    <row r="43" spans="1:40" s="23" customFormat="1" ht="15">
      <c r="A43" s="671" t="s">
        <v>831</v>
      </c>
      <c r="B43" s="144"/>
      <c r="C43" s="144" t="s">
        <v>729</v>
      </c>
      <c r="D43" s="1734" t="s">
        <v>232</v>
      </c>
      <c r="E43" s="144"/>
      <c r="F43" s="520">
        <v>12.3</v>
      </c>
      <c r="G43" s="144" t="s">
        <v>751</v>
      </c>
      <c r="H43" s="144">
        <v>235</v>
      </c>
      <c r="I43" s="144">
        <v>493</v>
      </c>
      <c r="J43" s="541">
        <f t="shared" si="1"/>
        <v>728</v>
      </c>
      <c r="K43" s="520"/>
      <c r="L43" s="520"/>
      <c r="M43" s="1220" t="s">
        <v>1519</v>
      </c>
      <c r="N43" s="520"/>
      <c r="O43" s="1220" t="s">
        <v>709</v>
      </c>
      <c r="P43" s="520"/>
      <c r="Q43" s="1230"/>
      <c r="R43" s="1230"/>
      <c r="S43" s="519"/>
      <c r="T43" s="1230"/>
      <c r="U43" s="519"/>
      <c r="V43" s="519"/>
      <c r="W43" s="519"/>
      <c r="X43" s="519"/>
      <c r="Y43" s="519"/>
      <c r="Z43" s="519"/>
      <c r="AA43" s="519"/>
      <c r="AB43" s="519"/>
      <c r="AC43" s="519"/>
      <c r="AD43" s="519"/>
      <c r="AE43" s="519"/>
      <c r="AF43" s="519"/>
      <c r="AG43" s="1241"/>
      <c r="AH43" s="1240"/>
      <c r="AI43" s="1240"/>
      <c r="AJ43" s="1244"/>
      <c r="AL43" s="1215"/>
      <c r="AN43" s="1215"/>
    </row>
    <row r="44" spans="1:40" s="1223" customFormat="1" ht="15">
      <c r="A44" s="673" t="s">
        <v>831</v>
      </c>
      <c r="B44" s="152"/>
      <c r="C44" s="152" t="s">
        <v>833</v>
      </c>
      <c r="D44" s="1734" t="s">
        <v>232</v>
      </c>
      <c r="E44" s="152"/>
      <c r="F44" s="525"/>
      <c r="G44" s="152" t="s">
        <v>751</v>
      </c>
      <c r="H44" s="152"/>
      <c r="I44" s="152"/>
      <c r="J44" s="521"/>
      <c r="K44" s="520"/>
      <c r="L44" s="520"/>
      <c r="M44" s="520"/>
      <c r="N44" s="520"/>
      <c r="O44" s="520"/>
      <c r="P44" s="520"/>
      <c r="Q44" s="1222"/>
      <c r="R44" s="1222"/>
      <c r="S44" s="501"/>
      <c r="T44" s="1222"/>
      <c r="U44" s="501"/>
      <c r="V44" s="501"/>
      <c r="W44" s="501"/>
      <c r="X44" s="501"/>
      <c r="Y44" s="501"/>
      <c r="Z44" s="501"/>
      <c r="AA44" s="501"/>
      <c r="AB44" s="501"/>
      <c r="AC44" s="501"/>
      <c r="AD44" s="501"/>
      <c r="AE44" s="501"/>
      <c r="AF44" s="501"/>
      <c r="AG44" s="1241"/>
      <c r="AH44" s="1240"/>
      <c r="AI44" s="1240"/>
      <c r="AJ44" s="1244"/>
      <c r="AL44" s="1224"/>
      <c r="AN44" s="1224"/>
    </row>
    <row r="45" spans="1:40" s="23" customFormat="1" ht="15">
      <c r="A45" s="673" t="s">
        <v>836</v>
      </c>
      <c r="B45" s="152"/>
      <c r="C45" s="152" t="s">
        <v>234</v>
      </c>
      <c r="D45" s="1734" t="s">
        <v>232</v>
      </c>
      <c r="E45" s="152"/>
      <c r="F45" s="525">
        <v>20.8</v>
      </c>
      <c r="G45" s="152" t="s">
        <v>751</v>
      </c>
      <c r="H45" s="152">
        <v>137</v>
      </c>
      <c r="I45" s="152">
        <v>236</v>
      </c>
      <c r="J45" s="521">
        <f>SUM(H45:I45)</f>
        <v>373</v>
      </c>
      <c r="K45" s="525"/>
      <c r="L45" s="520"/>
      <c r="M45" s="525"/>
      <c r="N45" s="525"/>
      <c r="O45" s="525"/>
      <c r="P45" s="525"/>
      <c r="Q45" s="1221"/>
      <c r="R45" s="1221"/>
      <c r="S45" s="504"/>
      <c r="T45" s="1221"/>
      <c r="U45" s="504"/>
      <c r="V45" s="504"/>
      <c r="W45" s="504"/>
      <c r="X45" s="504"/>
      <c r="Y45" s="504"/>
      <c r="Z45" s="504"/>
      <c r="AA45" s="504"/>
      <c r="AB45" s="504"/>
      <c r="AC45" s="504"/>
      <c r="AD45" s="504"/>
      <c r="AE45" s="504"/>
      <c r="AF45" s="504"/>
      <c r="AG45" s="1241"/>
      <c r="AH45" s="1240"/>
      <c r="AI45" s="1240"/>
      <c r="AJ45" s="1244"/>
      <c r="AL45" s="1215"/>
      <c r="AN45" s="1215"/>
    </row>
    <row r="46" spans="1:40" s="23" customFormat="1" ht="15">
      <c r="A46" s="673" t="s">
        <v>836</v>
      </c>
      <c r="B46" s="152"/>
      <c r="C46" s="152" t="s">
        <v>837</v>
      </c>
      <c r="D46" s="1734" t="s">
        <v>232</v>
      </c>
      <c r="E46" s="152"/>
      <c r="F46" s="525">
        <v>13.1</v>
      </c>
      <c r="G46" s="152" t="s">
        <v>751</v>
      </c>
      <c r="H46" s="152">
        <v>65</v>
      </c>
      <c r="I46" s="152">
        <v>157</v>
      </c>
      <c r="J46" s="521">
        <f>SUM(H46:I46)</f>
        <v>222</v>
      </c>
      <c r="K46" s="525"/>
      <c r="L46" s="520"/>
      <c r="M46" s="525"/>
      <c r="N46" s="525"/>
      <c r="O46" s="525"/>
      <c r="P46" s="525"/>
      <c r="Q46" s="1221"/>
      <c r="R46" s="1221"/>
      <c r="S46" s="504"/>
      <c r="T46" s="1221"/>
      <c r="U46" s="504"/>
      <c r="V46" s="504"/>
      <c r="W46" s="504"/>
      <c r="X46" s="504"/>
      <c r="Y46" s="504"/>
      <c r="Z46" s="504"/>
      <c r="AA46" s="504"/>
      <c r="AB46" s="504"/>
      <c r="AC46" s="504"/>
      <c r="AD46" s="504"/>
      <c r="AE46" s="504"/>
      <c r="AF46" s="504"/>
      <c r="AG46" s="1241"/>
      <c r="AH46" s="1240"/>
      <c r="AI46" s="1240"/>
      <c r="AJ46" s="1244"/>
      <c r="AL46" s="1215"/>
      <c r="AN46" s="1215"/>
    </row>
    <row r="47" spans="1:40" s="23" customFormat="1" ht="15">
      <c r="A47" s="673" t="s">
        <v>836</v>
      </c>
      <c r="B47" s="152"/>
      <c r="C47" s="152" t="s">
        <v>839</v>
      </c>
      <c r="D47" s="1734" t="s">
        <v>232</v>
      </c>
      <c r="E47" s="152"/>
      <c r="F47" s="525">
        <v>52.3</v>
      </c>
      <c r="G47" s="152" t="s">
        <v>751</v>
      </c>
      <c r="H47" s="152">
        <v>206</v>
      </c>
      <c r="I47" s="152">
        <v>378</v>
      </c>
      <c r="J47" s="521">
        <f t="shared" ref="J47:J51" si="2">SUM(H47:I47)</f>
        <v>584</v>
      </c>
      <c r="K47" s="525"/>
      <c r="L47" s="520"/>
      <c r="M47" s="525"/>
      <c r="N47" s="525"/>
      <c r="O47" s="525"/>
      <c r="P47" s="525"/>
      <c r="Q47" s="1221"/>
      <c r="R47" s="1221"/>
      <c r="S47" s="504"/>
      <c r="T47" s="1221"/>
      <c r="U47" s="504"/>
      <c r="V47" s="504"/>
      <c r="W47" s="504"/>
      <c r="X47" s="504"/>
      <c r="Y47" s="504"/>
      <c r="Z47" s="504"/>
      <c r="AA47" s="504"/>
      <c r="AB47" s="504"/>
      <c r="AC47" s="504"/>
      <c r="AD47" s="504"/>
      <c r="AE47" s="504"/>
      <c r="AF47" s="504"/>
      <c r="AG47" s="1241"/>
      <c r="AH47" s="1240"/>
      <c r="AI47" s="1240"/>
      <c r="AJ47" s="1244"/>
      <c r="AL47" s="1215"/>
      <c r="AN47" s="1215"/>
    </row>
    <row r="48" spans="1:40" s="23" customFormat="1" ht="15">
      <c r="A48" s="671" t="s">
        <v>840</v>
      </c>
      <c r="B48" s="144"/>
      <c r="C48" s="144" t="s">
        <v>842</v>
      </c>
      <c r="D48" s="1734" t="s">
        <v>232</v>
      </c>
      <c r="E48" s="144"/>
      <c r="F48" s="520">
        <v>23.3</v>
      </c>
      <c r="G48" s="144" t="s">
        <v>751</v>
      </c>
      <c r="H48" s="144">
        <v>452</v>
      </c>
      <c r="I48" s="144">
        <v>1378</v>
      </c>
      <c r="J48" s="541">
        <f t="shared" si="2"/>
        <v>1830</v>
      </c>
      <c r="K48" s="525"/>
      <c r="L48" s="520"/>
      <c r="M48" s="525"/>
      <c r="N48" s="525"/>
      <c r="O48" s="525"/>
      <c r="P48" s="525"/>
      <c r="Q48" s="1221"/>
      <c r="R48" s="1221"/>
      <c r="S48" s="504"/>
      <c r="T48" s="1221"/>
      <c r="U48" s="504"/>
      <c r="V48" s="504"/>
      <c r="W48" s="504"/>
      <c r="X48" s="504"/>
      <c r="Y48" s="504"/>
      <c r="Z48" s="504"/>
      <c r="AA48" s="504"/>
      <c r="AB48" s="504"/>
      <c r="AC48" s="504"/>
      <c r="AD48" s="504"/>
      <c r="AE48" s="504"/>
      <c r="AF48" s="504"/>
      <c r="AG48" s="1241"/>
      <c r="AH48" s="1240"/>
      <c r="AI48" s="1240"/>
      <c r="AJ48" s="1244"/>
      <c r="AL48" s="1215"/>
      <c r="AN48" s="1215"/>
    </row>
    <row r="49" spans="1:40" s="1223" customFormat="1" ht="15">
      <c r="A49" s="673" t="s">
        <v>840</v>
      </c>
      <c r="B49" s="152"/>
      <c r="C49" s="152" t="s">
        <v>233</v>
      </c>
      <c r="D49" s="1734" t="s">
        <v>232</v>
      </c>
      <c r="E49" s="152"/>
      <c r="F49" s="525">
        <v>21.7</v>
      </c>
      <c r="G49" s="152" t="s">
        <v>751</v>
      </c>
      <c r="H49" s="152">
        <v>229</v>
      </c>
      <c r="I49" s="152">
        <v>739</v>
      </c>
      <c r="J49" s="521">
        <f t="shared" si="2"/>
        <v>968</v>
      </c>
      <c r="K49" s="520"/>
      <c r="L49" s="520"/>
      <c r="M49" s="520"/>
      <c r="N49" s="520"/>
      <c r="O49" s="520"/>
      <c r="P49" s="520"/>
      <c r="Q49" s="1222"/>
      <c r="R49" s="1222"/>
      <c r="S49" s="501"/>
      <c r="T49" s="1222"/>
      <c r="U49" s="501"/>
      <c r="V49" s="501"/>
      <c r="W49" s="501"/>
      <c r="X49" s="501"/>
      <c r="Y49" s="501"/>
      <c r="Z49" s="501"/>
      <c r="AA49" s="501"/>
      <c r="AB49" s="501"/>
      <c r="AC49" s="501"/>
      <c r="AD49" s="501"/>
      <c r="AE49" s="501"/>
      <c r="AF49" s="501"/>
      <c r="AG49" s="1241"/>
      <c r="AH49" s="1240"/>
      <c r="AI49" s="1240"/>
      <c r="AJ49" s="1244"/>
      <c r="AL49" s="1224"/>
      <c r="AN49" s="1224"/>
    </row>
    <row r="50" spans="1:40" s="23" customFormat="1" ht="15">
      <c r="A50" s="673" t="s">
        <v>289</v>
      </c>
      <c r="B50" s="152"/>
      <c r="C50" s="173" t="s">
        <v>881</v>
      </c>
      <c r="D50" s="1734" t="s">
        <v>232</v>
      </c>
      <c r="E50" s="173"/>
      <c r="F50" s="530"/>
      <c r="G50" s="152" t="s">
        <v>751</v>
      </c>
      <c r="H50" s="152">
        <v>142</v>
      </c>
      <c r="I50" s="152">
        <v>312</v>
      </c>
      <c r="J50" s="521">
        <f t="shared" si="2"/>
        <v>454</v>
      </c>
      <c r="K50" s="525"/>
      <c r="L50" s="520"/>
      <c r="M50" s="525"/>
      <c r="N50" s="525"/>
      <c r="O50" s="525"/>
      <c r="P50" s="525"/>
      <c r="Q50" s="1221"/>
      <c r="R50" s="1221"/>
      <c r="S50" s="504"/>
      <c r="T50" s="1221"/>
      <c r="U50" s="504"/>
      <c r="V50" s="504"/>
      <c r="W50" s="504"/>
      <c r="X50" s="504"/>
      <c r="Y50" s="504"/>
      <c r="Z50" s="504"/>
      <c r="AA50" s="504"/>
      <c r="AB50" s="504"/>
      <c r="AC50" s="504"/>
      <c r="AD50" s="504"/>
      <c r="AE50" s="504"/>
      <c r="AF50" s="504"/>
      <c r="AG50" s="1241"/>
      <c r="AH50" s="1240"/>
      <c r="AI50" s="1240"/>
      <c r="AJ50" s="1244"/>
      <c r="AL50" s="1215"/>
      <c r="AN50" s="1215"/>
    </row>
    <row r="51" spans="1:40" s="23" customFormat="1" ht="15">
      <c r="A51" s="673" t="s">
        <v>289</v>
      </c>
      <c r="B51" s="152"/>
      <c r="C51" s="173" t="s">
        <v>882</v>
      </c>
      <c r="D51" s="1734" t="s">
        <v>232</v>
      </c>
      <c r="E51" s="173"/>
      <c r="F51" s="530"/>
      <c r="G51" s="152" t="s">
        <v>751</v>
      </c>
      <c r="H51" s="152">
        <v>168</v>
      </c>
      <c r="I51" s="152">
        <v>479</v>
      </c>
      <c r="J51" s="521">
        <f t="shared" si="2"/>
        <v>647</v>
      </c>
      <c r="K51" s="530"/>
      <c r="L51" s="503"/>
      <c r="M51" s="530"/>
      <c r="N51" s="530"/>
      <c r="O51" s="530"/>
      <c r="P51" s="530"/>
      <c r="Q51" s="1221"/>
      <c r="R51" s="1221"/>
      <c r="S51" s="504"/>
      <c r="T51" s="1221"/>
      <c r="U51" s="504"/>
      <c r="V51" s="504"/>
      <c r="W51" s="504"/>
      <c r="X51" s="504"/>
      <c r="Y51" s="504"/>
      <c r="Z51" s="504"/>
      <c r="AA51" s="504"/>
      <c r="AB51" s="504"/>
      <c r="AC51" s="504"/>
      <c r="AD51" s="504"/>
      <c r="AE51" s="504"/>
      <c r="AF51" s="504"/>
      <c r="AG51" s="1241"/>
      <c r="AH51" s="1240"/>
      <c r="AI51" s="1240"/>
      <c r="AJ51" s="1244"/>
      <c r="AL51" s="1215"/>
      <c r="AN51" s="1215"/>
    </row>
    <row r="52" spans="1:40" s="23" customFormat="1" ht="15">
      <c r="A52" s="673" t="s">
        <v>841</v>
      </c>
      <c r="B52" s="152"/>
      <c r="C52" s="152" t="s">
        <v>730</v>
      </c>
      <c r="D52" s="1734" t="s">
        <v>232</v>
      </c>
      <c r="E52" s="152"/>
      <c r="F52" s="525">
        <v>26.2</v>
      </c>
      <c r="G52" s="152" t="s">
        <v>751</v>
      </c>
      <c r="H52" s="152">
        <v>490</v>
      </c>
      <c r="I52" s="152">
        <v>1032</v>
      </c>
      <c r="J52" s="521">
        <f>SUM(H52:I52)</f>
        <v>1522</v>
      </c>
      <c r="K52" s="530"/>
      <c r="L52" s="503"/>
      <c r="M52" s="530"/>
      <c r="N52" s="530"/>
      <c r="O52" s="530"/>
      <c r="P52" s="530"/>
      <c r="Q52" s="1221"/>
      <c r="R52" s="1221"/>
      <c r="S52" s="504"/>
      <c r="T52" s="1221"/>
      <c r="U52" s="504"/>
      <c r="V52" s="504"/>
      <c r="W52" s="504"/>
      <c r="X52" s="504"/>
      <c r="Y52" s="504"/>
      <c r="Z52" s="504"/>
      <c r="AA52" s="504"/>
      <c r="AB52" s="504"/>
      <c r="AC52" s="504"/>
      <c r="AD52" s="504"/>
      <c r="AE52" s="504"/>
      <c r="AF52" s="504"/>
      <c r="AG52" s="1241"/>
      <c r="AH52" s="1240"/>
      <c r="AI52" s="1240"/>
      <c r="AJ52" s="1244"/>
      <c r="AL52" s="1215"/>
      <c r="AN52" s="1215"/>
    </row>
    <row r="53" spans="1:40" s="23" customFormat="1" ht="15">
      <c r="K53" s="525"/>
      <c r="L53" s="520"/>
      <c r="M53" s="525"/>
      <c r="N53" s="525"/>
      <c r="O53" s="525"/>
      <c r="P53" s="525"/>
      <c r="Q53" s="1221"/>
      <c r="R53" s="1221"/>
      <c r="S53" s="504"/>
      <c r="T53" s="1221"/>
      <c r="U53" s="504"/>
      <c r="V53" s="504"/>
      <c r="W53" s="504"/>
      <c r="X53" s="504"/>
      <c r="Y53" s="504"/>
      <c r="Z53" s="504"/>
      <c r="AA53" s="504"/>
      <c r="AB53" s="504"/>
      <c r="AC53" s="504"/>
      <c r="AD53" s="504"/>
      <c r="AE53" s="504"/>
      <c r="AF53" s="504"/>
      <c r="AG53" s="1444"/>
      <c r="AH53" s="1240"/>
      <c r="AI53" s="1240"/>
      <c r="AJ53" s="1244"/>
      <c r="AL53" s="1215"/>
      <c r="AN53" s="1215"/>
    </row>
    <row r="54" spans="1:40" s="23" customFormat="1" ht="15">
      <c r="A54" s="1747" t="s">
        <v>737</v>
      </c>
      <c r="B54" s="1734" t="s">
        <v>245</v>
      </c>
      <c r="C54" s="1734">
        <f>COUNTA(C56:C62)</f>
        <v>7</v>
      </c>
      <c r="D54" s="1734"/>
      <c r="E54" s="1438"/>
      <c r="G54" s="28" t="s">
        <v>751</v>
      </c>
      <c r="H54" s="1223">
        <v>774</v>
      </c>
      <c r="I54" s="1223">
        <v>3559</v>
      </c>
      <c r="J54" s="1225">
        <f>SUM(J55:J62)</f>
        <v>138</v>
      </c>
      <c r="K54" s="1220"/>
      <c r="L54" s="520"/>
      <c r="M54" s="525"/>
      <c r="N54" s="525"/>
      <c r="O54" s="525"/>
      <c r="P54" s="525"/>
      <c r="Q54" s="1221"/>
      <c r="R54" s="1221"/>
      <c r="S54" s="504"/>
      <c r="T54" s="1221"/>
      <c r="U54" s="504"/>
      <c r="V54" s="504"/>
      <c r="W54" s="504"/>
      <c r="X54" s="504"/>
      <c r="Y54" s="504"/>
      <c r="Z54" s="504"/>
      <c r="AA54" s="504"/>
      <c r="AB54" s="504"/>
      <c r="AC54" s="504"/>
      <c r="AD54" s="504"/>
      <c r="AE54" s="504"/>
      <c r="AF54" s="504"/>
      <c r="AG54" s="1245"/>
      <c r="AH54" s="1029"/>
      <c r="AI54" s="1029"/>
      <c r="AJ54" s="1246"/>
      <c r="AL54" s="1215"/>
      <c r="AN54" s="1215"/>
    </row>
    <row r="55" spans="1:40" s="23" customFormat="1" ht="15">
      <c r="A55" s="1742"/>
      <c r="B55" s="1743"/>
      <c r="C55" s="1743"/>
      <c r="D55" s="1743"/>
      <c r="E55" s="1439"/>
      <c r="F55" s="530"/>
      <c r="J55" s="502">
        <f>SUM(H55:I55)</f>
        <v>0</v>
      </c>
      <c r="K55" s="1220" t="s">
        <v>692</v>
      </c>
      <c r="L55" s="503"/>
      <c r="M55" s="1220" t="s">
        <v>2642</v>
      </c>
      <c r="N55" s="530"/>
      <c r="O55" s="1220" t="s">
        <v>940</v>
      </c>
      <c r="P55" s="530"/>
      <c r="Q55" s="1222"/>
      <c r="R55" s="1222"/>
      <c r="S55" s="1222"/>
      <c r="T55" s="1222"/>
      <c r="U55" s="1222"/>
      <c r="V55" s="1222"/>
      <c r="W55" s="1222"/>
      <c r="X55" s="1222"/>
      <c r="Y55" s="1222"/>
      <c r="Z55" s="1222"/>
      <c r="AA55" s="1222"/>
      <c r="AB55" s="1222"/>
      <c r="AC55" s="1222"/>
      <c r="AD55" s="1222"/>
      <c r="AE55" s="1222"/>
      <c r="AF55" s="1222"/>
      <c r="AG55" s="1744"/>
      <c r="AH55" s="1745"/>
      <c r="AI55" s="1745"/>
      <c r="AJ55" s="1746"/>
      <c r="AL55" s="1215"/>
      <c r="AN55" s="1215"/>
    </row>
    <row r="56" spans="1:40" s="23" customFormat="1" ht="15">
      <c r="A56" s="226" t="s">
        <v>843</v>
      </c>
      <c r="B56" s="1470"/>
      <c r="C56" s="43" t="s">
        <v>845</v>
      </c>
      <c r="D56" s="1734" t="s">
        <v>245</v>
      </c>
      <c r="E56" s="43"/>
      <c r="F56" s="530"/>
      <c r="G56" s="36" t="s">
        <v>751</v>
      </c>
      <c r="H56" s="36"/>
      <c r="I56" s="36"/>
      <c r="J56" s="502"/>
      <c r="L56" s="503"/>
      <c r="M56" s="530"/>
      <c r="N56" s="530"/>
      <c r="O56" s="530"/>
      <c r="P56" s="530"/>
      <c r="Q56" s="1221"/>
      <c r="R56" s="1222"/>
      <c r="S56" s="501"/>
      <c r="T56" s="1222"/>
      <c r="U56" s="1222"/>
      <c r="V56" s="1222"/>
      <c r="W56" s="1222"/>
      <c r="X56" s="1222"/>
      <c r="Y56" s="1222"/>
      <c r="Z56" s="1222"/>
      <c r="AA56" s="1222"/>
      <c r="AB56" s="1222"/>
      <c r="AC56" s="1222"/>
      <c r="AD56" s="1222"/>
      <c r="AE56" s="1222"/>
      <c r="AF56" s="1222"/>
      <c r="AG56" s="1237"/>
      <c r="AH56" s="1238"/>
      <c r="AI56" s="1238"/>
      <c r="AJ56" s="1239"/>
      <c r="AL56" s="1215"/>
      <c r="AN56" s="1215"/>
    </row>
    <row r="57" spans="1:40" s="23" customFormat="1" ht="15">
      <c r="A57" s="226" t="s">
        <v>843</v>
      </c>
      <c r="B57" s="36"/>
      <c r="C57" s="36" t="s">
        <v>844</v>
      </c>
      <c r="D57" s="1734" t="s">
        <v>245</v>
      </c>
      <c r="E57" s="36"/>
      <c r="F57" s="516">
        <v>113</v>
      </c>
      <c r="G57" s="36" t="s">
        <v>751</v>
      </c>
      <c r="H57" s="36">
        <v>23</v>
      </c>
      <c r="I57" s="36">
        <v>9</v>
      </c>
      <c r="J57" s="515">
        <f>SUM(H57:I57)</f>
        <v>32</v>
      </c>
      <c r="K57" s="530"/>
      <c r="L57" s="503"/>
      <c r="M57" s="530"/>
      <c r="N57" s="530"/>
      <c r="O57" s="530"/>
      <c r="P57" s="530"/>
      <c r="Q57" s="1221"/>
      <c r="R57" s="1222"/>
      <c r="S57" s="501"/>
      <c r="T57" s="1222"/>
      <c r="U57" s="1222"/>
      <c r="V57" s="1222"/>
      <c r="W57" s="1222"/>
      <c r="X57" s="1222"/>
      <c r="Y57" s="1222"/>
      <c r="Z57" s="1222"/>
      <c r="AA57" s="1222"/>
      <c r="AB57" s="1222"/>
      <c r="AC57" s="1222"/>
      <c r="AD57" s="1222"/>
      <c r="AE57" s="1222"/>
      <c r="AF57" s="1222"/>
      <c r="AG57" s="1240"/>
      <c r="AH57" s="1241"/>
      <c r="AI57" s="1241"/>
      <c r="AJ57" s="1242"/>
      <c r="AL57" s="1215"/>
      <c r="AN57" s="1215"/>
    </row>
    <row r="58" spans="1:40" s="23" customFormat="1" ht="15">
      <c r="A58" s="226" t="s">
        <v>843</v>
      </c>
      <c r="B58" s="36"/>
      <c r="C58" s="36" t="s">
        <v>846</v>
      </c>
      <c r="D58" s="1734" t="s">
        <v>245</v>
      </c>
      <c r="E58" s="36"/>
      <c r="F58" s="516"/>
      <c r="G58" s="36" t="s">
        <v>751</v>
      </c>
      <c r="H58" s="36"/>
      <c r="I58" s="36"/>
      <c r="J58" s="515"/>
      <c r="K58" s="516"/>
      <c r="L58" s="562"/>
      <c r="M58" s="516"/>
      <c r="N58" s="516"/>
      <c r="O58" s="516"/>
      <c r="P58" s="516"/>
      <c r="Q58" s="1222"/>
      <c r="R58" s="1222"/>
      <c r="S58" s="501"/>
      <c r="T58" s="1222"/>
      <c r="U58" s="501"/>
      <c r="V58" s="501"/>
      <c r="W58" s="501"/>
      <c r="X58" s="501"/>
      <c r="Y58" s="501"/>
      <c r="Z58" s="501"/>
      <c r="AA58" s="501"/>
      <c r="AB58" s="501"/>
      <c r="AC58" s="501"/>
      <c r="AD58" s="501"/>
      <c r="AE58" s="501"/>
      <c r="AF58" s="501"/>
      <c r="AG58" s="1240"/>
      <c r="AH58" s="1241"/>
      <c r="AI58" s="1241"/>
      <c r="AJ58" s="1242"/>
      <c r="AL58" s="1215"/>
      <c r="AN58" s="1215"/>
    </row>
    <row r="59" spans="1:40" s="23" customFormat="1" ht="15">
      <c r="A59" s="226" t="s">
        <v>843</v>
      </c>
      <c r="B59" s="36"/>
      <c r="C59" s="36" t="s">
        <v>847</v>
      </c>
      <c r="D59" s="1734" t="s">
        <v>245</v>
      </c>
      <c r="E59" s="36"/>
      <c r="F59" s="516"/>
      <c r="G59" s="36" t="s">
        <v>751</v>
      </c>
      <c r="H59" s="36"/>
      <c r="I59" s="36"/>
      <c r="J59" s="515"/>
      <c r="K59" s="516"/>
      <c r="L59" s="562"/>
      <c r="M59" s="516"/>
      <c r="N59" s="516"/>
      <c r="O59" s="516"/>
      <c r="P59" s="516"/>
      <c r="Q59" s="1222"/>
      <c r="R59" s="1222"/>
      <c r="S59" s="501"/>
      <c r="T59" s="1222"/>
      <c r="U59" s="501"/>
      <c r="V59" s="501"/>
      <c r="W59" s="501"/>
      <c r="X59" s="501"/>
      <c r="Y59" s="501"/>
      <c r="Z59" s="501"/>
      <c r="AA59" s="501"/>
      <c r="AB59" s="501"/>
      <c r="AC59" s="501"/>
      <c r="AD59" s="501"/>
      <c r="AE59" s="501"/>
      <c r="AF59" s="501"/>
      <c r="AG59" s="1240"/>
      <c r="AH59" s="1241"/>
      <c r="AI59" s="1241"/>
      <c r="AJ59" s="1242"/>
      <c r="AL59" s="1215"/>
      <c r="AN59" s="1215"/>
    </row>
    <row r="60" spans="1:40" s="23" customFormat="1" ht="15">
      <c r="A60" s="226" t="s">
        <v>843</v>
      </c>
      <c r="B60" s="36"/>
      <c r="C60" s="36" t="s">
        <v>2673</v>
      </c>
      <c r="D60" s="1734" t="s">
        <v>245</v>
      </c>
      <c r="E60" s="36"/>
      <c r="F60" s="516"/>
      <c r="G60" s="36" t="s">
        <v>751</v>
      </c>
      <c r="H60" s="36">
        <v>2</v>
      </c>
      <c r="I60" s="36">
        <v>13</v>
      </c>
      <c r="J60" s="515">
        <f>SUM(H60:I60)</f>
        <v>15</v>
      </c>
      <c r="K60" s="516"/>
      <c r="L60" s="562"/>
      <c r="M60" s="516"/>
      <c r="N60" s="516"/>
      <c r="O60" s="516"/>
      <c r="P60" s="516"/>
      <c r="Q60" s="1222"/>
      <c r="R60" s="1222"/>
      <c r="S60" s="501"/>
      <c r="T60" s="1222"/>
      <c r="U60" s="501"/>
      <c r="V60" s="501"/>
      <c r="W60" s="501"/>
      <c r="X60" s="501"/>
      <c r="Y60" s="501"/>
      <c r="Z60" s="501"/>
      <c r="AA60" s="501"/>
      <c r="AB60" s="501"/>
      <c r="AC60" s="501"/>
      <c r="AD60" s="501"/>
      <c r="AE60" s="501"/>
      <c r="AF60" s="501"/>
      <c r="AG60" s="1240"/>
      <c r="AH60" s="1241"/>
      <c r="AI60" s="1241"/>
      <c r="AJ60" s="1242"/>
      <c r="AL60" s="1215"/>
      <c r="AN60" s="1215"/>
    </row>
    <row r="61" spans="1:40" s="23" customFormat="1" ht="15">
      <c r="A61" s="226" t="s">
        <v>737</v>
      </c>
      <c r="B61" s="36"/>
      <c r="C61" s="36" t="s">
        <v>738</v>
      </c>
      <c r="D61" s="1734" t="s">
        <v>245</v>
      </c>
      <c r="E61" s="36"/>
      <c r="F61" s="516"/>
      <c r="G61" s="36" t="s">
        <v>751</v>
      </c>
      <c r="H61" s="36">
        <v>32</v>
      </c>
      <c r="I61" s="36">
        <v>59</v>
      </c>
      <c r="J61" s="515">
        <f>SUM(H61:I61)</f>
        <v>91</v>
      </c>
      <c r="K61" s="516"/>
      <c r="L61" s="562"/>
      <c r="M61" s="516"/>
      <c r="N61" s="516"/>
      <c r="O61" s="516"/>
      <c r="P61" s="516"/>
      <c r="Q61" s="1222"/>
      <c r="R61" s="1222"/>
      <c r="S61" s="501"/>
      <c r="T61" s="1222"/>
      <c r="U61" s="501"/>
      <c r="V61" s="501"/>
      <c r="W61" s="501"/>
      <c r="X61" s="501"/>
      <c r="Y61" s="501"/>
      <c r="Z61" s="501"/>
      <c r="AA61" s="501"/>
      <c r="AB61" s="501"/>
      <c r="AC61" s="501"/>
      <c r="AD61" s="501"/>
      <c r="AE61" s="501"/>
      <c r="AF61" s="501"/>
      <c r="AG61" s="1240"/>
      <c r="AH61" s="1241"/>
      <c r="AI61" s="1241"/>
      <c r="AJ61" s="1242"/>
      <c r="AL61" s="1215"/>
      <c r="AN61" s="1215"/>
    </row>
    <row r="62" spans="1:40" s="23" customFormat="1" ht="15">
      <c r="A62" s="226" t="s">
        <v>737</v>
      </c>
      <c r="B62" s="36"/>
      <c r="C62" s="36" t="s">
        <v>246</v>
      </c>
      <c r="D62" s="1734" t="s">
        <v>245</v>
      </c>
      <c r="E62" s="36"/>
      <c r="F62" s="516">
        <v>37.299999999999997</v>
      </c>
      <c r="G62" s="36" t="s">
        <v>751</v>
      </c>
      <c r="H62" s="36"/>
      <c r="I62" s="36"/>
      <c r="J62" s="515"/>
      <c r="K62" s="516"/>
      <c r="L62" s="562"/>
      <c r="M62" s="516"/>
      <c r="N62" s="516"/>
      <c r="O62" s="516"/>
      <c r="P62" s="516"/>
      <c r="Q62" s="1222"/>
      <c r="R62" s="1222"/>
      <c r="S62" s="501"/>
      <c r="T62" s="1222"/>
      <c r="U62" s="501"/>
      <c r="V62" s="501"/>
      <c r="W62" s="501"/>
      <c r="X62" s="501"/>
      <c r="Y62" s="501"/>
      <c r="Z62" s="501"/>
      <c r="AA62" s="501"/>
      <c r="AB62" s="501"/>
      <c r="AC62" s="501"/>
      <c r="AD62" s="501"/>
      <c r="AE62" s="501"/>
      <c r="AF62" s="501"/>
      <c r="AG62" s="1240"/>
      <c r="AH62" s="1241"/>
      <c r="AI62" s="1241"/>
      <c r="AJ62" s="1242"/>
      <c r="AL62" s="1215"/>
      <c r="AN62" s="1215"/>
    </row>
    <row r="63" spans="1:40" s="23" customFormat="1" ht="15">
      <c r="A63" s="675"/>
      <c r="B63" s="37"/>
      <c r="C63" s="37"/>
      <c r="D63" s="37"/>
      <c r="E63" s="37"/>
      <c r="F63" s="1247"/>
      <c r="G63" s="37"/>
      <c r="H63" s="37"/>
      <c r="I63" s="37"/>
      <c r="J63" s="958"/>
      <c r="K63" s="516"/>
      <c r="L63" s="562"/>
      <c r="M63" s="516"/>
      <c r="N63" s="516"/>
      <c r="O63" s="516"/>
      <c r="P63" s="516"/>
      <c r="Q63" s="1222"/>
      <c r="R63" s="1222"/>
      <c r="S63" s="501"/>
      <c r="T63" s="1222"/>
      <c r="U63" s="501"/>
      <c r="V63" s="501"/>
      <c r="W63" s="501"/>
      <c r="X63" s="501"/>
      <c r="Y63" s="501"/>
      <c r="Z63" s="501"/>
      <c r="AA63" s="501"/>
      <c r="AB63" s="501"/>
      <c r="AC63" s="501"/>
      <c r="AD63" s="501"/>
      <c r="AE63" s="501"/>
      <c r="AF63" s="501"/>
      <c r="AG63" s="1240"/>
      <c r="AH63" s="1444"/>
      <c r="AI63" s="1444"/>
      <c r="AJ63" s="1242"/>
      <c r="AL63" s="1215"/>
      <c r="AN63" s="1215"/>
    </row>
    <row r="64" spans="1:40" s="23" customFormat="1" ht="15">
      <c r="A64" s="1747" t="s">
        <v>247</v>
      </c>
      <c r="B64" s="1734" t="s">
        <v>248</v>
      </c>
      <c r="C64" s="1734">
        <f>COUNTA(C66:C78)</f>
        <v>13</v>
      </c>
      <c r="D64" s="1734"/>
      <c r="E64" s="1438"/>
      <c r="G64" s="1734" t="s">
        <v>751</v>
      </c>
      <c r="H64" s="1439">
        <v>1901</v>
      </c>
      <c r="I64" s="1439">
        <v>3780</v>
      </c>
      <c r="J64" s="1225">
        <f>SUM(J65:J78)</f>
        <v>5921</v>
      </c>
      <c r="K64" s="516"/>
      <c r="L64" s="562"/>
      <c r="M64" s="516"/>
      <c r="N64" s="516"/>
      <c r="O64" s="516"/>
      <c r="P64" s="516"/>
      <c r="Q64" s="1221"/>
      <c r="R64" s="1221"/>
      <c r="S64" s="504"/>
      <c r="T64" s="1221"/>
      <c r="U64" s="501"/>
      <c r="V64" s="501"/>
      <c r="W64" s="504"/>
      <c r="X64" s="504"/>
      <c r="Y64" s="501"/>
      <c r="Z64" s="504"/>
      <c r="AA64" s="501"/>
      <c r="AB64" s="501"/>
      <c r="AC64" s="501"/>
      <c r="AD64" s="501"/>
      <c r="AE64" s="504"/>
      <c r="AF64" s="501"/>
      <c r="AG64" s="1240"/>
      <c r="AH64" s="1444"/>
      <c r="AI64" s="1444"/>
      <c r="AJ64" s="1242"/>
      <c r="AL64" s="1215"/>
      <c r="AN64" s="1215"/>
    </row>
    <row r="65" spans="1:40" s="23" customFormat="1" ht="15">
      <c r="A65" s="1742"/>
      <c r="B65" s="1743"/>
      <c r="C65" s="1743"/>
      <c r="D65" s="1743"/>
      <c r="E65" s="1439"/>
      <c r="F65" s="530"/>
      <c r="G65" s="1743"/>
      <c r="J65" s="502">
        <f>SUM(H65:I65)</f>
        <v>0</v>
      </c>
      <c r="K65" s="1220" t="s">
        <v>692</v>
      </c>
      <c r="L65" s="503"/>
      <c r="M65" s="1220" t="s">
        <v>2642</v>
      </c>
      <c r="N65" s="530"/>
      <c r="O65" s="1220" t="s">
        <v>940</v>
      </c>
      <c r="P65" s="530"/>
      <c r="Q65" s="1222"/>
      <c r="R65" s="1222"/>
      <c r="S65" s="1222"/>
      <c r="T65" s="1222"/>
      <c r="U65" s="1222"/>
      <c r="V65" s="1222"/>
      <c r="W65" s="1222"/>
      <c r="X65" s="1222"/>
      <c r="Y65" s="1222"/>
      <c r="Z65" s="1222"/>
      <c r="AA65" s="1222"/>
      <c r="AB65" s="1222"/>
      <c r="AC65" s="1222"/>
      <c r="AD65" s="1222"/>
      <c r="AE65" s="1222"/>
      <c r="AF65" s="1222"/>
      <c r="AG65" s="1744"/>
      <c r="AH65" s="1745"/>
      <c r="AI65" s="1745"/>
      <c r="AJ65" s="1746"/>
      <c r="AL65" s="1215"/>
      <c r="AN65" s="1215"/>
    </row>
    <row r="66" spans="1:40" s="23" customFormat="1" ht="15">
      <c r="A66" s="226" t="s">
        <v>247</v>
      </c>
      <c r="B66" s="36"/>
      <c r="C66" s="36" t="s">
        <v>739</v>
      </c>
      <c r="D66" s="1734" t="s">
        <v>248</v>
      </c>
      <c r="E66" s="36"/>
      <c r="F66" s="530">
        <v>36.1</v>
      </c>
      <c r="G66" s="36" t="s">
        <v>751</v>
      </c>
      <c r="H66" s="36">
        <v>105</v>
      </c>
      <c r="I66" s="36">
        <v>249</v>
      </c>
      <c r="J66" s="517">
        <f>SUM(H66:I66)</f>
        <v>354</v>
      </c>
      <c r="K66" s="530"/>
      <c r="L66" s="503"/>
      <c r="M66" s="530"/>
      <c r="N66" s="530"/>
      <c r="O66" s="530"/>
      <c r="P66" s="530"/>
      <c r="Q66" s="1221"/>
      <c r="R66" s="1222"/>
      <c r="S66" s="1222"/>
      <c r="T66" s="1222"/>
      <c r="U66" s="1222"/>
      <c r="V66" s="1222"/>
      <c r="W66" s="1222"/>
      <c r="X66" s="1222"/>
      <c r="Y66" s="1222"/>
      <c r="Z66" s="1222"/>
      <c r="AA66" s="1222"/>
      <c r="AB66" s="1222"/>
      <c r="AC66" s="1222"/>
      <c r="AD66" s="1222"/>
      <c r="AE66" s="1222"/>
      <c r="AF66" s="1222"/>
      <c r="AG66" s="1238"/>
      <c r="AH66" s="1238"/>
      <c r="AI66" s="1238"/>
      <c r="AJ66" s="1239"/>
      <c r="AL66" s="1215"/>
      <c r="AN66" s="1215"/>
    </row>
    <row r="67" spans="1:40" s="23" customFormat="1" ht="15">
      <c r="A67" s="226" t="s">
        <v>247</v>
      </c>
      <c r="B67" s="36"/>
      <c r="C67" s="36" t="s">
        <v>740</v>
      </c>
      <c r="D67" s="1734" t="s">
        <v>248</v>
      </c>
      <c r="E67" s="36"/>
      <c r="F67" s="530"/>
      <c r="G67" s="36" t="s">
        <v>751</v>
      </c>
      <c r="H67" s="36"/>
      <c r="I67" s="36"/>
      <c r="J67" s="517"/>
      <c r="K67" s="530"/>
      <c r="L67" s="503"/>
      <c r="M67" s="530"/>
      <c r="N67" s="530"/>
      <c r="O67" s="530"/>
      <c r="P67" s="530"/>
      <c r="Q67" s="1221"/>
      <c r="R67" s="1221"/>
      <c r="S67" s="504"/>
      <c r="T67" s="1221"/>
      <c r="U67" s="501"/>
      <c r="V67" s="501"/>
      <c r="W67" s="504"/>
      <c r="X67" s="504"/>
      <c r="Y67" s="501"/>
      <c r="Z67" s="504"/>
      <c r="AA67" s="501"/>
      <c r="AB67" s="501"/>
      <c r="AC67" s="501"/>
      <c r="AD67" s="501"/>
      <c r="AE67" s="504"/>
      <c r="AF67" s="501"/>
      <c r="AG67" s="1241"/>
      <c r="AH67" s="1241"/>
      <c r="AI67" s="1241"/>
      <c r="AJ67" s="1242"/>
      <c r="AL67" s="1215"/>
      <c r="AN67" s="1215"/>
    </row>
    <row r="68" spans="1:40" s="23" customFormat="1" ht="15">
      <c r="A68" s="226" t="s">
        <v>247</v>
      </c>
      <c r="B68" s="36"/>
      <c r="C68" s="36" t="s">
        <v>851</v>
      </c>
      <c r="D68" s="1734" t="s">
        <v>248</v>
      </c>
      <c r="E68" s="36"/>
      <c r="F68" s="530"/>
      <c r="G68" s="36" t="s">
        <v>751</v>
      </c>
      <c r="H68" s="36"/>
      <c r="I68" s="36"/>
      <c r="J68" s="517"/>
      <c r="K68" s="530"/>
      <c r="L68" s="503"/>
      <c r="M68" s="530"/>
      <c r="N68" s="530"/>
      <c r="O68" s="530"/>
      <c r="P68" s="530"/>
      <c r="Q68" s="1221"/>
      <c r="R68" s="1221"/>
      <c r="S68" s="504"/>
      <c r="T68" s="1221"/>
      <c r="U68" s="501"/>
      <c r="V68" s="501"/>
      <c r="W68" s="504"/>
      <c r="X68" s="504"/>
      <c r="Y68" s="501"/>
      <c r="Z68" s="504"/>
      <c r="AA68" s="501"/>
      <c r="AB68" s="501"/>
      <c r="AC68" s="501"/>
      <c r="AD68" s="501"/>
      <c r="AE68" s="504"/>
      <c r="AF68" s="501"/>
      <c r="AG68" s="1241"/>
      <c r="AH68" s="1241"/>
      <c r="AI68" s="1241"/>
      <c r="AJ68" s="1242"/>
      <c r="AL68" s="1215"/>
      <c r="AN68" s="1215"/>
    </row>
    <row r="69" spans="1:40" s="23" customFormat="1" ht="15">
      <c r="A69" s="226" t="s">
        <v>247</v>
      </c>
      <c r="B69" s="36"/>
      <c r="C69" s="36" t="s">
        <v>251</v>
      </c>
      <c r="D69" s="1734" t="s">
        <v>248</v>
      </c>
      <c r="E69" s="36"/>
      <c r="F69" s="530">
        <v>10.199999999999999</v>
      </c>
      <c r="G69" s="36" t="s">
        <v>751</v>
      </c>
      <c r="H69" s="36">
        <v>147</v>
      </c>
      <c r="I69" s="36">
        <v>228</v>
      </c>
      <c r="J69" s="517">
        <f>SUM(H69:I69)</f>
        <v>375</v>
      </c>
      <c r="K69" s="530"/>
      <c r="L69" s="503"/>
      <c r="M69" s="530"/>
      <c r="N69" s="530"/>
      <c r="O69" s="530"/>
      <c r="P69" s="530"/>
      <c r="Q69" s="1221"/>
      <c r="R69" s="1221"/>
      <c r="S69" s="504"/>
      <c r="T69" s="1221"/>
      <c r="U69" s="501"/>
      <c r="V69" s="501"/>
      <c r="W69" s="504"/>
      <c r="X69" s="504"/>
      <c r="Y69" s="501"/>
      <c r="Z69" s="504"/>
      <c r="AA69" s="501"/>
      <c r="AB69" s="501"/>
      <c r="AC69" s="501"/>
      <c r="AD69" s="501"/>
      <c r="AE69" s="504"/>
      <c r="AF69" s="501"/>
      <c r="AG69" s="1241"/>
      <c r="AH69" s="1241"/>
      <c r="AI69" s="1241"/>
      <c r="AJ69" s="1242"/>
      <c r="AL69" s="1215"/>
      <c r="AN69" s="1215"/>
    </row>
    <row r="70" spans="1:40" s="23" customFormat="1" ht="15">
      <c r="A70" s="226" t="s">
        <v>247</v>
      </c>
      <c r="B70" s="36"/>
      <c r="C70" s="36" t="s">
        <v>852</v>
      </c>
      <c r="D70" s="1734" t="s">
        <v>248</v>
      </c>
      <c r="E70" s="36"/>
      <c r="F70" s="530"/>
      <c r="G70" s="36" t="s">
        <v>751</v>
      </c>
      <c r="H70" s="36">
        <v>4</v>
      </c>
      <c r="I70" s="36">
        <v>3</v>
      </c>
      <c r="J70" s="517">
        <f t="shared" ref="J70:J72" si="3">SUM(H70:I70)</f>
        <v>7</v>
      </c>
      <c r="K70" s="530"/>
      <c r="L70" s="503"/>
      <c r="M70" s="530"/>
      <c r="N70" s="530"/>
      <c r="O70" s="530"/>
      <c r="P70" s="530"/>
      <c r="Q70" s="1221"/>
      <c r="R70" s="1221"/>
      <c r="S70" s="504"/>
      <c r="T70" s="1221"/>
      <c r="U70" s="501"/>
      <c r="V70" s="501"/>
      <c r="W70" s="504"/>
      <c r="X70" s="504"/>
      <c r="Y70" s="501"/>
      <c r="Z70" s="504"/>
      <c r="AA70" s="501"/>
      <c r="AB70" s="501"/>
      <c r="AC70" s="501"/>
      <c r="AD70" s="501"/>
      <c r="AE70" s="504"/>
      <c r="AF70" s="501"/>
      <c r="AG70" s="1241"/>
      <c r="AH70" s="1241"/>
      <c r="AI70" s="1241"/>
      <c r="AJ70" s="1242"/>
      <c r="AL70" s="1215"/>
      <c r="AN70" s="1215"/>
    </row>
    <row r="71" spans="1:40" s="23" customFormat="1" ht="15">
      <c r="A71" s="226" t="s">
        <v>247</v>
      </c>
      <c r="B71" s="36"/>
      <c r="C71" s="36" t="s">
        <v>250</v>
      </c>
      <c r="D71" s="1734" t="s">
        <v>248</v>
      </c>
      <c r="E71" s="36"/>
      <c r="F71" s="530">
        <v>10.199999999999999</v>
      </c>
      <c r="G71" s="36" t="s">
        <v>751</v>
      </c>
      <c r="H71" s="36">
        <v>211</v>
      </c>
      <c r="I71" s="36">
        <v>402</v>
      </c>
      <c r="J71" s="517">
        <f t="shared" si="3"/>
        <v>613</v>
      </c>
      <c r="K71" s="530"/>
      <c r="L71" s="503"/>
      <c r="M71" s="530"/>
      <c r="N71" s="530"/>
      <c r="O71" s="530"/>
      <c r="P71" s="530"/>
      <c r="Q71" s="1221"/>
      <c r="R71" s="1221"/>
      <c r="S71" s="504"/>
      <c r="T71" s="1221"/>
      <c r="U71" s="501"/>
      <c r="V71" s="501"/>
      <c r="W71" s="504"/>
      <c r="X71" s="504"/>
      <c r="Y71" s="501"/>
      <c r="Z71" s="504"/>
      <c r="AA71" s="501"/>
      <c r="AB71" s="501"/>
      <c r="AC71" s="501"/>
      <c r="AD71" s="501"/>
      <c r="AE71" s="504"/>
      <c r="AF71" s="501"/>
      <c r="AG71" s="1241"/>
      <c r="AH71" s="1241"/>
      <c r="AI71" s="1241"/>
      <c r="AJ71" s="1242"/>
      <c r="AL71" s="1215"/>
      <c r="AN71" s="1215"/>
    </row>
    <row r="72" spans="1:40" s="23" customFormat="1" ht="15">
      <c r="A72" s="671" t="s">
        <v>850</v>
      </c>
      <c r="B72" s="144"/>
      <c r="C72" s="144" t="s">
        <v>249</v>
      </c>
      <c r="D72" s="1734" t="s">
        <v>248</v>
      </c>
      <c r="E72" s="144"/>
      <c r="F72" s="520">
        <v>20</v>
      </c>
      <c r="G72" s="144" t="s">
        <v>751</v>
      </c>
      <c r="H72" s="144">
        <v>454</v>
      </c>
      <c r="I72" s="144">
        <v>969</v>
      </c>
      <c r="J72" s="518">
        <f t="shared" si="3"/>
        <v>1423</v>
      </c>
      <c r="K72" s="530"/>
      <c r="L72" s="503" t="s">
        <v>2636</v>
      </c>
      <c r="M72" s="1220" t="s">
        <v>2642</v>
      </c>
      <c r="N72" s="530"/>
      <c r="O72" s="530"/>
      <c r="P72" s="530"/>
      <c r="Q72" s="1221"/>
      <c r="R72" s="1221"/>
      <c r="S72" s="504"/>
      <c r="T72" s="1221"/>
      <c r="U72" s="501"/>
      <c r="V72" s="501"/>
      <c r="W72" s="504"/>
      <c r="X72" s="504"/>
      <c r="Y72" s="501"/>
      <c r="Z72" s="504"/>
      <c r="AA72" s="501"/>
      <c r="AB72" s="501"/>
      <c r="AC72" s="501"/>
      <c r="AD72" s="501"/>
      <c r="AE72" s="504"/>
      <c r="AF72" s="501"/>
      <c r="AG72" s="1241"/>
      <c r="AH72" s="1241"/>
      <c r="AI72" s="1241"/>
      <c r="AJ72" s="1242"/>
      <c r="AL72" s="1215"/>
      <c r="AN72" s="1215"/>
    </row>
    <row r="73" spans="1:40" s="1223" customFormat="1" ht="15">
      <c r="A73" s="673" t="s">
        <v>850</v>
      </c>
      <c r="B73" s="152"/>
      <c r="C73" s="152" t="s">
        <v>853</v>
      </c>
      <c r="D73" s="1734" t="s">
        <v>248</v>
      </c>
      <c r="E73" s="152"/>
      <c r="F73" s="525"/>
      <c r="G73" s="152" t="s">
        <v>751</v>
      </c>
      <c r="H73" s="152"/>
      <c r="I73" s="152"/>
      <c r="J73" s="523"/>
      <c r="K73" s="520"/>
      <c r="L73" s="520"/>
      <c r="M73" s="520"/>
      <c r="N73" s="520"/>
      <c r="O73" s="520"/>
      <c r="P73" s="520"/>
      <c r="Q73" s="1222"/>
      <c r="R73" s="1222"/>
      <c r="S73" s="501"/>
      <c r="T73" s="1222"/>
      <c r="U73" s="501"/>
      <c r="V73" s="501"/>
      <c r="W73" s="501"/>
      <c r="X73" s="501"/>
      <c r="Y73" s="501"/>
      <c r="Z73" s="501"/>
      <c r="AA73" s="501"/>
      <c r="AB73" s="501"/>
      <c r="AC73" s="501"/>
      <c r="AD73" s="501"/>
      <c r="AE73" s="501"/>
      <c r="AF73" s="501"/>
      <c r="AG73" s="1241"/>
      <c r="AH73" s="1241"/>
      <c r="AI73" s="1241"/>
      <c r="AJ73" s="1242"/>
      <c r="AL73" s="1224"/>
      <c r="AN73" s="1224"/>
    </row>
    <row r="74" spans="1:40" s="23" customFormat="1" ht="15">
      <c r="A74" s="673" t="s">
        <v>850</v>
      </c>
      <c r="B74" s="152"/>
      <c r="C74" s="152" t="s">
        <v>854</v>
      </c>
      <c r="D74" s="1734" t="s">
        <v>248</v>
      </c>
      <c r="E74" s="152"/>
      <c r="F74" s="525"/>
      <c r="G74" s="152" t="s">
        <v>751</v>
      </c>
      <c r="H74" s="152"/>
      <c r="I74" s="152"/>
      <c r="J74" s="523"/>
      <c r="K74" s="525"/>
      <c r="L74" s="520"/>
      <c r="M74" s="525"/>
      <c r="N74" s="525"/>
      <c r="O74" s="525"/>
      <c r="P74" s="525"/>
      <c r="Q74" s="1221"/>
      <c r="R74" s="1221"/>
      <c r="S74" s="504"/>
      <c r="T74" s="1221"/>
      <c r="U74" s="501"/>
      <c r="V74" s="501"/>
      <c r="W74" s="504"/>
      <c r="X74" s="504"/>
      <c r="Y74" s="501"/>
      <c r="Z74" s="504"/>
      <c r="AA74" s="501"/>
      <c r="AB74" s="501"/>
      <c r="AC74" s="501"/>
      <c r="AD74" s="501"/>
      <c r="AE74" s="504"/>
      <c r="AF74" s="501"/>
      <c r="AG74" s="1241"/>
      <c r="AH74" s="1241"/>
      <c r="AI74" s="1241"/>
      <c r="AJ74" s="1242"/>
      <c r="AL74" s="1215"/>
      <c r="AN74" s="1215"/>
    </row>
    <row r="75" spans="1:40" s="23" customFormat="1" ht="15">
      <c r="A75" s="673" t="s">
        <v>850</v>
      </c>
      <c r="B75" s="152"/>
      <c r="C75" s="152" t="s">
        <v>239</v>
      </c>
      <c r="D75" s="1734" t="s">
        <v>248</v>
      </c>
      <c r="E75" s="152"/>
      <c r="F75" s="525"/>
      <c r="G75" s="152" t="s">
        <v>751</v>
      </c>
      <c r="H75" s="152">
        <v>716</v>
      </c>
      <c r="I75" s="152">
        <v>1416</v>
      </c>
      <c r="J75" s="523">
        <f>SUM(H75:I75)</f>
        <v>2132</v>
      </c>
      <c r="K75" s="525"/>
      <c r="L75" s="520"/>
      <c r="M75" s="525"/>
      <c r="N75" s="525"/>
      <c r="O75" s="525"/>
      <c r="P75" s="525"/>
      <c r="Q75" s="1221"/>
      <c r="R75" s="1221"/>
      <c r="S75" s="504"/>
      <c r="T75" s="1221"/>
      <c r="U75" s="501"/>
      <c r="V75" s="501"/>
      <c r="W75" s="504"/>
      <c r="X75" s="504"/>
      <c r="Y75" s="501"/>
      <c r="Z75" s="504"/>
      <c r="AA75" s="501"/>
      <c r="AB75" s="501"/>
      <c r="AC75" s="501"/>
      <c r="AD75" s="501"/>
      <c r="AE75" s="504"/>
      <c r="AF75" s="501"/>
      <c r="AG75" s="1241"/>
      <c r="AH75" s="1241"/>
      <c r="AI75" s="1241"/>
      <c r="AJ75" s="1242"/>
      <c r="AL75" s="1215"/>
      <c r="AN75" s="1215"/>
    </row>
    <row r="76" spans="1:40" s="23" customFormat="1" ht="15">
      <c r="A76" s="673" t="s">
        <v>850</v>
      </c>
      <c r="B76" s="152"/>
      <c r="C76" s="152" t="s">
        <v>855</v>
      </c>
      <c r="D76" s="1734" t="s">
        <v>248</v>
      </c>
      <c r="E76" s="152"/>
      <c r="F76" s="525">
        <v>30.2</v>
      </c>
      <c r="G76" s="152" t="s">
        <v>751</v>
      </c>
      <c r="H76" s="152">
        <v>83</v>
      </c>
      <c r="I76" s="152">
        <v>125</v>
      </c>
      <c r="J76" s="523">
        <f t="shared" ref="J76:J77" si="4">SUM(H76:I76)</f>
        <v>208</v>
      </c>
      <c r="K76" s="525"/>
      <c r="L76" s="520"/>
      <c r="M76" s="525"/>
      <c r="N76" s="525"/>
      <c r="O76" s="525"/>
      <c r="P76" s="525"/>
      <c r="Q76" s="1221"/>
      <c r="R76" s="1221"/>
      <c r="S76" s="504"/>
      <c r="T76" s="1221"/>
      <c r="U76" s="501"/>
      <c r="V76" s="501"/>
      <c r="W76" s="504"/>
      <c r="X76" s="504"/>
      <c r="Y76" s="501"/>
      <c r="Z76" s="504"/>
      <c r="AA76" s="501"/>
      <c r="AB76" s="501"/>
      <c r="AC76" s="501"/>
      <c r="AD76" s="501"/>
      <c r="AE76" s="504"/>
      <c r="AF76" s="501"/>
      <c r="AG76" s="1241"/>
      <c r="AH76" s="1241"/>
      <c r="AI76" s="1241"/>
      <c r="AJ76" s="1242"/>
      <c r="AL76" s="1215"/>
      <c r="AN76" s="1215"/>
    </row>
    <row r="77" spans="1:40" s="23" customFormat="1" ht="15">
      <c r="A77" s="673" t="s">
        <v>850</v>
      </c>
      <c r="B77" s="152"/>
      <c r="C77" s="152" t="s">
        <v>269</v>
      </c>
      <c r="D77" s="1734" t="s">
        <v>248</v>
      </c>
      <c r="E77" s="152"/>
      <c r="F77" s="525"/>
      <c r="G77" s="152" t="s">
        <v>751</v>
      </c>
      <c r="H77" s="152">
        <v>283</v>
      </c>
      <c r="I77" s="152">
        <v>526</v>
      </c>
      <c r="J77" s="523">
        <f t="shared" si="4"/>
        <v>809</v>
      </c>
      <c r="K77" s="525"/>
      <c r="L77" s="520"/>
      <c r="M77" s="525"/>
      <c r="N77" s="525"/>
      <c r="O77" s="525"/>
      <c r="P77" s="525"/>
      <c r="Q77" s="1221"/>
      <c r="R77" s="1221"/>
      <c r="S77" s="504"/>
      <c r="T77" s="1221"/>
      <c r="U77" s="501"/>
      <c r="V77" s="501"/>
      <c r="W77" s="504"/>
      <c r="X77" s="504"/>
      <c r="Y77" s="501"/>
      <c r="Z77" s="504"/>
      <c r="AA77" s="501"/>
      <c r="AB77" s="501"/>
      <c r="AC77" s="501"/>
      <c r="AD77" s="501"/>
      <c r="AE77" s="504"/>
      <c r="AF77" s="501"/>
      <c r="AG77" s="1241"/>
      <c r="AH77" s="1241"/>
      <c r="AI77" s="1241"/>
      <c r="AJ77" s="1242"/>
      <c r="AL77" s="1215"/>
      <c r="AN77" s="1215"/>
    </row>
    <row r="78" spans="1:40" s="23" customFormat="1" ht="15">
      <c r="A78" s="673" t="s">
        <v>850</v>
      </c>
      <c r="B78" s="152"/>
      <c r="C78" s="152" t="s">
        <v>856</v>
      </c>
      <c r="D78" s="1734" t="s">
        <v>248</v>
      </c>
      <c r="E78" s="152"/>
      <c r="F78" s="525"/>
      <c r="G78" s="152" t="s">
        <v>751</v>
      </c>
      <c r="H78" s="152"/>
      <c r="I78" s="152"/>
      <c r="J78" s="521"/>
      <c r="K78" s="525"/>
      <c r="L78" s="520"/>
      <c r="M78" s="525"/>
      <c r="N78" s="525"/>
      <c r="O78" s="525"/>
      <c r="P78" s="525"/>
      <c r="Q78" s="1221"/>
      <c r="R78" s="1221"/>
      <c r="S78" s="504"/>
      <c r="T78" s="1221"/>
      <c r="U78" s="501"/>
      <c r="V78" s="501"/>
      <c r="W78" s="504"/>
      <c r="X78" s="504"/>
      <c r="Y78" s="501"/>
      <c r="Z78" s="504"/>
      <c r="AA78" s="501"/>
      <c r="AB78" s="501"/>
      <c r="AC78" s="501"/>
      <c r="AD78" s="501"/>
      <c r="AE78" s="504"/>
      <c r="AF78" s="501"/>
      <c r="AG78" s="1241"/>
      <c r="AH78" s="1241"/>
      <c r="AI78" s="1241"/>
      <c r="AJ78" s="1242"/>
      <c r="AL78" s="1215"/>
      <c r="AN78" s="1215"/>
    </row>
    <row r="79" spans="1:40" s="23" customFormat="1" ht="15">
      <c r="A79" s="1060"/>
      <c r="B79" s="961"/>
      <c r="C79" s="961"/>
      <c r="D79" s="961"/>
      <c r="E79" s="961"/>
      <c r="F79" s="1248"/>
      <c r="G79" s="961"/>
      <c r="H79" s="961"/>
      <c r="I79" s="961"/>
      <c r="J79" s="963"/>
      <c r="K79" s="525"/>
      <c r="L79" s="520"/>
      <c r="M79" s="525"/>
      <c r="N79" s="525"/>
      <c r="O79" s="525"/>
      <c r="P79" s="525"/>
      <c r="Q79" s="1221"/>
      <c r="R79" s="1221"/>
      <c r="S79" s="504"/>
      <c r="T79" s="1221"/>
      <c r="U79" s="501"/>
      <c r="V79" s="501"/>
      <c r="W79" s="504"/>
      <c r="X79" s="504"/>
      <c r="Y79" s="501"/>
      <c r="Z79" s="504"/>
      <c r="AA79" s="501"/>
      <c r="AB79" s="501"/>
      <c r="AC79" s="501"/>
      <c r="AD79" s="501"/>
      <c r="AE79" s="504"/>
      <c r="AF79" s="501"/>
      <c r="AG79" s="1444"/>
      <c r="AH79" s="1444"/>
      <c r="AI79" s="1444"/>
      <c r="AJ79" s="1242"/>
      <c r="AL79" s="1215"/>
      <c r="AN79" s="1215"/>
    </row>
    <row r="80" spans="1:40" s="23" customFormat="1" ht="15">
      <c r="A80" s="1747" t="s">
        <v>252</v>
      </c>
      <c r="B80" s="1734" t="s">
        <v>253</v>
      </c>
      <c r="C80" s="1734">
        <f>COUNTA(C82:C95)</f>
        <v>14</v>
      </c>
      <c r="D80" s="1734"/>
      <c r="E80" s="1438"/>
      <c r="G80" s="1734" t="s">
        <v>751</v>
      </c>
      <c r="H80" s="1439">
        <v>3683</v>
      </c>
      <c r="I80" s="1439">
        <v>6706</v>
      </c>
      <c r="J80" s="1225">
        <f>SUM(J81:J95)</f>
        <v>8410</v>
      </c>
      <c r="K80" s="525"/>
      <c r="L80" s="520"/>
      <c r="M80" s="1220" t="s">
        <v>1519</v>
      </c>
      <c r="N80" s="525"/>
      <c r="O80" s="525"/>
      <c r="P80" s="525"/>
      <c r="Q80" s="1221"/>
      <c r="R80" s="1221"/>
      <c r="S80" s="504"/>
      <c r="T80" s="1221"/>
      <c r="U80" s="501"/>
      <c r="V80" s="501"/>
      <c r="W80" s="504"/>
      <c r="X80" s="504"/>
      <c r="Y80" s="501"/>
      <c r="Z80" s="504"/>
      <c r="AA80" s="501"/>
      <c r="AB80" s="501"/>
      <c r="AC80" s="501"/>
      <c r="AD80" s="501"/>
      <c r="AE80" s="504"/>
      <c r="AF80" s="501"/>
      <c r="AG80" s="1444"/>
      <c r="AH80" s="1444"/>
      <c r="AI80" s="1444"/>
      <c r="AJ80" s="1242"/>
      <c r="AL80" s="1215"/>
      <c r="AN80" s="1215"/>
    </row>
    <row r="81" spans="1:40" s="23" customFormat="1" ht="15">
      <c r="A81" s="1742"/>
      <c r="B81" s="1743"/>
      <c r="C81" s="1743"/>
      <c r="D81" s="1743"/>
      <c r="E81" s="1439"/>
      <c r="F81" s="530"/>
      <c r="G81" s="1743"/>
      <c r="J81" s="518">
        <f>SUM(H81:I81)</f>
        <v>0</v>
      </c>
      <c r="K81" s="1220" t="s">
        <v>692</v>
      </c>
      <c r="L81" s="503"/>
      <c r="M81" s="1220" t="s">
        <v>2642</v>
      </c>
      <c r="N81" s="530"/>
      <c r="O81" s="1220" t="s">
        <v>940</v>
      </c>
      <c r="P81" s="530"/>
      <c r="Q81" s="1222"/>
      <c r="R81" s="1222"/>
      <c r="S81" s="1222"/>
      <c r="T81" s="1222"/>
      <c r="U81" s="1222"/>
      <c r="V81" s="1222"/>
      <c r="W81" s="1222"/>
      <c r="X81" s="1222"/>
      <c r="Y81" s="1222"/>
      <c r="Z81" s="1222"/>
      <c r="AA81" s="1222"/>
      <c r="AB81" s="1222"/>
      <c r="AC81" s="1222"/>
      <c r="AD81" s="1222"/>
      <c r="AE81" s="1222"/>
      <c r="AF81" s="1222"/>
      <c r="AG81" s="1744"/>
      <c r="AH81" s="1745"/>
      <c r="AI81" s="1745"/>
      <c r="AJ81" s="1746"/>
      <c r="AL81" s="1215"/>
      <c r="AN81" s="1215"/>
    </row>
    <row r="82" spans="1:40" s="23" customFormat="1" ht="15">
      <c r="A82" s="226" t="s">
        <v>252</v>
      </c>
      <c r="B82" s="36"/>
      <c r="C82" s="36" t="s">
        <v>741</v>
      </c>
      <c r="D82" s="1734" t="s">
        <v>253</v>
      </c>
      <c r="E82" s="36"/>
      <c r="F82" s="516">
        <v>70.099999999999994</v>
      </c>
      <c r="G82" s="36" t="s">
        <v>751</v>
      </c>
      <c r="H82" s="36">
        <v>6</v>
      </c>
      <c r="I82" s="36">
        <v>3</v>
      </c>
      <c r="J82" s="517">
        <f t="shared" ref="J82:J95" si="5">SUM(H82:I82)</f>
        <v>9</v>
      </c>
      <c r="K82" s="530"/>
      <c r="L82" s="503"/>
      <c r="M82" s="530"/>
      <c r="N82" s="530"/>
      <c r="O82" s="530"/>
      <c r="P82" s="530"/>
      <c r="Q82" s="1222"/>
      <c r="R82" s="1222"/>
      <c r="S82" s="1222"/>
      <c r="T82" s="1222"/>
      <c r="U82" s="1222"/>
      <c r="V82" s="1222"/>
      <c r="W82" s="1222"/>
      <c r="X82" s="1222"/>
      <c r="Y82" s="1222"/>
      <c r="Z82" s="1222"/>
      <c r="AA82" s="1222"/>
      <c r="AB82" s="1222"/>
      <c r="AC82" s="1222"/>
      <c r="AD82" s="1222"/>
      <c r="AE82" s="1222"/>
      <c r="AF82" s="1222"/>
      <c r="AG82" s="1443"/>
      <c r="AH82" s="1443"/>
      <c r="AI82" s="1443"/>
      <c r="AJ82" s="1239"/>
      <c r="AL82" s="1215"/>
      <c r="AN82" s="1215"/>
    </row>
    <row r="83" spans="1:40" s="23" customFormat="1" ht="15">
      <c r="A83" s="226" t="s">
        <v>252</v>
      </c>
      <c r="B83" s="36"/>
      <c r="C83" s="36" t="s">
        <v>742</v>
      </c>
      <c r="D83" s="1734" t="s">
        <v>253</v>
      </c>
      <c r="E83" s="36"/>
      <c r="F83" s="516">
        <v>25.9</v>
      </c>
      <c r="G83" s="36" t="s">
        <v>751</v>
      </c>
      <c r="H83" s="36">
        <v>583</v>
      </c>
      <c r="I83" s="36">
        <v>1153</v>
      </c>
      <c r="J83" s="517">
        <f t="shared" si="5"/>
        <v>1736</v>
      </c>
      <c r="K83" s="516"/>
      <c r="L83" s="562"/>
      <c r="M83" s="516"/>
      <c r="N83" s="516"/>
      <c r="O83" s="516"/>
      <c r="P83" s="516"/>
      <c r="Q83" s="1221"/>
      <c r="R83" s="1221"/>
      <c r="S83" s="504"/>
      <c r="T83" s="1221"/>
      <c r="U83" s="501"/>
      <c r="V83" s="501"/>
      <c r="W83" s="504"/>
      <c r="X83" s="504"/>
      <c r="Y83" s="501"/>
      <c r="Z83" s="504"/>
      <c r="AA83" s="501"/>
      <c r="AB83" s="501"/>
      <c r="AC83" s="501"/>
      <c r="AD83" s="501"/>
      <c r="AE83" s="504"/>
      <c r="AF83" s="501"/>
      <c r="AG83" s="1444"/>
      <c r="AH83" s="1444"/>
      <c r="AI83" s="1444"/>
      <c r="AJ83" s="1242"/>
      <c r="AL83" s="1215"/>
      <c r="AN83" s="1215"/>
    </row>
    <row r="84" spans="1:40" s="23" customFormat="1" ht="15">
      <c r="A84" s="226" t="s">
        <v>252</v>
      </c>
      <c r="B84" s="36"/>
      <c r="C84" s="36" t="s">
        <v>859</v>
      </c>
      <c r="D84" s="1734" t="s">
        <v>253</v>
      </c>
      <c r="E84" s="36"/>
      <c r="F84" s="516"/>
      <c r="G84" s="36" t="s">
        <v>751</v>
      </c>
      <c r="H84" s="36">
        <v>2</v>
      </c>
      <c r="I84" s="36">
        <v>9</v>
      </c>
      <c r="J84" s="517">
        <f t="shared" si="5"/>
        <v>11</v>
      </c>
      <c r="K84" s="516"/>
      <c r="L84" s="562"/>
      <c r="M84" s="516"/>
      <c r="N84" s="516"/>
      <c r="O84" s="516"/>
      <c r="P84" s="516"/>
      <c r="Q84" s="1221"/>
      <c r="R84" s="1221"/>
      <c r="S84" s="504"/>
      <c r="T84" s="1221"/>
      <c r="U84" s="501"/>
      <c r="V84" s="501"/>
      <c r="W84" s="504"/>
      <c r="X84" s="504"/>
      <c r="Y84" s="501"/>
      <c r="Z84" s="504"/>
      <c r="AA84" s="501"/>
      <c r="AB84" s="501"/>
      <c r="AC84" s="501"/>
      <c r="AD84" s="501"/>
      <c r="AE84" s="504"/>
      <c r="AF84" s="501"/>
      <c r="AG84" s="1444"/>
      <c r="AH84" s="1444"/>
      <c r="AI84" s="1444"/>
      <c r="AJ84" s="1242"/>
      <c r="AL84" s="1215"/>
      <c r="AN84" s="1215"/>
    </row>
    <row r="85" spans="1:40" s="23" customFormat="1" ht="15">
      <c r="A85" s="226" t="s">
        <v>252</v>
      </c>
      <c r="B85" s="36"/>
      <c r="C85" s="36" t="s">
        <v>743</v>
      </c>
      <c r="D85" s="1734" t="s">
        <v>253</v>
      </c>
      <c r="E85" s="36"/>
      <c r="F85" s="516">
        <v>26.9</v>
      </c>
      <c r="G85" s="36" t="s">
        <v>751</v>
      </c>
      <c r="H85" s="36">
        <v>120</v>
      </c>
      <c r="I85" s="36">
        <v>244</v>
      </c>
      <c r="J85" s="517">
        <f t="shared" si="5"/>
        <v>364</v>
      </c>
      <c r="K85" s="516"/>
      <c r="L85" s="562"/>
      <c r="M85" s="516"/>
      <c r="N85" s="516"/>
      <c r="O85" s="516"/>
      <c r="P85" s="516"/>
      <c r="Q85" s="1221"/>
      <c r="R85" s="1221"/>
      <c r="S85" s="504"/>
      <c r="T85" s="1221"/>
      <c r="U85" s="501"/>
      <c r="V85" s="501"/>
      <c r="W85" s="504"/>
      <c r="X85" s="504"/>
      <c r="Y85" s="501"/>
      <c r="Z85" s="504"/>
      <c r="AA85" s="501"/>
      <c r="AB85" s="501"/>
      <c r="AC85" s="501"/>
      <c r="AD85" s="501"/>
      <c r="AE85" s="504"/>
      <c r="AF85" s="501"/>
      <c r="AG85" s="1444"/>
      <c r="AH85" s="1444"/>
      <c r="AI85" s="1444"/>
      <c r="AJ85" s="1242"/>
      <c r="AL85" s="1215"/>
      <c r="AN85" s="1215"/>
    </row>
    <row r="86" spans="1:40" s="23" customFormat="1" ht="15">
      <c r="A86" s="226" t="s">
        <v>252</v>
      </c>
      <c r="B86" s="36"/>
      <c r="C86" s="36" t="s">
        <v>2670</v>
      </c>
      <c r="D86" s="1734" t="s">
        <v>253</v>
      </c>
      <c r="E86" s="36"/>
      <c r="F86" s="516">
        <v>44.8</v>
      </c>
      <c r="G86" s="36" t="s">
        <v>751</v>
      </c>
      <c r="H86" s="36">
        <v>360</v>
      </c>
      <c r="I86" s="36">
        <v>636</v>
      </c>
      <c r="J86" s="517">
        <f t="shared" si="5"/>
        <v>996</v>
      </c>
      <c r="K86" s="516"/>
      <c r="L86" s="562" t="s">
        <v>2636</v>
      </c>
      <c r="M86" s="516"/>
      <c r="N86" s="516"/>
      <c r="O86" s="516"/>
      <c r="P86" s="516"/>
      <c r="Q86" s="1221"/>
      <c r="R86" s="1221"/>
      <c r="S86" s="504"/>
      <c r="T86" s="1221"/>
      <c r="U86" s="501"/>
      <c r="V86" s="501"/>
      <c r="W86" s="504"/>
      <c r="X86" s="504"/>
      <c r="Y86" s="501"/>
      <c r="Z86" s="504"/>
      <c r="AA86" s="501"/>
      <c r="AB86" s="501"/>
      <c r="AC86" s="501"/>
      <c r="AD86" s="501"/>
      <c r="AE86" s="504"/>
      <c r="AF86" s="501"/>
      <c r="AG86" s="1444"/>
      <c r="AH86" s="1444"/>
      <c r="AI86" s="1444"/>
      <c r="AJ86" s="1242"/>
      <c r="AL86" s="1215"/>
      <c r="AN86" s="1215"/>
    </row>
    <row r="87" spans="1:40" s="23" customFormat="1" ht="15">
      <c r="A87" s="226" t="s">
        <v>252</v>
      </c>
      <c r="B87" s="36"/>
      <c r="C87" s="36" t="s">
        <v>860</v>
      </c>
      <c r="D87" s="1734" t="s">
        <v>253</v>
      </c>
      <c r="E87" s="36"/>
      <c r="F87" s="516"/>
      <c r="G87" s="36" t="s">
        <v>766</v>
      </c>
      <c r="H87" s="36">
        <v>400</v>
      </c>
      <c r="I87" s="36">
        <v>620</v>
      </c>
      <c r="J87" s="517">
        <f t="shared" si="5"/>
        <v>1020</v>
      </c>
      <c r="K87" s="516"/>
      <c r="L87" s="562"/>
      <c r="M87" s="516"/>
      <c r="N87" s="516"/>
      <c r="O87" s="516"/>
      <c r="P87" s="516"/>
      <c r="Q87" s="1221"/>
      <c r="R87" s="1221"/>
      <c r="S87" s="504"/>
      <c r="T87" s="1221"/>
      <c r="U87" s="501"/>
      <c r="V87" s="501"/>
      <c r="W87" s="504"/>
      <c r="X87" s="504"/>
      <c r="Y87" s="501"/>
      <c r="Z87" s="504"/>
      <c r="AA87" s="501"/>
      <c r="AB87" s="501"/>
      <c r="AC87" s="501"/>
      <c r="AD87" s="501"/>
      <c r="AE87" s="504"/>
      <c r="AF87" s="501"/>
      <c r="AG87" s="1444"/>
      <c r="AH87" s="1444"/>
      <c r="AI87" s="1444"/>
      <c r="AJ87" s="1242"/>
      <c r="AL87" s="1215"/>
      <c r="AN87" s="1215"/>
    </row>
    <row r="88" spans="1:40" s="23" customFormat="1" ht="15">
      <c r="A88" s="226" t="s">
        <v>252</v>
      </c>
      <c r="B88" s="36"/>
      <c r="C88" s="36" t="s">
        <v>745</v>
      </c>
      <c r="D88" s="1734" t="s">
        <v>253</v>
      </c>
      <c r="E88" s="36"/>
      <c r="F88" s="516"/>
      <c r="G88" s="36" t="s">
        <v>751</v>
      </c>
      <c r="H88" s="36">
        <v>287</v>
      </c>
      <c r="I88" s="36">
        <v>576</v>
      </c>
      <c r="J88" s="517">
        <f t="shared" si="5"/>
        <v>863</v>
      </c>
      <c r="K88" s="516"/>
      <c r="L88" s="562" t="s">
        <v>2636</v>
      </c>
      <c r="M88" s="516"/>
      <c r="N88" s="516"/>
      <c r="O88" s="516"/>
      <c r="P88" s="516"/>
      <c r="Q88" s="1221"/>
      <c r="R88" s="1221"/>
      <c r="S88" s="504"/>
      <c r="T88" s="1221"/>
      <c r="U88" s="501"/>
      <c r="V88" s="501"/>
      <c r="W88" s="504"/>
      <c r="X88" s="504"/>
      <c r="Y88" s="501"/>
      <c r="Z88" s="504"/>
      <c r="AA88" s="501"/>
      <c r="AB88" s="501"/>
      <c r="AC88" s="501"/>
      <c r="AD88" s="501"/>
      <c r="AE88" s="504"/>
      <c r="AF88" s="501"/>
      <c r="AG88" s="1444"/>
      <c r="AH88" s="1444"/>
      <c r="AI88" s="1444"/>
      <c r="AJ88" s="1242"/>
      <c r="AL88" s="1215"/>
      <c r="AN88" s="1215"/>
    </row>
    <row r="89" spans="1:40" s="23" customFormat="1" ht="15">
      <c r="A89" s="226" t="s">
        <v>252</v>
      </c>
      <c r="B89" s="36"/>
      <c r="C89" s="36" t="s">
        <v>746</v>
      </c>
      <c r="D89" s="1734" t="s">
        <v>253</v>
      </c>
      <c r="E89" s="36"/>
      <c r="F89" s="516"/>
      <c r="G89" s="36" t="s">
        <v>751</v>
      </c>
      <c r="H89" s="36">
        <v>1</v>
      </c>
      <c r="I89" s="36">
        <v>2</v>
      </c>
      <c r="J89" s="517">
        <f t="shared" si="5"/>
        <v>3</v>
      </c>
      <c r="K89" s="516"/>
      <c r="L89" s="562"/>
      <c r="M89" s="516"/>
      <c r="N89" s="516"/>
      <c r="O89" s="516"/>
      <c r="P89" s="516"/>
      <c r="Q89" s="1221"/>
      <c r="R89" s="1221"/>
      <c r="S89" s="504"/>
      <c r="T89" s="1221"/>
      <c r="U89" s="501"/>
      <c r="V89" s="501"/>
      <c r="W89" s="504"/>
      <c r="X89" s="504"/>
      <c r="Y89" s="501"/>
      <c r="Z89" s="504"/>
      <c r="AA89" s="501"/>
      <c r="AB89" s="501"/>
      <c r="AC89" s="501"/>
      <c r="AD89" s="501"/>
      <c r="AE89" s="504"/>
      <c r="AF89" s="501"/>
      <c r="AG89" s="1444"/>
      <c r="AH89" s="1444"/>
      <c r="AI89" s="1444"/>
      <c r="AJ89" s="1242"/>
      <c r="AL89" s="1215"/>
      <c r="AN89" s="1215"/>
    </row>
    <row r="90" spans="1:40" s="23" customFormat="1" ht="15">
      <c r="A90" s="226" t="s">
        <v>252</v>
      </c>
      <c r="B90" s="36"/>
      <c r="C90" s="36" t="s">
        <v>747</v>
      </c>
      <c r="D90" s="1734" t="s">
        <v>253</v>
      </c>
      <c r="E90" s="36"/>
      <c r="F90" s="516">
        <v>29.2</v>
      </c>
      <c r="G90" s="36" t="s">
        <v>751</v>
      </c>
      <c r="H90" s="36">
        <v>2</v>
      </c>
      <c r="I90" s="36">
        <v>2</v>
      </c>
      <c r="J90" s="517">
        <f t="shared" si="5"/>
        <v>4</v>
      </c>
      <c r="K90" s="516"/>
      <c r="L90" s="562"/>
      <c r="M90" s="516"/>
      <c r="N90" s="516"/>
      <c r="O90" s="516"/>
      <c r="P90" s="516"/>
      <c r="Q90" s="1221"/>
      <c r="R90" s="1221"/>
      <c r="S90" s="504"/>
      <c r="T90" s="1221"/>
      <c r="U90" s="501"/>
      <c r="V90" s="501"/>
      <c r="W90" s="504"/>
      <c r="X90" s="504"/>
      <c r="Y90" s="501"/>
      <c r="Z90" s="504"/>
      <c r="AA90" s="501"/>
      <c r="AB90" s="501"/>
      <c r="AC90" s="501"/>
      <c r="AD90" s="501"/>
      <c r="AE90" s="504"/>
      <c r="AF90" s="501"/>
      <c r="AG90" s="1444"/>
      <c r="AH90" s="1444"/>
      <c r="AI90" s="1444"/>
      <c r="AJ90" s="1242"/>
      <c r="AL90" s="1215"/>
      <c r="AN90" s="1215"/>
    </row>
    <row r="91" spans="1:40" s="23" customFormat="1" ht="15">
      <c r="A91" s="226" t="s">
        <v>296</v>
      </c>
      <c r="B91" s="42"/>
      <c r="C91" s="43" t="s">
        <v>858</v>
      </c>
      <c r="D91" s="1734" t="s">
        <v>253</v>
      </c>
      <c r="E91" s="43"/>
      <c r="F91" s="516"/>
      <c r="G91" s="36" t="s">
        <v>751</v>
      </c>
      <c r="H91" s="36">
        <v>328</v>
      </c>
      <c r="I91" s="36">
        <v>633</v>
      </c>
      <c r="J91" s="517">
        <f t="shared" si="5"/>
        <v>961</v>
      </c>
      <c r="K91" s="516"/>
      <c r="L91" s="562"/>
      <c r="M91" s="516"/>
      <c r="N91" s="516"/>
      <c r="O91" s="516"/>
      <c r="P91" s="516"/>
      <c r="Q91" s="1221"/>
      <c r="R91" s="1221"/>
      <c r="S91" s="504"/>
      <c r="T91" s="1221"/>
      <c r="U91" s="501"/>
      <c r="V91" s="501"/>
      <c r="W91" s="504"/>
      <c r="X91" s="504"/>
      <c r="Y91" s="501"/>
      <c r="Z91" s="504"/>
      <c r="AA91" s="501"/>
      <c r="AB91" s="501"/>
      <c r="AC91" s="501"/>
      <c r="AD91" s="501"/>
      <c r="AE91" s="504"/>
      <c r="AF91" s="501"/>
      <c r="AG91" s="1444"/>
      <c r="AH91" s="1444"/>
      <c r="AI91" s="1444"/>
      <c r="AJ91" s="1242"/>
      <c r="AL91" s="1215"/>
      <c r="AN91" s="1215"/>
    </row>
    <row r="92" spans="1:40" s="23" customFormat="1" ht="15">
      <c r="A92" s="226" t="s">
        <v>296</v>
      </c>
      <c r="B92" s="42"/>
      <c r="C92" s="43" t="s">
        <v>861</v>
      </c>
      <c r="D92" s="1734" t="s">
        <v>253</v>
      </c>
      <c r="E92" s="43"/>
      <c r="F92" s="516"/>
      <c r="G92" s="36" t="s">
        <v>751</v>
      </c>
      <c r="H92" s="36">
        <v>244</v>
      </c>
      <c r="I92" s="36">
        <v>499</v>
      </c>
      <c r="J92" s="517">
        <f t="shared" si="5"/>
        <v>743</v>
      </c>
      <c r="K92" s="516"/>
      <c r="L92" s="562"/>
      <c r="M92" s="516"/>
      <c r="N92" s="516"/>
      <c r="O92" s="516"/>
      <c r="P92" s="516"/>
      <c r="Q92" s="1221"/>
      <c r="R92" s="1221"/>
      <c r="S92" s="504"/>
      <c r="T92" s="1221"/>
      <c r="U92" s="501"/>
      <c r="V92" s="501"/>
      <c r="W92" s="504"/>
      <c r="X92" s="504"/>
      <c r="Y92" s="501"/>
      <c r="Z92" s="504"/>
      <c r="AA92" s="501"/>
      <c r="AB92" s="501"/>
      <c r="AC92" s="501"/>
      <c r="AD92" s="501"/>
      <c r="AE92" s="504"/>
      <c r="AF92" s="501"/>
      <c r="AG92" s="1444"/>
      <c r="AH92" s="1444"/>
      <c r="AI92" s="1444"/>
      <c r="AJ92" s="1242"/>
      <c r="AL92" s="1215"/>
      <c r="AN92" s="1215"/>
    </row>
    <row r="93" spans="1:40" s="23" customFormat="1" ht="15">
      <c r="A93" s="671" t="s">
        <v>857</v>
      </c>
      <c r="B93" s="144"/>
      <c r="C93" s="144" t="s">
        <v>260</v>
      </c>
      <c r="D93" s="1734" t="s">
        <v>253</v>
      </c>
      <c r="E93" s="144"/>
      <c r="F93" s="520">
        <v>66.400000000000006</v>
      </c>
      <c r="G93" s="144" t="s">
        <v>751</v>
      </c>
      <c r="H93" s="144">
        <v>88</v>
      </c>
      <c r="I93" s="144">
        <v>126</v>
      </c>
      <c r="J93" s="518">
        <f t="shared" si="5"/>
        <v>214</v>
      </c>
      <c r="K93" s="1220" t="s">
        <v>2429</v>
      </c>
      <c r="L93" s="562"/>
      <c r="M93" s="516"/>
      <c r="N93" s="516"/>
      <c r="O93" s="516"/>
      <c r="P93" s="516"/>
      <c r="Q93" s="1221"/>
      <c r="R93" s="1221"/>
      <c r="S93" s="504"/>
      <c r="T93" s="1221"/>
      <c r="U93" s="501"/>
      <c r="V93" s="501"/>
      <c r="W93" s="504"/>
      <c r="X93" s="504"/>
      <c r="Y93" s="501"/>
      <c r="Z93" s="504"/>
      <c r="AA93" s="501"/>
      <c r="AB93" s="501"/>
      <c r="AC93" s="501"/>
      <c r="AD93" s="501"/>
      <c r="AE93" s="504"/>
      <c r="AF93" s="501"/>
      <c r="AG93" s="1444"/>
      <c r="AH93" s="1444"/>
      <c r="AI93" s="1444"/>
      <c r="AJ93" s="1242"/>
      <c r="AL93" s="1215"/>
      <c r="AN93" s="1215"/>
    </row>
    <row r="94" spans="1:40" s="1223" customFormat="1" ht="15">
      <c r="A94" s="673" t="s">
        <v>857</v>
      </c>
      <c r="B94" s="152"/>
      <c r="C94" s="152" t="s">
        <v>254</v>
      </c>
      <c r="D94" s="1734" t="s">
        <v>253</v>
      </c>
      <c r="E94" s="152"/>
      <c r="F94" s="525">
        <v>45.3</v>
      </c>
      <c r="G94" s="152" t="s">
        <v>751</v>
      </c>
      <c r="H94" s="152">
        <v>338</v>
      </c>
      <c r="I94" s="152">
        <v>527</v>
      </c>
      <c r="J94" s="517">
        <f t="shared" si="5"/>
        <v>865</v>
      </c>
      <c r="K94" s="520"/>
      <c r="L94" s="520"/>
      <c r="M94" s="520"/>
      <c r="N94" s="520"/>
      <c r="O94" s="520"/>
      <c r="P94" s="520"/>
      <c r="Q94" s="1222"/>
      <c r="R94" s="1222"/>
      <c r="S94" s="501"/>
      <c r="T94" s="1222"/>
      <c r="U94" s="501"/>
      <c r="V94" s="501"/>
      <c r="W94" s="501"/>
      <c r="X94" s="501"/>
      <c r="Y94" s="501"/>
      <c r="Z94" s="501"/>
      <c r="AA94" s="501"/>
      <c r="AB94" s="501"/>
      <c r="AC94" s="501"/>
      <c r="AD94" s="501"/>
      <c r="AE94" s="501"/>
      <c r="AF94" s="501"/>
      <c r="AG94" s="1444"/>
      <c r="AH94" s="1444"/>
      <c r="AI94" s="1444"/>
      <c r="AJ94" s="1242"/>
      <c r="AL94" s="1224"/>
      <c r="AN94" s="1224"/>
    </row>
    <row r="95" spans="1:40" s="23" customFormat="1" ht="15">
      <c r="A95" s="673" t="s">
        <v>857</v>
      </c>
      <c r="B95" s="152"/>
      <c r="C95" s="152" t="s">
        <v>862</v>
      </c>
      <c r="D95" s="1734" t="s">
        <v>253</v>
      </c>
      <c r="E95" s="152"/>
      <c r="F95" s="525"/>
      <c r="G95" s="152" t="s">
        <v>751</v>
      </c>
      <c r="H95" s="152">
        <v>282</v>
      </c>
      <c r="I95" s="152">
        <v>339</v>
      </c>
      <c r="J95" s="517">
        <f t="shared" si="5"/>
        <v>621</v>
      </c>
      <c r="K95" s="525"/>
      <c r="L95" s="503" t="s">
        <v>2636</v>
      </c>
      <c r="M95" s="525"/>
      <c r="N95" s="525"/>
      <c r="O95" s="525"/>
      <c r="P95" s="525"/>
      <c r="Q95" s="1221"/>
      <c r="R95" s="1221"/>
      <c r="S95" s="504"/>
      <c r="T95" s="1221"/>
      <c r="U95" s="501"/>
      <c r="V95" s="501"/>
      <c r="W95" s="504"/>
      <c r="X95" s="504"/>
      <c r="Y95" s="501"/>
      <c r="Z95" s="504"/>
      <c r="AA95" s="501"/>
      <c r="AB95" s="501"/>
      <c r="AC95" s="501"/>
      <c r="AD95" s="501"/>
      <c r="AE95" s="504"/>
      <c r="AF95" s="501"/>
      <c r="AG95" s="1444"/>
      <c r="AH95" s="1444"/>
      <c r="AI95" s="1444"/>
      <c r="AJ95" s="1242"/>
      <c r="AL95" s="1215"/>
      <c r="AN95" s="1215"/>
    </row>
    <row r="96" spans="1:40" s="23" customFormat="1" ht="15">
      <c r="A96" s="1060"/>
      <c r="B96" s="961"/>
      <c r="C96" s="961"/>
      <c r="D96" s="961"/>
      <c r="E96" s="961"/>
      <c r="F96" s="1248"/>
      <c r="G96" s="961"/>
      <c r="H96" s="961"/>
      <c r="I96" s="961"/>
      <c r="J96" s="963"/>
      <c r="K96" s="525"/>
      <c r="L96" s="520"/>
      <c r="M96" s="525"/>
      <c r="N96" s="525"/>
      <c r="O96" s="525"/>
      <c r="P96" s="525"/>
      <c r="Q96" s="1221"/>
      <c r="R96" s="1221"/>
      <c r="S96" s="504"/>
      <c r="T96" s="1221"/>
      <c r="U96" s="501"/>
      <c r="V96" s="501"/>
      <c r="W96" s="504"/>
      <c r="X96" s="504"/>
      <c r="Y96" s="501"/>
      <c r="Z96" s="504"/>
      <c r="AA96" s="501"/>
      <c r="AB96" s="501"/>
      <c r="AC96" s="501"/>
      <c r="AD96" s="501"/>
      <c r="AE96" s="504"/>
      <c r="AF96" s="501"/>
      <c r="AG96" s="1444"/>
      <c r="AH96" s="1444"/>
      <c r="AI96" s="1444"/>
      <c r="AJ96" s="1242"/>
      <c r="AL96" s="1215"/>
      <c r="AN96" s="1215"/>
    </row>
    <row r="97" spans="1:40" s="23" customFormat="1" ht="15">
      <c r="A97" s="1747" t="s">
        <v>255</v>
      </c>
      <c r="B97" s="1734" t="s">
        <v>256</v>
      </c>
      <c r="C97" s="1734">
        <f>COUNTA(C99:C102)</f>
        <v>4</v>
      </c>
      <c r="D97" s="1734"/>
      <c r="E97" s="1438"/>
      <c r="G97" s="1734" t="s">
        <v>751</v>
      </c>
      <c r="H97" s="1439">
        <v>2383</v>
      </c>
      <c r="I97" s="1439">
        <v>4524</v>
      </c>
      <c r="J97" s="1225">
        <f>SUM(J98:J102)</f>
        <v>4235</v>
      </c>
      <c r="K97" s="1220"/>
      <c r="L97" s="520"/>
      <c r="M97" s="525"/>
      <c r="N97" s="525"/>
      <c r="O97" s="525"/>
      <c r="P97" s="525"/>
      <c r="Q97" s="1221"/>
      <c r="R97" s="1221"/>
      <c r="S97" s="504"/>
      <c r="T97" s="1221"/>
      <c r="U97" s="501"/>
      <c r="V97" s="501"/>
      <c r="W97" s="504"/>
      <c r="X97" s="504"/>
      <c r="Y97" s="501"/>
      <c r="Z97" s="504"/>
      <c r="AA97" s="501"/>
      <c r="AB97" s="501"/>
      <c r="AC97" s="501"/>
      <c r="AD97" s="501"/>
      <c r="AE97" s="504"/>
      <c r="AF97" s="501"/>
      <c r="AG97" s="1445"/>
      <c r="AH97" s="1444"/>
      <c r="AI97" s="1444"/>
      <c r="AJ97" s="1242"/>
      <c r="AL97" s="1215"/>
      <c r="AN97" s="1215"/>
    </row>
    <row r="98" spans="1:40" s="23" customFormat="1" ht="15">
      <c r="A98" s="1742"/>
      <c r="B98" s="1743"/>
      <c r="C98" s="1743"/>
      <c r="D98" s="1743"/>
      <c r="E98" s="1439"/>
      <c r="F98" s="530"/>
      <c r="G98" s="1743"/>
      <c r="J98" s="502">
        <f>SUM(H98:I98)</f>
        <v>0</v>
      </c>
      <c r="K98" s="1220" t="s">
        <v>692</v>
      </c>
      <c r="L98" s="503"/>
      <c r="M98" s="1220" t="s">
        <v>2642</v>
      </c>
      <c r="N98" s="530"/>
      <c r="O98" s="530"/>
      <c r="P98" s="530"/>
      <c r="Q98" s="1222"/>
      <c r="R98" s="1222"/>
      <c r="S98" s="1222"/>
      <c r="T98" s="1222"/>
      <c r="U98" s="1222"/>
      <c r="V98" s="1222"/>
      <c r="W98" s="1222"/>
      <c r="X98" s="1222"/>
      <c r="Y98" s="1222"/>
      <c r="Z98" s="1222"/>
      <c r="AA98" s="1222"/>
      <c r="AB98" s="1222"/>
      <c r="AC98" s="1222"/>
      <c r="AD98" s="1222"/>
      <c r="AE98" s="1222"/>
      <c r="AF98" s="1222"/>
      <c r="AG98" s="1744"/>
      <c r="AH98" s="1745"/>
      <c r="AI98" s="1745"/>
      <c r="AJ98" s="1746"/>
      <c r="AL98" s="1215"/>
      <c r="AN98" s="1215"/>
    </row>
    <row r="99" spans="1:40" s="23" customFormat="1" ht="15">
      <c r="A99" s="226" t="s">
        <v>255</v>
      </c>
      <c r="B99" s="36"/>
      <c r="C99" s="36" t="s">
        <v>864</v>
      </c>
      <c r="D99" s="1734" t="s">
        <v>256</v>
      </c>
      <c r="E99" s="36"/>
      <c r="F99" s="516"/>
      <c r="G99" s="36" t="s">
        <v>751</v>
      </c>
      <c r="H99" s="36"/>
      <c r="I99" s="36"/>
      <c r="J99" s="515"/>
      <c r="K99" s="530"/>
      <c r="L99" s="503"/>
      <c r="M99" s="530"/>
      <c r="N99" s="530"/>
      <c r="O99" s="530"/>
      <c r="P99" s="530"/>
      <c r="Q99" s="1221"/>
      <c r="R99" s="1222"/>
      <c r="S99" s="501"/>
      <c r="T99" s="1222"/>
      <c r="U99" s="1222"/>
      <c r="V99" s="1222"/>
      <c r="W99" s="1222"/>
      <c r="X99" s="1222"/>
      <c r="Y99" s="1222"/>
      <c r="Z99" s="1222"/>
      <c r="AA99" s="1222"/>
      <c r="AB99" s="1222"/>
      <c r="AC99" s="1222"/>
      <c r="AD99" s="1222"/>
      <c r="AE99" s="1222"/>
      <c r="AF99" s="1222"/>
      <c r="AG99" s="1238"/>
      <c r="AH99" s="1238"/>
      <c r="AI99" s="1238"/>
      <c r="AJ99" s="1239"/>
      <c r="AL99" s="1215"/>
      <c r="AN99" s="1215"/>
    </row>
    <row r="100" spans="1:40" s="23" customFormat="1" ht="15">
      <c r="A100" s="226" t="s">
        <v>255</v>
      </c>
      <c r="B100" s="36"/>
      <c r="C100" s="36" t="s">
        <v>863</v>
      </c>
      <c r="D100" s="1734" t="s">
        <v>256</v>
      </c>
      <c r="E100" s="36"/>
      <c r="F100" s="516">
        <v>24.1</v>
      </c>
      <c r="G100" s="36" t="s">
        <v>751</v>
      </c>
      <c r="H100" s="36">
        <v>215</v>
      </c>
      <c r="I100" s="36">
        <v>1942</v>
      </c>
      <c r="J100" s="515">
        <f>SUM(H100:I100)</f>
        <v>2157</v>
      </c>
      <c r="K100" s="516"/>
      <c r="L100" s="562" t="s">
        <v>2636</v>
      </c>
      <c r="M100" s="516"/>
      <c r="N100" s="516"/>
      <c r="O100" s="516"/>
      <c r="P100" s="516"/>
      <c r="Q100" s="1221"/>
      <c r="R100" s="1222"/>
      <c r="S100" s="501"/>
      <c r="T100" s="1222"/>
      <c r="U100" s="501"/>
      <c r="V100" s="501"/>
      <c r="W100" s="501"/>
      <c r="X100" s="501"/>
      <c r="Y100" s="501"/>
      <c r="Z100" s="501"/>
      <c r="AA100" s="501"/>
      <c r="AB100" s="501"/>
      <c r="AC100" s="501"/>
      <c r="AD100" s="501"/>
      <c r="AE100" s="501"/>
      <c r="AF100" s="501"/>
      <c r="AG100" s="1241"/>
      <c r="AH100" s="1241"/>
      <c r="AI100" s="1241"/>
      <c r="AJ100" s="1242"/>
      <c r="AL100" s="1215"/>
      <c r="AN100" s="1215"/>
    </row>
    <row r="101" spans="1:40" s="23" customFormat="1" ht="15">
      <c r="A101" s="226" t="s">
        <v>255</v>
      </c>
      <c r="B101" s="36"/>
      <c r="C101" s="36" t="s">
        <v>257</v>
      </c>
      <c r="D101" s="1734" t="s">
        <v>256</v>
      </c>
      <c r="E101" s="36"/>
      <c r="F101" s="516">
        <v>61.1</v>
      </c>
      <c r="G101" s="36" t="s">
        <v>751</v>
      </c>
      <c r="H101" s="36">
        <v>726</v>
      </c>
      <c r="I101" s="36">
        <v>1352</v>
      </c>
      <c r="J101" s="515">
        <f>SUM(H101:I101)</f>
        <v>2078</v>
      </c>
      <c r="K101" s="516"/>
      <c r="L101" s="562" t="s">
        <v>2636</v>
      </c>
      <c r="M101" s="516"/>
      <c r="N101" s="516"/>
      <c r="O101" s="516"/>
      <c r="P101" s="516"/>
      <c r="Q101" s="1221"/>
      <c r="R101" s="1222"/>
      <c r="S101" s="501"/>
      <c r="T101" s="1222"/>
      <c r="U101" s="501"/>
      <c r="V101" s="501"/>
      <c r="W101" s="501"/>
      <c r="X101" s="501"/>
      <c r="Y101" s="501"/>
      <c r="Z101" s="501"/>
      <c r="AA101" s="501"/>
      <c r="AB101" s="501"/>
      <c r="AC101" s="501"/>
      <c r="AD101" s="501"/>
      <c r="AE101" s="501"/>
      <c r="AF101" s="501"/>
      <c r="AG101" s="1241"/>
      <c r="AH101" s="1241"/>
      <c r="AI101" s="1241"/>
      <c r="AJ101" s="1242"/>
      <c r="AL101" s="1215"/>
      <c r="AN101" s="1215"/>
    </row>
    <row r="102" spans="1:40" s="23" customFormat="1" ht="15">
      <c r="A102" s="226" t="s">
        <v>255</v>
      </c>
      <c r="B102" s="36"/>
      <c r="C102" s="36" t="s">
        <v>865</v>
      </c>
      <c r="D102" s="1734" t="s">
        <v>256</v>
      </c>
      <c r="E102" s="36"/>
      <c r="F102" s="516"/>
      <c r="G102" s="36" t="s">
        <v>751</v>
      </c>
      <c r="H102" s="36"/>
      <c r="I102" s="36"/>
      <c r="J102" s="515"/>
      <c r="K102" s="516"/>
      <c r="L102" s="562"/>
      <c r="M102" s="516"/>
      <c r="N102" s="516"/>
      <c r="O102" s="516"/>
      <c r="P102" s="516"/>
      <c r="Q102" s="1221"/>
      <c r="R102" s="1221"/>
      <c r="S102" s="504"/>
      <c r="T102" s="1221"/>
      <c r="U102" s="501"/>
      <c r="V102" s="501"/>
      <c r="W102" s="504"/>
      <c r="X102" s="504"/>
      <c r="Y102" s="501"/>
      <c r="Z102" s="504"/>
      <c r="AA102" s="501"/>
      <c r="AB102" s="501"/>
      <c r="AC102" s="501"/>
      <c r="AD102" s="501"/>
      <c r="AE102" s="504"/>
      <c r="AF102" s="501"/>
      <c r="AG102" s="1241"/>
      <c r="AH102" s="1241"/>
      <c r="AI102" s="1241"/>
      <c r="AJ102" s="1242"/>
      <c r="AL102" s="1215"/>
      <c r="AN102" s="1215"/>
    </row>
    <row r="103" spans="1:40" s="23" customFormat="1" ht="15">
      <c r="K103" s="516"/>
      <c r="L103" s="562"/>
      <c r="M103" s="516"/>
      <c r="N103" s="516"/>
      <c r="O103" s="516"/>
      <c r="P103" s="516"/>
      <c r="Q103" s="1221"/>
      <c r="R103" s="1222"/>
      <c r="S103" s="501"/>
      <c r="T103" s="1222"/>
      <c r="U103" s="501"/>
      <c r="V103" s="501"/>
      <c r="W103" s="501"/>
      <c r="X103" s="501"/>
      <c r="Y103" s="501"/>
      <c r="Z103" s="501"/>
      <c r="AA103" s="501"/>
      <c r="AB103" s="501"/>
      <c r="AC103" s="501"/>
      <c r="AD103" s="501"/>
      <c r="AE103" s="501"/>
      <c r="AF103" s="501"/>
      <c r="AG103" s="1444"/>
      <c r="AH103" s="1444"/>
      <c r="AI103" s="1444"/>
      <c r="AJ103" s="1242"/>
      <c r="AL103" s="1215"/>
      <c r="AN103" s="1215"/>
    </row>
    <row r="104" spans="1:40" s="23" customFormat="1" ht="15">
      <c r="A104" s="1747" t="s">
        <v>289</v>
      </c>
      <c r="B104" s="1734" t="s">
        <v>290</v>
      </c>
      <c r="C104" s="1734">
        <f>COUNTA(C106:C110)</f>
        <v>5</v>
      </c>
      <c r="D104" s="1734"/>
      <c r="E104" s="1438"/>
      <c r="G104" s="1734" t="s">
        <v>766</v>
      </c>
      <c r="H104" s="1438"/>
      <c r="I104" s="1439">
        <v>59</v>
      </c>
      <c r="J104" s="1249">
        <f>SUM(J105:J110)</f>
        <v>2690</v>
      </c>
      <c r="K104" s="516"/>
      <c r="L104" s="562"/>
      <c r="M104" s="516"/>
      <c r="N104" s="516"/>
      <c r="O104" s="1220" t="s">
        <v>703</v>
      </c>
      <c r="P104" s="516"/>
      <c r="Q104" s="1221"/>
      <c r="R104" s="1222"/>
      <c r="S104" s="501"/>
      <c r="T104" s="1222"/>
      <c r="U104" s="501"/>
      <c r="V104" s="501"/>
      <c r="W104" s="501"/>
      <c r="X104" s="501"/>
      <c r="Y104" s="501"/>
      <c r="Z104" s="501"/>
      <c r="AA104" s="501"/>
      <c r="AB104" s="501"/>
      <c r="AC104" s="501"/>
      <c r="AD104" s="501"/>
      <c r="AE104" s="501"/>
      <c r="AF104" s="501"/>
      <c r="AG104" s="1245"/>
      <c r="AH104" s="1250"/>
      <c r="AI104" s="1250"/>
      <c r="AJ104" s="1251"/>
      <c r="AL104" s="1215"/>
      <c r="AN104" s="1215"/>
    </row>
    <row r="105" spans="1:40" s="23" customFormat="1" ht="15">
      <c r="A105" s="1742"/>
      <c r="B105" s="1743"/>
      <c r="C105" s="1743"/>
      <c r="D105" s="1743"/>
      <c r="E105" s="1439"/>
      <c r="F105" s="530"/>
      <c r="G105" s="1743"/>
      <c r="H105" s="1439"/>
      <c r="J105" s="502">
        <v>1509</v>
      </c>
      <c r="K105" s="1220" t="s">
        <v>692</v>
      </c>
      <c r="L105" s="503"/>
      <c r="M105" s="530"/>
      <c r="N105" s="530"/>
      <c r="O105" s="1220" t="s">
        <v>2272</v>
      </c>
      <c r="P105" s="530"/>
      <c r="Q105" s="1222"/>
      <c r="R105" s="1222"/>
      <c r="S105" s="1222"/>
      <c r="T105" s="1222"/>
      <c r="U105" s="1222"/>
      <c r="V105" s="1222"/>
      <c r="W105" s="1222"/>
      <c r="X105" s="1222"/>
      <c r="Y105" s="1222"/>
      <c r="Z105" s="1222"/>
      <c r="AA105" s="1222"/>
      <c r="AB105" s="1222"/>
      <c r="AC105" s="1222"/>
      <c r="AD105" s="1222"/>
      <c r="AE105" s="1222"/>
      <c r="AF105" s="1222"/>
      <c r="AG105" s="1744"/>
      <c r="AH105" s="1745"/>
      <c r="AI105" s="1745"/>
      <c r="AJ105" s="1746"/>
      <c r="AL105" s="1215"/>
      <c r="AN105" s="1215"/>
    </row>
    <row r="106" spans="1:40" s="23" customFormat="1" ht="15">
      <c r="A106" s="673" t="s">
        <v>289</v>
      </c>
      <c r="B106" s="36"/>
      <c r="C106" s="36" t="s">
        <v>292</v>
      </c>
      <c r="D106" s="1734" t="s">
        <v>290</v>
      </c>
      <c r="E106" s="36"/>
      <c r="F106" s="530"/>
      <c r="G106" s="36" t="s">
        <v>766</v>
      </c>
      <c r="H106" s="36"/>
      <c r="I106" s="36"/>
      <c r="J106" s="515">
        <v>29</v>
      </c>
      <c r="K106" s="530"/>
      <c r="L106" s="503"/>
      <c r="M106" s="530"/>
      <c r="N106" s="530"/>
      <c r="O106" s="530"/>
      <c r="P106" s="530"/>
      <c r="Q106" s="1221"/>
      <c r="R106" s="1222"/>
      <c r="S106" s="501"/>
      <c r="T106" s="1222"/>
      <c r="U106" s="501"/>
      <c r="V106" s="501"/>
      <c r="W106" s="501"/>
      <c r="X106" s="501"/>
      <c r="Y106" s="501"/>
      <c r="Z106" s="501"/>
      <c r="AA106" s="501"/>
      <c r="AB106" s="501"/>
      <c r="AC106" s="501"/>
      <c r="AD106" s="501"/>
      <c r="AE106" s="501"/>
      <c r="AF106" s="501"/>
      <c r="AG106" s="1443"/>
      <c r="AH106" s="1443"/>
      <c r="AI106" s="1443"/>
      <c r="AJ106" s="1239"/>
      <c r="AL106" s="1215"/>
      <c r="AN106" s="1215"/>
    </row>
    <row r="107" spans="1:40" s="23" customFormat="1" ht="15">
      <c r="A107" s="673" t="s">
        <v>289</v>
      </c>
      <c r="B107" s="36"/>
      <c r="C107" s="36" t="s">
        <v>293</v>
      </c>
      <c r="D107" s="1734" t="s">
        <v>290</v>
      </c>
      <c r="E107" s="36"/>
      <c r="F107" s="530"/>
      <c r="G107" s="36" t="s">
        <v>766</v>
      </c>
      <c r="H107" s="36"/>
      <c r="I107" s="36"/>
      <c r="J107" s="515">
        <v>20</v>
      </c>
      <c r="K107" s="530"/>
      <c r="L107" s="503"/>
      <c r="M107" s="530"/>
      <c r="N107" s="530"/>
      <c r="O107" s="530"/>
      <c r="P107" s="530"/>
      <c r="Q107" s="1221"/>
      <c r="R107" s="1222"/>
      <c r="S107" s="501"/>
      <c r="T107" s="1222"/>
      <c r="U107" s="501"/>
      <c r="V107" s="501"/>
      <c r="W107" s="501"/>
      <c r="X107" s="501"/>
      <c r="Y107" s="501"/>
      <c r="Z107" s="501"/>
      <c r="AA107" s="501"/>
      <c r="AB107" s="501"/>
      <c r="AC107" s="501"/>
      <c r="AD107" s="501"/>
      <c r="AE107" s="501"/>
      <c r="AF107" s="501"/>
      <c r="AG107" s="1444"/>
      <c r="AH107" s="1444"/>
      <c r="AI107" s="1444"/>
      <c r="AJ107" s="1242"/>
      <c r="AL107" s="1215"/>
      <c r="AN107" s="1215"/>
    </row>
    <row r="108" spans="1:40" s="23" customFormat="1" ht="15">
      <c r="A108" s="673" t="s">
        <v>289</v>
      </c>
      <c r="B108" s="36"/>
      <c r="C108" s="36" t="s">
        <v>291</v>
      </c>
      <c r="D108" s="1734" t="s">
        <v>290</v>
      </c>
      <c r="E108" s="36"/>
      <c r="F108" s="530"/>
      <c r="G108" s="36" t="s">
        <v>766</v>
      </c>
      <c r="H108" s="36"/>
      <c r="I108" s="36"/>
      <c r="J108" s="515">
        <v>31</v>
      </c>
      <c r="K108" s="530"/>
      <c r="L108" s="503"/>
      <c r="M108" s="530"/>
      <c r="N108" s="530"/>
      <c r="O108" s="530"/>
      <c r="P108" s="530"/>
      <c r="Q108" s="1221"/>
      <c r="R108" s="1222"/>
      <c r="S108" s="501"/>
      <c r="T108" s="1222"/>
      <c r="U108" s="501"/>
      <c r="V108" s="501"/>
      <c r="W108" s="501"/>
      <c r="X108" s="501"/>
      <c r="Y108" s="501"/>
      <c r="Z108" s="501"/>
      <c r="AA108" s="501"/>
      <c r="AB108" s="501"/>
      <c r="AC108" s="501"/>
      <c r="AD108" s="501"/>
      <c r="AE108" s="501"/>
      <c r="AF108" s="501"/>
      <c r="AG108" s="1444"/>
      <c r="AH108" s="1444"/>
      <c r="AI108" s="1444"/>
      <c r="AJ108" s="1242"/>
      <c r="AL108" s="1215"/>
      <c r="AN108" s="1215"/>
    </row>
    <row r="109" spans="1:40" s="23" customFormat="1" ht="15">
      <c r="A109" s="673" t="s">
        <v>289</v>
      </c>
      <c r="B109" s="152"/>
      <c r="C109" s="173" t="s">
        <v>881</v>
      </c>
      <c r="D109" s="1734" t="s">
        <v>290</v>
      </c>
      <c r="E109" s="173"/>
      <c r="F109" s="530"/>
      <c r="G109" s="152" t="s">
        <v>751</v>
      </c>
      <c r="H109" s="152">
        <v>142</v>
      </c>
      <c r="I109" s="152">
        <v>312</v>
      </c>
      <c r="J109" s="523">
        <f>SUM(H109:I109)</f>
        <v>454</v>
      </c>
      <c r="K109" s="530"/>
      <c r="L109" s="503"/>
      <c r="M109" s="530"/>
      <c r="N109" s="530"/>
      <c r="O109" s="530"/>
      <c r="P109" s="530"/>
      <c r="Q109" s="1221"/>
      <c r="R109" s="1222"/>
      <c r="S109" s="501"/>
      <c r="T109" s="1222"/>
      <c r="U109" s="501"/>
      <c r="V109" s="501"/>
      <c r="W109" s="501"/>
      <c r="X109" s="501"/>
      <c r="Y109" s="501"/>
      <c r="Z109" s="501"/>
      <c r="AA109" s="501"/>
      <c r="AB109" s="501"/>
      <c r="AC109" s="501"/>
      <c r="AD109" s="501"/>
      <c r="AE109" s="501"/>
      <c r="AF109" s="501"/>
      <c r="AG109" s="1444"/>
      <c r="AH109" s="1444"/>
      <c r="AI109" s="1444"/>
      <c r="AJ109" s="1242"/>
      <c r="AL109" s="1215"/>
      <c r="AN109" s="1215"/>
    </row>
    <row r="110" spans="1:40" s="23" customFormat="1" ht="15">
      <c r="A110" s="673" t="s">
        <v>289</v>
      </c>
      <c r="B110" s="152"/>
      <c r="C110" s="173" t="s">
        <v>882</v>
      </c>
      <c r="D110" s="1734" t="s">
        <v>290</v>
      </c>
      <c r="E110" s="173"/>
      <c r="F110" s="530"/>
      <c r="G110" s="152" t="s">
        <v>751</v>
      </c>
      <c r="H110" s="152">
        <v>168</v>
      </c>
      <c r="I110" s="152">
        <v>479</v>
      </c>
      <c r="J110" s="523">
        <f>SUM(H110:I110)</f>
        <v>647</v>
      </c>
      <c r="K110" s="530"/>
      <c r="L110" s="503"/>
      <c r="M110" s="530"/>
      <c r="N110" s="530"/>
      <c r="O110" s="530"/>
      <c r="P110" s="530"/>
      <c r="Q110" s="1221"/>
      <c r="R110" s="1221"/>
      <c r="S110" s="504"/>
      <c r="T110" s="1221"/>
      <c r="U110" s="504"/>
      <c r="V110" s="504"/>
      <c r="W110" s="504"/>
      <c r="X110" s="504"/>
      <c r="Y110" s="504"/>
      <c r="Z110" s="504"/>
      <c r="AA110" s="504"/>
      <c r="AB110" s="504"/>
      <c r="AC110" s="504"/>
      <c r="AD110" s="504"/>
      <c r="AE110" s="504"/>
      <c r="AF110" s="504"/>
      <c r="AG110" s="1444"/>
      <c r="AH110" s="1444"/>
      <c r="AI110" s="1444"/>
      <c r="AJ110" s="1242"/>
      <c r="AL110" s="1215"/>
      <c r="AN110" s="1215"/>
    </row>
    <row r="111" spans="1:40" s="23" customFormat="1" ht="15">
      <c r="A111" s="1060"/>
      <c r="B111" s="1212"/>
      <c r="C111" s="1212"/>
      <c r="D111" s="961"/>
      <c r="E111" s="961"/>
      <c r="F111" s="873"/>
      <c r="G111" s="1212"/>
      <c r="H111" s="961"/>
      <c r="I111" s="961"/>
      <c r="J111" s="1213"/>
      <c r="K111" s="530"/>
      <c r="L111" s="503"/>
      <c r="M111" s="888"/>
      <c r="N111" s="530"/>
      <c r="O111" s="530"/>
      <c r="P111" s="530"/>
      <c r="Q111" s="1221"/>
      <c r="R111" s="1221"/>
      <c r="S111" s="504"/>
      <c r="T111" s="1221"/>
      <c r="U111" s="504"/>
      <c r="V111" s="504"/>
      <c r="W111" s="504"/>
      <c r="X111" s="504"/>
      <c r="Y111" s="504"/>
      <c r="Z111" s="504"/>
      <c r="AA111" s="504"/>
      <c r="AB111" s="504"/>
      <c r="AC111" s="504"/>
      <c r="AD111" s="504"/>
      <c r="AE111" s="504"/>
      <c r="AF111" s="504"/>
      <c r="AG111" s="1444"/>
      <c r="AH111" s="1444"/>
      <c r="AI111" s="1444"/>
      <c r="AJ111" s="1242"/>
      <c r="AL111" s="1215"/>
      <c r="AN111" s="1215"/>
    </row>
    <row r="112" spans="1:40" s="23" customFormat="1" ht="15">
      <c r="B112" s="1748" t="s">
        <v>885</v>
      </c>
      <c r="C112" s="1748">
        <f>COUNTA(C114:C131)</f>
        <v>18</v>
      </c>
      <c r="D112" s="1734"/>
      <c r="E112" s="1438"/>
      <c r="G112" s="1748" t="s">
        <v>751</v>
      </c>
      <c r="H112" s="1439">
        <v>6012</v>
      </c>
      <c r="I112" s="1439">
        <v>2846</v>
      </c>
      <c r="J112" s="1225">
        <f>SUM(J113:J131)</f>
        <v>6586</v>
      </c>
      <c r="K112" s="530"/>
      <c r="L112" s="503"/>
      <c r="M112" s="1220" t="s">
        <v>2645</v>
      </c>
      <c r="N112" s="530"/>
      <c r="O112" s="530"/>
      <c r="P112" s="530"/>
      <c r="Q112" s="1221"/>
      <c r="R112" s="1221"/>
      <c r="S112" s="504"/>
      <c r="T112" s="1221"/>
      <c r="U112" s="504"/>
      <c r="V112" s="504"/>
      <c r="W112" s="504"/>
      <c r="X112" s="504"/>
      <c r="Y112" s="504"/>
      <c r="Z112" s="504"/>
      <c r="AA112" s="504"/>
      <c r="AB112" s="504"/>
      <c r="AC112" s="504"/>
      <c r="AD112" s="504"/>
      <c r="AE112" s="504"/>
      <c r="AF112" s="504"/>
      <c r="AG112" s="1445"/>
      <c r="AH112" s="1444"/>
      <c r="AI112" s="1444"/>
      <c r="AJ112" s="1242"/>
      <c r="AL112" s="1215"/>
      <c r="AN112" s="1215"/>
    </row>
    <row r="113" spans="1:40" s="23" customFormat="1" ht="15">
      <c r="A113" s="669" t="s">
        <v>238</v>
      </c>
      <c r="B113" s="1743"/>
      <c r="C113" s="1743"/>
      <c r="D113" s="1743"/>
      <c r="E113" s="1439"/>
      <c r="F113" s="530"/>
      <c r="G113" s="1743"/>
      <c r="J113" s="502">
        <f>SUM(H113:I113)</f>
        <v>0</v>
      </c>
      <c r="K113" s="1220" t="s">
        <v>691</v>
      </c>
      <c r="L113" s="503"/>
      <c r="M113" s="1220" t="s">
        <v>2643</v>
      </c>
      <c r="N113" s="530"/>
      <c r="O113" s="1220" t="s">
        <v>686</v>
      </c>
      <c r="P113" s="530"/>
      <c r="Q113" s="1222"/>
      <c r="R113" s="1222"/>
      <c r="S113" s="1222"/>
      <c r="T113" s="1222"/>
      <c r="U113" s="1222"/>
      <c r="V113" s="1222"/>
      <c r="W113" s="1222"/>
      <c r="X113" s="1222"/>
      <c r="Y113" s="1222"/>
      <c r="Z113" s="1222"/>
      <c r="AA113" s="1222"/>
      <c r="AB113" s="1222"/>
      <c r="AC113" s="1222"/>
      <c r="AD113" s="1222"/>
      <c r="AE113" s="1222"/>
      <c r="AF113" s="1222"/>
      <c r="AG113" s="1744"/>
      <c r="AH113" s="1745"/>
      <c r="AI113" s="1745"/>
      <c r="AJ113" s="1746"/>
      <c r="AL113" s="1215"/>
      <c r="AN113" s="1215"/>
    </row>
    <row r="114" spans="1:40" s="23" customFormat="1" ht="15">
      <c r="A114" s="226" t="s">
        <v>238</v>
      </c>
      <c r="B114" s="1470"/>
      <c r="C114" s="54" t="s">
        <v>884</v>
      </c>
      <c r="D114" s="1748" t="s">
        <v>885</v>
      </c>
      <c r="E114" s="54"/>
      <c r="F114" s="530"/>
      <c r="G114" s="36" t="s">
        <v>751</v>
      </c>
      <c r="H114" s="43">
        <v>762</v>
      </c>
      <c r="I114" s="43">
        <v>606</v>
      </c>
      <c r="J114" s="517">
        <f t="shared" ref="J114:J122" si="6">SUM(H114:I114)</f>
        <v>1368</v>
      </c>
      <c r="K114" s="530"/>
      <c r="L114" s="503" t="s">
        <v>2636</v>
      </c>
      <c r="M114" s="530"/>
      <c r="N114" s="530"/>
      <c r="O114" s="530"/>
      <c r="P114" s="530"/>
      <c r="Q114" s="1222"/>
      <c r="R114" s="1222"/>
      <c r="S114" s="501"/>
      <c r="T114" s="1222"/>
      <c r="U114" s="501"/>
      <c r="V114" s="501"/>
      <c r="W114" s="501"/>
      <c r="X114" s="501"/>
      <c r="Y114" s="501"/>
      <c r="Z114" s="501"/>
      <c r="AA114" s="501"/>
      <c r="AB114" s="501"/>
      <c r="AC114" s="501"/>
      <c r="AD114" s="501"/>
      <c r="AE114" s="501"/>
      <c r="AF114" s="501"/>
      <c r="AG114" s="1238"/>
      <c r="AH114" s="1252"/>
      <c r="AI114" s="1252"/>
      <c r="AJ114" s="1253"/>
      <c r="AL114" s="1215"/>
      <c r="AN114" s="1215"/>
    </row>
    <row r="115" spans="1:40" s="23" customFormat="1" ht="15">
      <c r="A115" s="671" t="s">
        <v>238</v>
      </c>
      <c r="B115" s="1532"/>
      <c r="C115" s="144" t="s">
        <v>727</v>
      </c>
      <c r="D115" s="1748" t="s">
        <v>885</v>
      </c>
      <c r="E115" s="144"/>
      <c r="F115" s="520">
        <v>27.5</v>
      </c>
      <c r="G115" s="144" t="s">
        <v>751</v>
      </c>
      <c r="H115" s="1196">
        <v>779</v>
      </c>
      <c r="I115" s="1196">
        <v>557</v>
      </c>
      <c r="J115" s="502">
        <f t="shared" si="6"/>
        <v>1336</v>
      </c>
      <c r="K115" s="530"/>
      <c r="L115" s="503"/>
      <c r="M115" s="1220" t="s">
        <v>2642</v>
      </c>
      <c r="N115" s="530"/>
      <c r="O115" s="1220" t="s">
        <v>709</v>
      </c>
      <c r="P115" s="530"/>
      <c r="Q115" s="1222"/>
      <c r="R115" s="1222"/>
      <c r="S115" s="501"/>
      <c r="T115" s="1222"/>
      <c r="U115" s="501"/>
      <c r="V115" s="501"/>
      <c r="W115" s="501"/>
      <c r="X115" s="501"/>
      <c r="Y115" s="501"/>
      <c r="Z115" s="501"/>
      <c r="AA115" s="501"/>
      <c r="AB115" s="501"/>
      <c r="AC115" s="501"/>
      <c r="AD115" s="501"/>
      <c r="AE115" s="501"/>
      <c r="AF115" s="501"/>
      <c r="AG115" s="1241"/>
      <c r="AH115" s="1254"/>
      <c r="AI115" s="1254"/>
      <c r="AJ115" s="1255"/>
      <c r="AL115" s="1215"/>
      <c r="AN115" s="1215"/>
    </row>
    <row r="116" spans="1:40" s="1223" customFormat="1" ht="15">
      <c r="A116" s="226" t="s">
        <v>238</v>
      </c>
      <c r="B116" s="42"/>
      <c r="C116" s="36" t="s">
        <v>243</v>
      </c>
      <c r="D116" s="1748" t="s">
        <v>885</v>
      </c>
      <c r="E116" s="36"/>
      <c r="F116" s="530">
        <v>9.8000000000000007</v>
      </c>
      <c r="G116" s="36" t="s">
        <v>751</v>
      </c>
      <c r="H116" s="43">
        <v>162</v>
      </c>
      <c r="I116" s="43">
        <v>135</v>
      </c>
      <c r="J116" s="517">
        <f t="shared" si="6"/>
        <v>297</v>
      </c>
      <c r="K116" s="520"/>
      <c r="L116" s="503" t="s">
        <v>2636</v>
      </c>
      <c r="M116" s="520"/>
      <c r="N116" s="520"/>
      <c r="O116" s="520"/>
      <c r="P116" s="520"/>
      <c r="Q116" s="1222"/>
      <c r="R116" s="1222"/>
      <c r="S116" s="501"/>
      <c r="T116" s="1222"/>
      <c r="U116" s="501"/>
      <c r="V116" s="501"/>
      <c r="W116" s="501"/>
      <c r="X116" s="501"/>
      <c r="Y116" s="501"/>
      <c r="Z116" s="501"/>
      <c r="AA116" s="501"/>
      <c r="AB116" s="501"/>
      <c r="AC116" s="501"/>
      <c r="AD116" s="501"/>
      <c r="AE116" s="501"/>
      <c r="AF116" s="501"/>
      <c r="AG116" s="1241"/>
      <c r="AH116" s="1254"/>
      <c r="AI116" s="1254"/>
      <c r="AJ116" s="1255"/>
      <c r="AL116" s="1224"/>
      <c r="AN116" s="1224"/>
    </row>
    <row r="117" spans="1:40" s="23" customFormat="1" ht="15">
      <c r="A117" s="226" t="s">
        <v>238</v>
      </c>
      <c r="B117" s="42"/>
      <c r="C117" s="36" t="s">
        <v>849</v>
      </c>
      <c r="D117" s="1748" t="s">
        <v>885</v>
      </c>
      <c r="E117" s="36"/>
      <c r="F117" s="530">
        <v>16.5</v>
      </c>
      <c r="G117" s="36" t="s">
        <v>751</v>
      </c>
      <c r="H117" s="43">
        <v>266</v>
      </c>
      <c r="I117" s="43">
        <v>270</v>
      </c>
      <c r="J117" s="517">
        <f t="shared" si="6"/>
        <v>536</v>
      </c>
      <c r="K117" s="530"/>
      <c r="L117" s="503"/>
      <c r="M117" s="530"/>
      <c r="N117" s="530"/>
      <c r="O117" s="530"/>
      <c r="P117" s="530"/>
      <c r="Q117" s="1221"/>
      <c r="R117" s="1221"/>
      <c r="S117" s="504"/>
      <c r="T117" s="1221"/>
      <c r="U117" s="501"/>
      <c r="V117" s="501"/>
      <c r="W117" s="504"/>
      <c r="X117" s="504"/>
      <c r="Y117" s="501"/>
      <c r="Z117" s="504"/>
      <c r="AA117" s="501"/>
      <c r="AB117" s="501"/>
      <c r="AC117" s="501"/>
      <c r="AD117" s="501"/>
      <c r="AE117" s="504"/>
      <c r="AF117" s="501"/>
      <c r="AG117" s="1241"/>
      <c r="AH117" s="1254"/>
      <c r="AI117" s="1254"/>
      <c r="AJ117" s="1255"/>
      <c r="AL117" s="1215"/>
      <c r="AN117" s="1215"/>
    </row>
    <row r="118" spans="1:40" s="23" customFormat="1" ht="15">
      <c r="A118" s="226" t="s">
        <v>238</v>
      </c>
      <c r="B118" s="42"/>
      <c r="C118" s="36" t="s">
        <v>241</v>
      </c>
      <c r="D118" s="1748" t="s">
        <v>885</v>
      </c>
      <c r="E118" s="36"/>
      <c r="F118" s="516">
        <v>8.4</v>
      </c>
      <c r="G118" s="36" t="s">
        <v>751</v>
      </c>
      <c r="H118" s="43">
        <v>78</v>
      </c>
      <c r="I118" s="43">
        <v>108</v>
      </c>
      <c r="J118" s="517">
        <f t="shared" si="6"/>
        <v>186</v>
      </c>
      <c r="K118" s="530"/>
      <c r="L118" s="503"/>
      <c r="M118" s="530"/>
      <c r="N118" s="530"/>
      <c r="O118" s="530"/>
      <c r="P118" s="530"/>
      <c r="Q118" s="1221"/>
      <c r="R118" s="1221"/>
      <c r="S118" s="504"/>
      <c r="T118" s="1221"/>
      <c r="U118" s="501"/>
      <c r="V118" s="501"/>
      <c r="W118" s="504"/>
      <c r="X118" s="504"/>
      <c r="Y118" s="501"/>
      <c r="Z118" s="504"/>
      <c r="AA118" s="501"/>
      <c r="AB118" s="501"/>
      <c r="AC118" s="501"/>
      <c r="AD118" s="501"/>
      <c r="AE118" s="504"/>
      <c r="AF118" s="501"/>
      <c r="AG118" s="1241"/>
      <c r="AH118" s="1254"/>
      <c r="AI118" s="1254"/>
      <c r="AJ118" s="1255"/>
      <c r="AL118" s="1215"/>
      <c r="AN118" s="1215"/>
    </row>
    <row r="119" spans="1:40" s="23" customFormat="1" ht="15">
      <c r="A119" s="226" t="s">
        <v>238</v>
      </c>
      <c r="B119" s="42"/>
      <c r="C119" s="36" t="s">
        <v>244</v>
      </c>
      <c r="D119" s="1748" t="s">
        <v>885</v>
      </c>
      <c r="E119" s="36"/>
      <c r="F119" s="530">
        <v>15.2</v>
      </c>
      <c r="G119" s="36" t="s">
        <v>751</v>
      </c>
      <c r="H119" s="43">
        <v>12</v>
      </c>
      <c r="I119" s="43">
        <v>30</v>
      </c>
      <c r="J119" s="517">
        <f t="shared" si="6"/>
        <v>42</v>
      </c>
      <c r="K119" s="516"/>
      <c r="L119" s="562"/>
      <c r="M119" s="516"/>
      <c r="N119" s="516"/>
      <c r="O119" s="516"/>
      <c r="P119" s="516"/>
      <c r="Q119" s="1221"/>
      <c r="R119" s="1221"/>
      <c r="S119" s="504"/>
      <c r="T119" s="1221"/>
      <c r="U119" s="501"/>
      <c r="V119" s="501"/>
      <c r="W119" s="504"/>
      <c r="X119" s="504"/>
      <c r="Y119" s="501"/>
      <c r="Z119" s="504"/>
      <c r="AA119" s="501"/>
      <c r="AB119" s="501"/>
      <c r="AC119" s="501"/>
      <c r="AD119" s="501"/>
      <c r="AE119" s="504"/>
      <c r="AF119" s="501"/>
      <c r="AG119" s="1241"/>
      <c r="AH119" s="1254"/>
      <c r="AI119" s="1254"/>
      <c r="AJ119" s="1255"/>
      <c r="AL119" s="1215"/>
      <c r="AN119" s="1215"/>
    </row>
    <row r="120" spans="1:40" s="23" customFormat="1" ht="15">
      <c r="A120" s="226" t="s">
        <v>883</v>
      </c>
      <c r="B120" s="36"/>
      <c r="C120" s="36" t="s">
        <v>270</v>
      </c>
      <c r="D120" s="1748" t="s">
        <v>885</v>
      </c>
      <c r="E120" s="36"/>
      <c r="F120" s="530">
        <v>28</v>
      </c>
      <c r="G120" s="36" t="s">
        <v>751</v>
      </c>
      <c r="H120" s="36">
        <v>334</v>
      </c>
      <c r="I120" s="36">
        <v>267</v>
      </c>
      <c r="J120" s="517">
        <f t="shared" si="6"/>
        <v>601</v>
      </c>
      <c r="K120" s="530"/>
      <c r="L120" s="503"/>
      <c r="M120" s="530"/>
      <c r="N120" s="530"/>
      <c r="O120" s="530"/>
      <c r="P120" s="530"/>
      <c r="Q120" s="1221"/>
      <c r="R120" s="1221"/>
      <c r="S120" s="504"/>
      <c r="T120" s="1221"/>
      <c r="U120" s="501"/>
      <c r="V120" s="501"/>
      <c r="W120" s="504"/>
      <c r="X120" s="504"/>
      <c r="Y120" s="501"/>
      <c r="Z120" s="504"/>
      <c r="AA120" s="501"/>
      <c r="AB120" s="501"/>
      <c r="AC120" s="501"/>
      <c r="AD120" s="501"/>
      <c r="AE120" s="504"/>
      <c r="AF120" s="501"/>
      <c r="AG120" s="1241"/>
      <c r="AH120" s="1254"/>
      <c r="AI120" s="1254"/>
      <c r="AJ120" s="1255"/>
      <c r="AL120" s="1215"/>
      <c r="AN120" s="1215"/>
    </row>
    <row r="121" spans="1:40" s="23" customFormat="1" ht="15">
      <c r="A121" s="226" t="s">
        <v>883</v>
      </c>
      <c r="B121" s="42"/>
      <c r="C121" s="36" t="s">
        <v>240</v>
      </c>
      <c r="D121" s="1748" t="s">
        <v>885</v>
      </c>
      <c r="E121" s="36"/>
      <c r="F121" s="530">
        <v>40.4</v>
      </c>
      <c r="G121" s="36" t="s">
        <v>751</v>
      </c>
      <c r="H121" s="43">
        <v>505</v>
      </c>
      <c r="I121" s="43">
        <v>498</v>
      </c>
      <c r="J121" s="517">
        <f t="shared" si="6"/>
        <v>1003</v>
      </c>
      <c r="K121" s="530"/>
      <c r="L121" s="503"/>
      <c r="M121" s="530"/>
      <c r="N121" s="530"/>
      <c r="O121" s="530"/>
      <c r="P121" s="530"/>
      <c r="Q121" s="1221"/>
      <c r="R121" s="1221"/>
      <c r="S121" s="504"/>
      <c r="T121" s="1221"/>
      <c r="U121" s="501"/>
      <c r="V121" s="501"/>
      <c r="W121" s="504"/>
      <c r="X121" s="504"/>
      <c r="Y121" s="501"/>
      <c r="Z121" s="504"/>
      <c r="AA121" s="501"/>
      <c r="AB121" s="501"/>
      <c r="AC121" s="501"/>
      <c r="AD121" s="501"/>
      <c r="AE121" s="504"/>
      <c r="AF121" s="501"/>
      <c r="AG121" s="1241"/>
      <c r="AH121" s="1254"/>
      <c r="AI121" s="1254"/>
      <c r="AJ121" s="1255"/>
      <c r="AL121" s="1215"/>
      <c r="AN121" s="1215"/>
    </row>
    <row r="122" spans="1:40" s="23" customFormat="1" ht="15">
      <c r="A122" s="226" t="s">
        <v>883</v>
      </c>
      <c r="B122" s="42"/>
      <c r="C122" s="36" t="s">
        <v>2665</v>
      </c>
      <c r="D122" s="1748" t="s">
        <v>885</v>
      </c>
      <c r="E122" s="36"/>
      <c r="F122" s="530">
        <v>32.1</v>
      </c>
      <c r="G122" s="36" t="s">
        <v>751</v>
      </c>
      <c r="H122" s="43">
        <v>337</v>
      </c>
      <c r="I122" s="43">
        <v>287</v>
      </c>
      <c r="J122" s="517">
        <f t="shared" si="6"/>
        <v>624</v>
      </c>
      <c r="K122" s="1220" t="s">
        <v>2429</v>
      </c>
      <c r="L122" s="503"/>
      <c r="M122" s="530"/>
      <c r="N122" s="530"/>
      <c r="O122" s="530"/>
      <c r="P122" s="530"/>
      <c r="Q122" s="1221"/>
      <c r="R122" s="1221"/>
      <c r="S122" s="504"/>
      <c r="T122" s="1221"/>
      <c r="U122" s="501"/>
      <c r="V122" s="501"/>
      <c r="W122" s="504"/>
      <c r="X122" s="504"/>
      <c r="Y122" s="501"/>
      <c r="Z122" s="504"/>
      <c r="AA122" s="501"/>
      <c r="AB122" s="501"/>
      <c r="AC122" s="501"/>
      <c r="AD122" s="501"/>
      <c r="AE122" s="504"/>
      <c r="AF122" s="501"/>
      <c r="AG122" s="1241"/>
      <c r="AH122" s="1254"/>
      <c r="AI122" s="1254"/>
      <c r="AJ122" s="1255"/>
      <c r="AL122" s="1215"/>
      <c r="AN122" s="1215"/>
    </row>
    <row r="123" spans="1:40" s="23" customFormat="1" ht="15">
      <c r="A123" s="226" t="s">
        <v>886</v>
      </c>
      <c r="B123" s="36"/>
      <c r="C123" s="36" t="s">
        <v>894</v>
      </c>
      <c r="D123" s="1748" t="s">
        <v>885</v>
      </c>
      <c r="E123" s="36"/>
      <c r="F123" s="516"/>
      <c r="G123" s="42" t="s">
        <v>751</v>
      </c>
      <c r="H123" s="42"/>
      <c r="I123" s="42"/>
      <c r="J123" s="515"/>
      <c r="K123" s="530"/>
      <c r="L123" s="503"/>
      <c r="M123" s="530"/>
      <c r="N123" s="530"/>
      <c r="O123" s="530"/>
      <c r="P123" s="530"/>
      <c r="Q123" s="1221"/>
      <c r="R123" s="1221"/>
      <c r="S123" s="504"/>
      <c r="T123" s="1221"/>
      <c r="U123" s="501"/>
      <c r="V123" s="501"/>
      <c r="W123" s="504"/>
      <c r="X123" s="504"/>
      <c r="Y123" s="501"/>
      <c r="Z123" s="504"/>
      <c r="AA123" s="501"/>
      <c r="AB123" s="501"/>
      <c r="AC123" s="501"/>
      <c r="AD123" s="501"/>
      <c r="AE123" s="504"/>
      <c r="AF123" s="501"/>
      <c r="AG123" s="1241"/>
      <c r="AH123" s="1254"/>
      <c r="AI123" s="1254"/>
      <c r="AJ123" s="1255"/>
      <c r="AL123" s="1215"/>
      <c r="AN123" s="1215"/>
    </row>
    <row r="124" spans="1:40" s="23" customFormat="1" ht="15">
      <c r="A124" s="226" t="s">
        <v>886</v>
      </c>
      <c r="B124" s="36"/>
      <c r="C124" s="36" t="s">
        <v>892</v>
      </c>
      <c r="D124" s="1748" t="s">
        <v>885</v>
      </c>
      <c r="E124" s="36"/>
      <c r="F124" s="516"/>
      <c r="G124" s="42" t="s">
        <v>751</v>
      </c>
      <c r="H124" s="42"/>
      <c r="I124" s="42"/>
      <c r="J124" s="515"/>
      <c r="K124" s="516"/>
      <c r="L124" s="562"/>
      <c r="M124" s="516"/>
      <c r="N124" s="516"/>
      <c r="O124" s="516"/>
      <c r="P124" s="516"/>
      <c r="Q124" s="1221"/>
      <c r="R124" s="1221"/>
      <c r="S124" s="504"/>
      <c r="T124" s="1221"/>
      <c r="U124" s="501"/>
      <c r="V124" s="501"/>
      <c r="W124" s="504"/>
      <c r="X124" s="504"/>
      <c r="Y124" s="501"/>
      <c r="Z124" s="504"/>
      <c r="AA124" s="501"/>
      <c r="AB124" s="501"/>
      <c r="AC124" s="501"/>
      <c r="AD124" s="501"/>
      <c r="AE124" s="504"/>
      <c r="AF124" s="501"/>
      <c r="AG124" s="1241"/>
      <c r="AH124" s="1254"/>
      <c r="AI124" s="1254"/>
      <c r="AJ124" s="1255"/>
      <c r="AL124" s="1215"/>
      <c r="AN124" s="1215"/>
    </row>
    <row r="125" spans="1:40" s="23" customFormat="1" ht="15">
      <c r="A125" s="226" t="s">
        <v>886</v>
      </c>
      <c r="B125" s="36"/>
      <c r="C125" s="36" t="s">
        <v>893</v>
      </c>
      <c r="D125" s="1748" t="s">
        <v>885</v>
      </c>
      <c r="E125" s="36"/>
      <c r="F125" s="516"/>
      <c r="G125" s="42" t="s">
        <v>751</v>
      </c>
      <c r="H125" s="42"/>
      <c r="I125" s="42"/>
      <c r="J125" s="515"/>
      <c r="K125" s="516"/>
      <c r="L125" s="562"/>
      <c r="M125" s="516"/>
      <c r="N125" s="516"/>
      <c r="O125" s="516"/>
      <c r="P125" s="516"/>
      <c r="Q125" s="1221"/>
      <c r="R125" s="1221"/>
      <c r="S125" s="504"/>
      <c r="T125" s="1221"/>
      <c r="U125" s="501"/>
      <c r="V125" s="501"/>
      <c r="W125" s="504"/>
      <c r="X125" s="504"/>
      <c r="Y125" s="501"/>
      <c r="Z125" s="504"/>
      <c r="AA125" s="501"/>
      <c r="AB125" s="501"/>
      <c r="AC125" s="501"/>
      <c r="AD125" s="501"/>
      <c r="AE125" s="504"/>
      <c r="AF125" s="501"/>
      <c r="AG125" s="1241"/>
      <c r="AH125" s="1254"/>
      <c r="AI125" s="1254"/>
      <c r="AJ125" s="1255"/>
      <c r="AL125" s="1215"/>
      <c r="AN125" s="1215"/>
    </row>
    <row r="126" spans="1:40" s="23" customFormat="1" ht="15">
      <c r="A126" s="226" t="s">
        <v>886</v>
      </c>
      <c r="B126" s="36"/>
      <c r="C126" s="36" t="s">
        <v>268</v>
      </c>
      <c r="D126" s="1748" t="s">
        <v>885</v>
      </c>
      <c r="E126" s="36"/>
      <c r="F126" s="516">
        <v>39.1</v>
      </c>
      <c r="G126" s="42" t="s">
        <v>751</v>
      </c>
      <c r="H126" s="42">
        <v>240</v>
      </c>
      <c r="I126" s="42">
        <v>281</v>
      </c>
      <c r="J126" s="515">
        <f>SUM(H126:I126)</f>
        <v>521</v>
      </c>
      <c r="K126" s="516"/>
      <c r="L126" s="562" t="s">
        <v>2636</v>
      </c>
      <c r="M126" s="516"/>
      <c r="N126" s="516"/>
      <c r="O126" s="516"/>
      <c r="P126" s="516"/>
      <c r="Q126" s="1221"/>
      <c r="R126" s="1221"/>
      <c r="S126" s="504"/>
      <c r="T126" s="1221"/>
      <c r="U126" s="501"/>
      <c r="V126" s="501"/>
      <c r="W126" s="504"/>
      <c r="X126" s="504"/>
      <c r="Y126" s="501"/>
      <c r="Z126" s="504"/>
      <c r="AA126" s="501"/>
      <c r="AB126" s="501"/>
      <c r="AC126" s="501"/>
      <c r="AD126" s="501"/>
      <c r="AE126" s="504"/>
      <c r="AF126" s="501"/>
      <c r="AG126" s="1241"/>
      <c r="AH126" s="1254"/>
      <c r="AI126" s="1254"/>
      <c r="AJ126" s="1255"/>
      <c r="AL126" s="1215"/>
      <c r="AN126" s="1215"/>
    </row>
    <row r="127" spans="1:40" s="23" customFormat="1" ht="15">
      <c r="A127" s="226" t="s">
        <v>886</v>
      </c>
      <c r="B127" s="36"/>
      <c r="C127" s="36" t="s">
        <v>895</v>
      </c>
      <c r="D127" s="1748" t="s">
        <v>885</v>
      </c>
      <c r="E127" s="36"/>
      <c r="F127" s="516"/>
      <c r="G127" s="42" t="s">
        <v>751</v>
      </c>
      <c r="H127" s="42">
        <v>8</v>
      </c>
      <c r="I127" s="42">
        <v>8</v>
      </c>
      <c r="J127" s="515">
        <f>SUM(H127:I127)</f>
        <v>16</v>
      </c>
      <c r="K127" s="516"/>
      <c r="L127" s="562"/>
      <c r="M127" s="516"/>
      <c r="N127" s="516"/>
      <c r="O127" s="516"/>
      <c r="P127" s="516"/>
      <c r="Q127" s="1221"/>
      <c r="R127" s="1221"/>
      <c r="S127" s="504"/>
      <c r="T127" s="1221"/>
      <c r="U127" s="501"/>
      <c r="V127" s="501"/>
      <c r="W127" s="504"/>
      <c r="X127" s="504"/>
      <c r="Y127" s="501"/>
      <c r="Z127" s="504"/>
      <c r="AA127" s="501"/>
      <c r="AB127" s="501"/>
      <c r="AC127" s="501"/>
      <c r="AD127" s="501"/>
      <c r="AE127" s="504"/>
      <c r="AF127" s="501"/>
      <c r="AG127" s="1241"/>
      <c r="AH127" s="1254"/>
      <c r="AI127" s="1254"/>
      <c r="AJ127" s="1255"/>
      <c r="AL127" s="1215"/>
      <c r="AN127" s="1215"/>
    </row>
    <row r="128" spans="1:40" s="23" customFormat="1" ht="15">
      <c r="A128" s="226" t="s">
        <v>886</v>
      </c>
      <c r="B128" s="36"/>
      <c r="C128" s="36" t="s">
        <v>897</v>
      </c>
      <c r="D128" s="1748" t="s">
        <v>885</v>
      </c>
      <c r="E128" s="36"/>
      <c r="F128" s="516"/>
      <c r="G128" s="42" t="s">
        <v>751</v>
      </c>
      <c r="H128" s="42"/>
      <c r="I128" s="42"/>
      <c r="J128" s="515"/>
      <c r="K128" s="516"/>
      <c r="L128" s="562"/>
      <c r="M128" s="516"/>
      <c r="N128" s="516"/>
      <c r="O128" s="516"/>
      <c r="P128" s="516"/>
      <c r="Q128" s="1221"/>
      <c r="R128" s="1221"/>
      <c r="S128" s="504"/>
      <c r="T128" s="1221"/>
      <c r="U128" s="501"/>
      <c r="V128" s="501"/>
      <c r="W128" s="504"/>
      <c r="X128" s="504"/>
      <c r="Y128" s="501"/>
      <c r="Z128" s="504"/>
      <c r="AA128" s="501"/>
      <c r="AB128" s="501"/>
      <c r="AC128" s="501"/>
      <c r="AD128" s="501"/>
      <c r="AE128" s="504"/>
      <c r="AF128" s="501"/>
      <c r="AG128" s="1241"/>
      <c r="AH128" s="1254"/>
      <c r="AI128" s="1254"/>
      <c r="AJ128" s="1255"/>
      <c r="AL128" s="1215"/>
      <c r="AN128" s="1215"/>
    </row>
    <row r="129" spans="1:40" s="23" customFormat="1" ht="15">
      <c r="A129" s="226" t="s">
        <v>886</v>
      </c>
      <c r="B129" s="36"/>
      <c r="C129" s="36" t="s">
        <v>898</v>
      </c>
      <c r="D129" s="1748" t="s">
        <v>885</v>
      </c>
      <c r="E129" s="36"/>
      <c r="F129" s="516"/>
      <c r="G129" s="42" t="s">
        <v>751</v>
      </c>
      <c r="H129" s="42"/>
      <c r="I129" s="42"/>
      <c r="J129" s="515"/>
      <c r="K129" s="516"/>
      <c r="L129" s="562"/>
      <c r="M129" s="516"/>
      <c r="N129" s="516"/>
      <c r="O129" s="516"/>
      <c r="P129" s="516"/>
      <c r="Q129" s="1221"/>
      <c r="R129" s="1221"/>
      <c r="S129" s="504"/>
      <c r="T129" s="1221"/>
      <c r="U129" s="501"/>
      <c r="V129" s="501"/>
      <c r="W129" s="504"/>
      <c r="X129" s="504"/>
      <c r="Y129" s="501"/>
      <c r="Z129" s="504"/>
      <c r="AA129" s="501"/>
      <c r="AB129" s="501"/>
      <c r="AC129" s="501"/>
      <c r="AD129" s="501"/>
      <c r="AE129" s="504"/>
      <c r="AF129" s="501"/>
      <c r="AG129" s="1241"/>
      <c r="AH129" s="1254"/>
      <c r="AI129" s="1254"/>
      <c r="AJ129" s="1255"/>
      <c r="AL129" s="1215"/>
      <c r="AN129" s="1215"/>
    </row>
    <row r="130" spans="1:40" s="23" customFormat="1" ht="15">
      <c r="A130" s="226" t="s">
        <v>886</v>
      </c>
      <c r="B130" s="36"/>
      <c r="C130" s="36" t="s">
        <v>899</v>
      </c>
      <c r="D130" s="1748" t="s">
        <v>885</v>
      </c>
      <c r="E130" s="36"/>
      <c r="F130" s="516"/>
      <c r="G130" s="42" t="s">
        <v>751</v>
      </c>
      <c r="H130" s="42"/>
      <c r="I130" s="42"/>
      <c r="J130" s="515"/>
      <c r="K130" s="516"/>
      <c r="L130" s="562"/>
      <c r="M130" s="516"/>
      <c r="N130" s="516"/>
      <c r="O130" s="516"/>
      <c r="P130" s="516"/>
      <c r="Q130" s="1221"/>
      <c r="R130" s="1221"/>
      <c r="S130" s="504"/>
      <c r="T130" s="1221"/>
      <c r="U130" s="501"/>
      <c r="V130" s="501"/>
      <c r="W130" s="504"/>
      <c r="X130" s="504"/>
      <c r="Y130" s="501"/>
      <c r="Z130" s="504"/>
      <c r="AA130" s="501"/>
      <c r="AB130" s="501"/>
      <c r="AC130" s="501"/>
      <c r="AD130" s="501"/>
      <c r="AE130" s="504"/>
      <c r="AF130" s="501"/>
      <c r="AG130" s="1241"/>
      <c r="AH130" s="1254"/>
      <c r="AI130" s="1254"/>
      <c r="AJ130" s="1255"/>
      <c r="AL130" s="1215"/>
      <c r="AN130" s="1215"/>
    </row>
    <row r="131" spans="1:40" s="23" customFormat="1" ht="15">
      <c r="A131" s="226" t="s">
        <v>886</v>
      </c>
      <c r="B131" s="36"/>
      <c r="C131" s="36" t="s">
        <v>900</v>
      </c>
      <c r="D131" s="1748" t="s">
        <v>885</v>
      </c>
      <c r="E131" s="36"/>
      <c r="F131" s="516"/>
      <c r="G131" s="42" t="s">
        <v>751</v>
      </c>
      <c r="H131" s="42"/>
      <c r="I131" s="42"/>
      <c r="J131" s="515">
        <v>56</v>
      </c>
      <c r="K131" s="516"/>
      <c r="L131" s="562"/>
      <c r="M131" s="516"/>
      <c r="N131" s="516"/>
      <c r="O131" s="516"/>
      <c r="P131" s="516"/>
      <c r="Q131" s="1221"/>
      <c r="R131" s="1221"/>
      <c r="S131" s="504"/>
      <c r="T131" s="1221"/>
      <c r="U131" s="501"/>
      <c r="V131" s="501"/>
      <c r="W131" s="504"/>
      <c r="X131" s="504"/>
      <c r="Y131" s="501"/>
      <c r="Z131" s="504"/>
      <c r="AA131" s="501"/>
      <c r="AB131" s="501"/>
      <c r="AC131" s="501"/>
      <c r="AD131" s="501"/>
      <c r="AE131" s="504"/>
      <c r="AF131" s="501"/>
      <c r="AG131" s="1241"/>
      <c r="AH131" s="1254"/>
      <c r="AI131" s="1254"/>
      <c r="AJ131" s="1255"/>
      <c r="AL131" s="1215"/>
      <c r="AN131" s="1215"/>
    </row>
    <row r="132" spans="1:40" s="23" customFormat="1" ht="15">
      <c r="A132" s="675"/>
      <c r="B132" s="1034"/>
      <c r="C132" s="1034"/>
      <c r="D132" s="37"/>
      <c r="E132" s="37"/>
      <c r="F132" s="1247"/>
      <c r="G132" s="1034"/>
      <c r="H132" s="37"/>
      <c r="I132" s="37"/>
      <c r="J132" s="958"/>
      <c r="K132" s="516"/>
      <c r="L132" s="562"/>
      <c r="M132" s="516"/>
      <c r="N132" s="516"/>
      <c r="O132" s="516"/>
      <c r="P132" s="516"/>
      <c r="Q132" s="1221"/>
      <c r="R132" s="1221"/>
      <c r="S132" s="504"/>
      <c r="T132" s="1221"/>
      <c r="U132" s="501"/>
      <c r="V132" s="501"/>
      <c r="W132" s="504"/>
      <c r="X132" s="504"/>
      <c r="Y132" s="501"/>
      <c r="Z132" s="504"/>
      <c r="AA132" s="501"/>
      <c r="AB132" s="501"/>
      <c r="AC132" s="501"/>
      <c r="AD132" s="501"/>
      <c r="AE132" s="504"/>
      <c r="AF132" s="501"/>
      <c r="AG132" s="1444"/>
      <c r="AH132" s="1254"/>
      <c r="AI132" s="1254"/>
      <c r="AJ132" s="1255"/>
      <c r="AL132" s="1215"/>
      <c r="AN132" s="1215"/>
    </row>
    <row r="133" spans="1:40" s="23" customFormat="1" ht="15">
      <c r="B133" s="1748" t="s">
        <v>267</v>
      </c>
      <c r="C133" s="1748">
        <f>COUNTA(C135:C138)</f>
        <v>4</v>
      </c>
      <c r="D133" s="1734"/>
      <c r="E133" s="1438"/>
      <c r="G133" s="1748" t="s">
        <v>751</v>
      </c>
      <c r="H133" s="1439">
        <v>1377</v>
      </c>
      <c r="I133" s="1439">
        <v>3188</v>
      </c>
      <c r="J133" s="1225">
        <f>SUM(J134:J138)</f>
        <v>2852</v>
      </c>
      <c r="K133" s="516"/>
      <c r="L133" s="562"/>
      <c r="M133" s="516"/>
      <c r="N133" s="516"/>
      <c r="O133" s="516"/>
      <c r="P133" s="516"/>
      <c r="Q133" s="1221"/>
      <c r="R133" s="1221"/>
      <c r="S133" s="504"/>
      <c r="T133" s="1221"/>
      <c r="U133" s="501"/>
      <c r="V133" s="501"/>
      <c r="W133" s="504"/>
      <c r="X133" s="504"/>
      <c r="Y133" s="501"/>
      <c r="Z133" s="504"/>
      <c r="AA133" s="501"/>
      <c r="AB133" s="501"/>
      <c r="AC133" s="501"/>
      <c r="AD133" s="501"/>
      <c r="AE133" s="504"/>
      <c r="AF133" s="501"/>
      <c r="AG133" s="1444"/>
      <c r="AH133" s="1254"/>
      <c r="AI133" s="1254"/>
      <c r="AJ133" s="1255"/>
      <c r="AL133" s="1215"/>
      <c r="AN133" s="1215"/>
    </row>
    <row r="134" spans="1:40" s="23" customFormat="1" ht="15">
      <c r="A134" s="669" t="s">
        <v>266</v>
      </c>
      <c r="B134" s="1743"/>
      <c r="C134" s="1743"/>
      <c r="D134" s="1743"/>
      <c r="E134" s="1439"/>
      <c r="F134" s="530"/>
      <c r="G134" s="1743"/>
      <c r="J134" s="502">
        <f>SUM(H134:I134)</f>
        <v>0</v>
      </c>
      <c r="K134" s="1220" t="s">
        <v>2429</v>
      </c>
      <c r="L134" s="503"/>
      <c r="M134" s="1220" t="s">
        <v>2642</v>
      </c>
      <c r="N134" s="530"/>
      <c r="O134" s="530"/>
      <c r="P134" s="530"/>
      <c r="Q134" s="1222"/>
      <c r="R134" s="1222"/>
      <c r="S134" s="1222"/>
      <c r="T134" s="1222"/>
      <c r="U134" s="1222"/>
      <c r="V134" s="1222"/>
      <c r="W134" s="1222"/>
      <c r="X134" s="1222"/>
      <c r="Y134" s="1222"/>
      <c r="Z134" s="1222"/>
      <c r="AA134" s="1222"/>
      <c r="AB134" s="1222"/>
      <c r="AC134" s="1222"/>
      <c r="AD134" s="1222"/>
      <c r="AE134" s="1222"/>
      <c r="AF134" s="1222"/>
      <c r="AG134" s="1744"/>
      <c r="AH134" s="1745"/>
      <c r="AI134" s="1745"/>
      <c r="AJ134" s="1746"/>
      <c r="AL134" s="1215"/>
      <c r="AN134" s="1215"/>
    </row>
    <row r="135" spans="1:40" s="23" customFormat="1" ht="15">
      <c r="A135" s="226" t="s">
        <v>266</v>
      </c>
      <c r="B135" s="36"/>
      <c r="C135" s="36" t="s">
        <v>271</v>
      </c>
      <c r="D135" s="1748" t="s">
        <v>267</v>
      </c>
      <c r="E135" s="36"/>
      <c r="F135" s="516">
        <v>21.9</v>
      </c>
      <c r="G135" s="42" t="s">
        <v>751</v>
      </c>
      <c r="H135" s="42">
        <v>314</v>
      </c>
      <c r="I135" s="42">
        <v>543</v>
      </c>
      <c r="J135" s="515">
        <f>SUM(H135:I135)</f>
        <v>857</v>
      </c>
      <c r="K135" s="530"/>
      <c r="L135" s="503"/>
      <c r="M135" s="530"/>
      <c r="N135" s="530"/>
      <c r="O135" s="530"/>
      <c r="P135" s="530"/>
      <c r="Q135" s="1221"/>
      <c r="R135" s="1222"/>
      <c r="S135" s="501"/>
      <c r="T135" s="1222"/>
      <c r="U135" s="501"/>
      <c r="V135" s="501"/>
      <c r="W135" s="501"/>
      <c r="X135" s="501"/>
      <c r="Y135" s="501"/>
      <c r="Z135" s="501"/>
      <c r="AA135" s="501"/>
      <c r="AB135" s="501"/>
      <c r="AC135" s="501"/>
      <c r="AD135" s="501"/>
      <c r="AE135" s="501"/>
      <c r="AF135" s="501"/>
      <c r="AG135" s="1238"/>
      <c r="AH135" s="1252"/>
      <c r="AI135" s="1252"/>
      <c r="AJ135" s="1253"/>
      <c r="AL135" s="1215"/>
      <c r="AN135" s="1215"/>
    </row>
    <row r="136" spans="1:40" s="23" customFormat="1" ht="15">
      <c r="A136" s="226" t="s">
        <v>266</v>
      </c>
      <c r="B136" s="36"/>
      <c r="C136" s="36" t="s">
        <v>887</v>
      </c>
      <c r="D136" s="1748" t="s">
        <v>267</v>
      </c>
      <c r="E136" s="36"/>
      <c r="F136" s="516"/>
      <c r="G136" s="42" t="s">
        <v>751</v>
      </c>
      <c r="H136" s="42">
        <v>280</v>
      </c>
      <c r="I136" s="42">
        <v>574</v>
      </c>
      <c r="J136" s="515">
        <f t="shared" ref="J136:J138" si="7">SUM(H136:I136)</f>
        <v>854</v>
      </c>
      <c r="K136" s="516"/>
      <c r="L136" s="562"/>
      <c r="M136" s="516"/>
      <c r="N136" s="516"/>
      <c r="O136" s="516"/>
      <c r="P136" s="516"/>
      <c r="Q136" s="1221"/>
      <c r="R136" s="1221"/>
      <c r="S136" s="504"/>
      <c r="T136" s="1221"/>
      <c r="U136" s="501"/>
      <c r="V136" s="501"/>
      <c r="W136" s="504"/>
      <c r="X136" s="504"/>
      <c r="Y136" s="501"/>
      <c r="Z136" s="504"/>
      <c r="AA136" s="501"/>
      <c r="AB136" s="501"/>
      <c r="AC136" s="501"/>
      <c r="AD136" s="501"/>
      <c r="AE136" s="504"/>
      <c r="AF136" s="501"/>
      <c r="AG136" s="1241"/>
      <c r="AH136" s="1254"/>
      <c r="AI136" s="1254"/>
      <c r="AJ136" s="1255"/>
      <c r="AL136" s="1215"/>
      <c r="AN136" s="1215"/>
    </row>
    <row r="137" spans="1:40" s="23" customFormat="1" ht="15">
      <c r="A137" s="226" t="s">
        <v>266</v>
      </c>
      <c r="B137" s="36"/>
      <c r="C137" s="36" t="s">
        <v>888</v>
      </c>
      <c r="D137" s="1748" t="s">
        <v>267</v>
      </c>
      <c r="E137" s="36"/>
      <c r="F137" s="516"/>
      <c r="G137" s="42" t="s">
        <v>751</v>
      </c>
      <c r="H137" s="42">
        <v>189</v>
      </c>
      <c r="I137" s="42">
        <v>268</v>
      </c>
      <c r="J137" s="515">
        <f t="shared" si="7"/>
        <v>457</v>
      </c>
      <c r="K137" s="516"/>
      <c r="L137" s="562"/>
      <c r="M137" s="516"/>
      <c r="N137" s="516"/>
      <c r="O137" s="516"/>
      <c r="P137" s="516"/>
      <c r="Q137" s="1221"/>
      <c r="R137" s="1221"/>
      <c r="S137" s="504"/>
      <c r="T137" s="1221"/>
      <c r="U137" s="501"/>
      <c r="V137" s="501"/>
      <c r="W137" s="504"/>
      <c r="X137" s="504"/>
      <c r="Y137" s="501"/>
      <c r="Z137" s="504"/>
      <c r="AA137" s="501"/>
      <c r="AB137" s="501"/>
      <c r="AC137" s="501"/>
      <c r="AD137" s="501"/>
      <c r="AE137" s="504"/>
      <c r="AF137" s="501"/>
      <c r="AG137" s="1241"/>
      <c r="AH137" s="1254"/>
      <c r="AI137" s="1254"/>
      <c r="AJ137" s="1255"/>
      <c r="AL137" s="1215"/>
      <c r="AN137" s="1215"/>
    </row>
    <row r="138" spans="1:40" s="23" customFormat="1" ht="15">
      <c r="A138" s="226" t="s">
        <v>266</v>
      </c>
      <c r="B138" s="36"/>
      <c r="C138" s="36" t="s">
        <v>889</v>
      </c>
      <c r="D138" s="1748" t="s">
        <v>267</v>
      </c>
      <c r="E138" s="36"/>
      <c r="F138" s="516"/>
      <c r="G138" s="42" t="s">
        <v>751</v>
      </c>
      <c r="H138" s="42">
        <v>170</v>
      </c>
      <c r="I138" s="42">
        <v>514</v>
      </c>
      <c r="J138" s="515">
        <f t="shared" si="7"/>
        <v>684</v>
      </c>
      <c r="K138" s="516"/>
      <c r="L138" s="562"/>
      <c r="M138" s="516"/>
      <c r="N138" s="516"/>
      <c r="O138" s="516"/>
      <c r="P138" s="516"/>
      <c r="Q138" s="1221"/>
      <c r="R138" s="1221"/>
      <c r="S138" s="504"/>
      <c r="T138" s="1221"/>
      <c r="U138" s="501"/>
      <c r="V138" s="501"/>
      <c r="W138" s="504"/>
      <c r="X138" s="504"/>
      <c r="Y138" s="501"/>
      <c r="Z138" s="504"/>
      <c r="AA138" s="501"/>
      <c r="AB138" s="501"/>
      <c r="AC138" s="501"/>
      <c r="AD138" s="501"/>
      <c r="AE138" s="504"/>
      <c r="AF138" s="501"/>
      <c r="AG138" s="1241"/>
      <c r="AH138" s="1254"/>
      <c r="AI138" s="1254"/>
      <c r="AJ138" s="1255"/>
      <c r="AL138" s="1215"/>
      <c r="AN138" s="1215"/>
    </row>
    <row r="139" spans="1:40" s="23" customFormat="1" ht="15">
      <c r="A139" s="675"/>
      <c r="B139" s="37"/>
      <c r="C139" s="37"/>
      <c r="D139" s="37"/>
      <c r="E139" s="37"/>
      <c r="F139" s="1247"/>
      <c r="G139" s="37"/>
      <c r="H139" s="37"/>
      <c r="I139" s="37"/>
      <c r="J139" s="515"/>
      <c r="K139" s="516"/>
      <c r="L139" s="562"/>
      <c r="M139" s="516"/>
      <c r="N139" s="516"/>
      <c r="O139" s="516"/>
      <c r="P139" s="516"/>
      <c r="Q139" s="1221"/>
      <c r="R139" s="1221"/>
      <c r="S139" s="504"/>
      <c r="T139" s="1221"/>
      <c r="U139" s="501"/>
      <c r="V139" s="501"/>
      <c r="W139" s="504"/>
      <c r="X139" s="504"/>
      <c r="Y139" s="501"/>
      <c r="Z139" s="504"/>
      <c r="AA139" s="501"/>
      <c r="AB139" s="501"/>
      <c r="AC139" s="501"/>
      <c r="AD139" s="501"/>
      <c r="AE139" s="504"/>
      <c r="AF139" s="501"/>
      <c r="AG139" s="1444"/>
      <c r="AH139" s="1254"/>
      <c r="AI139" s="1254"/>
      <c r="AJ139" s="1255"/>
      <c r="AL139" s="1215"/>
      <c r="AN139" s="1215"/>
    </row>
    <row r="140" spans="1:40" s="23" customFormat="1" ht="15">
      <c r="A140" s="675"/>
      <c r="B140" s="37"/>
      <c r="C140" s="37"/>
      <c r="D140" s="37"/>
      <c r="E140" s="37"/>
      <c r="F140" s="1247"/>
      <c r="G140" s="37"/>
      <c r="H140" s="37"/>
      <c r="I140" s="37"/>
      <c r="J140" s="515"/>
      <c r="K140" s="516"/>
      <c r="L140" s="562"/>
      <c r="M140" s="516"/>
      <c r="N140" s="516"/>
      <c r="O140" s="516"/>
      <c r="P140" s="516"/>
      <c r="Q140" s="1221"/>
      <c r="R140" s="1221"/>
      <c r="S140" s="504"/>
      <c r="T140" s="1221"/>
      <c r="U140" s="501"/>
      <c r="V140" s="501"/>
      <c r="W140" s="504"/>
      <c r="X140" s="504"/>
      <c r="Y140" s="501"/>
      <c r="Z140" s="504"/>
      <c r="AA140" s="501"/>
      <c r="AB140" s="501"/>
      <c r="AC140" s="501"/>
      <c r="AD140" s="501"/>
      <c r="AE140" s="504"/>
      <c r="AF140" s="501"/>
      <c r="AG140" s="1444"/>
      <c r="AH140" s="1254"/>
      <c r="AI140" s="1254"/>
      <c r="AJ140" s="1255"/>
      <c r="AL140" s="1215"/>
      <c r="AN140" s="1215"/>
    </row>
    <row r="141" spans="1:40" s="23" customFormat="1" ht="15">
      <c r="J141" s="559">
        <f>SUM(J142:J145)</f>
        <v>150</v>
      </c>
      <c r="K141" s="516"/>
      <c r="L141" s="562"/>
      <c r="M141" s="516"/>
      <c r="N141" s="516"/>
      <c r="O141" s="516"/>
      <c r="P141" s="516"/>
      <c r="Q141" s="1221"/>
      <c r="R141" s="1221"/>
      <c r="S141" s="504"/>
      <c r="T141" s="1221"/>
      <c r="U141" s="501"/>
      <c r="V141" s="501"/>
      <c r="W141" s="504"/>
      <c r="X141" s="504"/>
      <c r="Y141" s="501"/>
      <c r="Z141" s="504"/>
      <c r="AA141" s="501"/>
      <c r="AB141" s="501"/>
      <c r="AC141" s="501"/>
      <c r="AD141" s="501"/>
      <c r="AE141" s="504"/>
      <c r="AF141" s="501"/>
      <c r="AG141" s="1444"/>
      <c r="AH141" s="1254"/>
      <c r="AI141" s="1254"/>
      <c r="AJ141" s="1255"/>
      <c r="AL141" s="1215"/>
      <c r="AN141" s="1215"/>
    </row>
    <row r="142" spans="1:40" s="23" customFormat="1" ht="15">
      <c r="A142" s="1256" t="s">
        <v>266</v>
      </c>
      <c r="B142" s="77" t="s">
        <v>305</v>
      </c>
      <c r="C142" s="77">
        <f>COUNTA(C143:C145)</f>
        <v>3</v>
      </c>
      <c r="D142" s="77"/>
      <c r="E142" s="77"/>
      <c r="F142" s="888"/>
      <c r="G142" s="28" t="s">
        <v>766</v>
      </c>
      <c r="H142" s="77">
        <v>46</v>
      </c>
      <c r="I142" s="77">
        <v>46</v>
      </c>
      <c r="J142" s="515">
        <f>SUM(H142:I142)</f>
        <v>92</v>
      </c>
      <c r="K142" s="1220" t="s">
        <v>2429</v>
      </c>
      <c r="L142" s="1220"/>
      <c r="M142" s="888"/>
      <c r="N142" s="888"/>
      <c r="O142" s="888"/>
      <c r="P142" s="888"/>
      <c r="Q142" s="1257"/>
      <c r="R142" s="1257"/>
      <c r="S142" s="1257"/>
      <c r="T142" s="1257"/>
      <c r="U142" s="1257"/>
      <c r="V142" s="1257"/>
      <c r="W142" s="1257"/>
      <c r="X142" s="1257"/>
      <c r="Y142" s="1257"/>
      <c r="Z142" s="1257"/>
      <c r="AA142" s="1257"/>
      <c r="AB142" s="1257"/>
      <c r="AC142" s="1257"/>
      <c r="AD142" s="1257"/>
      <c r="AE142" s="1257"/>
      <c r="AF142" s="1257"/>
      <c r="AG142" s="1744"/>
      <c r="AH142" s="1745"/>
      <c r="AI142" s="1745"/>
      <c r="AJ142" s="1746"/>
      <c r="AL142" s="1215"/>
      <c r="AN142" s="1215"/>
    </row>
    <row r="143" spans="1:40" s="23" customFormat="1" ht="15">
      <c r="A143" s="226" t="s">
        <v>886</v>
      </c>
      <c r="B143" s="28"/>
      <c r="C143" s="36" t="s">
        <v>890</v>
      </c>
      <c r="D143" s="77" t="s">
        <v>305</v>
      </c>
      <c r="E143" s="36"/>
      <c r="F143" s="530"/>
      <c r="G143" s="42" t="s">
        <v>766</v>
      </c>
      <c r="H143" s="42">
        <v>54</v>
      </c>
      <c r="I143" s="42">
        <v>4</v>
      </c>
      <c r="J143" s="515">
        <f t="shared" ref="J143:J145" si="8">SUM(H143:I143)</f>
        <v>58</v>
      </c>
      <c r="K143" s="530"/>
      <c r="L143" s="503"/>
      <c r="M143" s="530"/>
      <c r="N143" s="530"/>
      <c r="O143" s="530"/>
      <c r="P143" s="530"/>
      <c r="Q143" s="1221"/>
      <c r="R143" s="1222"/>
      <c r="S143" s="501"/>
      <c r="T143" s="1222"/>
      <c r="U143" s="501"/>
      <c r="V143" s="501"/>
      <c r="W143" s="501"/>
      <c r="X143" s="501"/>
      <c r="Y143" s="501"/>
      <c r="Z143" s="501"/>
      <c r="AA143" s="501"/>
      <c r="AB143" s="501"/>
      <c r="AC143" s="501"/>
      <c r="AD143" s="501"/>
      <c r="AE143" s="501"/>
      <c r="AF143" s="501"/>
      <c r="AG143" s="1238"/>
      <c r="AH143" s="1237"/>
      <c r="AI143" s="1237"/>
      <c r="AJ143" s="1243"/>
      <c r="AL143" s="1215"/>
      <c r="AN143" s="1215"/>
    </row>
    <row r="144" spans="1:40" s="23" customFormat="1" ht="15">
      <c r="A144" s="226" t="s">
        <v>886</v>
      </c>
      <c r="B144" s="28"/>
      <c r="C144" s="36" t="s">
        <v>891</v>
      </c>
      <c r="D144" s="77" t="s">
        <v>305</v>
      </c>
      <c r="E144" s="36"/>
      <c r="F144" s="530"/>
      <c r="G144" s="42" t="s">
        <v>766</v>
      </c>
      <c r="H144" s="275"/>
      <c r="I144" s="275"/>
      <c r="J144" s="515">
        <f t="shared" si="8"/>
        <v>0</v>
      </c>
      <c r="K144" s="530"/>
      <c r="L144" s="503"/>
      <c r="M144" s="530"/>
      <c r="N144" s="530"/>
      <c r="O144" s="530"/>
      <c r="P144" s="530"/>
      <c r="Q144" s="1221"/>
      <c r="R144" s="1222"/>
      <c r="S144" s="501"/>
      <c r="T144" s="1222"/>
      <c r="U144" s="501"/>
      <c r="V144" s="501"/>
      <c r="W144" s="501"/>
      <c r="X144" s="501"/>
      <c r="Y144" s="501"/>
      <c r="Z144" s="501"/>
      <c r="AA144" s="501"/>
      <c r="AB144" s="501"/>
      <c r="AC144" s="501"/>
      <c r="AD144" s="501"/>
      <c r="AE144" s="501"/>
      <c r="AF144" s="501"/>
      <c r="AG144" s="1241"/>
      <c r="AH144" s="1240"/>
      <c r="AI144" s="1240"/>
      <c r="AJ144" s="1244"/>
      <c r="AL144" s="1215"/>
      <c r="AN144" s="1215"/>
    </row>
    <row r="145" spans="1:40" s="23" customFormat="1" ht="15">
      <c r="A145" s="226" t="s">
        <v>886</v>
      </c>
      <c r="B145" s="36"/>
      <c r="C145" s="36" t="s">
        <v>896</v>
      </c>
      <c r="D145" s="77" t="s">
        <v>305</v>
      </c>
      <c r="E145" s="36"/>
      <c r="F145" s="516"/>
      <c r="G145" s="42" t="s">
        <v>766</v>
      </c>
      <c r="H145" s="275"/>
      <c r="I145" s="275"/>
      <c r="J145" s="515">
        <f t="shared" si="8"/>
        <v>0</v>
      </c>
      <c r="K145" s="530"/>
      <c r="L145" s="503"/>
      <c r="M145" s="530"/>
      <c r="N145" s="530"/>
      <c r="O145" s="530"/>
      <c r="P145" s="530"/>
      <c r="Q145" s="1221"/>
      <c r="R145" s="1222"/>
      <c r="S145" s="501"/>
      <c r="T145" s="1222"/>
      <c r="U145" s="501"/>
      <c r="V145" s="501"/>
      <c r="W145" s="501"/>
      <c r="X145" s="501"/>
      <c r="Y145" s="501"/>
      <c r="Z145" s="501"/>
      <c r="AA145" s="501"/>
      <c r="AB145" s="501"/>
      <c r="AC145" s="501"/>
      <c r="AD145" s="501"/>
      <c r="AE145" s="501"/>
      <c r="AF145" s="501"/>
      <c r="AG145" s="1241"/>
      <c r="AH145" s="1240"/>
      <c r="AI145" s="1240"/>
      <c r="AJ145" s="1244"/>
      <c r="AL145" s="1215"/>
      <c r="AN145" s="1215"/>
    </row>
    <row r="146" spans="1:40" s="23" customFormat="1" ht="15">
      <c r="J146" s="564"/>
      <c r="K146" s="516"/>
      <c r="L146" s="562"/>
      <c r="M146" s="516"/>
      <c r="N146" s="516"/>
      <c r="O146" s="516"/>
      <c r="P146" s="516"/>
      <c r="Q146" s="1221"/>
      <c r="R146" s="1221"/>
      <c r="S146" s="504"/>
      <c r="T146" s="1221"/>
      <c r="U146" s="501"/>
      <c r="V146" s="501"/>
      <c r="W146" s="504"/>
      <c r="X146" s="504"/>
      <c r="Y146" s="501"/>
      <c r="Z146" s="504"/>
      <c r="AA146" s="501"/>
      <c r="AB146" s="501"/>
      <c r="AC146" s="501"/>
      <c r="AD146" s="501"/>
      <c r="AE146" s="504"/>
      <c r="AF146" s="501"/>
      <c r="AG146" s="1241"/>
      <c r="AH146" s="1240"/>
      <c r="AI146" s="1240"/>
      <c r="AJ146" s="1244"/>
      <c r="AL146" s="1215"/>
      <c r="AN146" s="1215"/>
    </row>
    <row r="147" spans="1:40" s="23" customFormat="1" ht="15">
      <c r="A147" s="692"/>
      <c r="B147" s="49"/>
      <c r="C147" s="49"/>
      <c r="D147" s="49"/>
      <c r="E147" s="49"/>
      <c r="F147" s="516"/>
      <c r="G147" s="42"/>
      <c r="H147" s="275"/>
      <c r="I147" s="275"/>
      <c r="J147" s="564"/>
      <c r="K147" s="516"/>
      <c r="L147" s="562"/>
      <c r="M147" s="516"/>
      <c r="N147" s="516"/>
      <c r="O147" s="516"/>
      <c r="P147" s="516"/>
      <c r="Q147" s="1221"/>
      <c r="R147" s="1221"/>
      <c r="S147" s="504"/>
      <c r="T147" s="1221"/>
      <c r="U147" s="501"/>
      <c r="V147" s="501"/>
      <c r="W147" s="504"/>
      <c r="X147" s="504"/>
      <c r="Y147" s="501"/>
      <c r="Z147" s="504"/>
      <c r="AA147" s="501"/>
      <c r="AB147" s="501"/>
      <c r="AC147" s="501"/>
      <c r="AD147" s="501"/>
      <c r="AE147" s="504"/>
      <c r="AF147" s="501"/>
      <c r="AG147" s="1245"/>
      <c r="AH147" s="1029"/>
      <c r="AI147" s="1029"/>
      <c r="AJ147" s="1246"/>
      <c r="AL147" s="1215"/>
      <c r="AN147" s="1215"/>
    </row>
    <row r="148" spans="1:40" s="23" customFormat="1" ht="15">
      <c r="A148" s="1256" t="s">
        <v>266</v>
      </c>
      <c r="B148" s="77" t="s">
        <v>2655</v>
      </c>
      <c r="C148" s="77">
        <f>COUNTA(C149:C151)</f>
        <v>0</v>
      </c>
      <c r="D148" s="77"/>
      <c r="E148" s="77"/>
      <c r="F148" s="530"/>
      <c r="G148" s="28" t="s">
        <v>766</v>
      </c>
      <c r="H148" s="28"/>
      <c r="I148" s="28"/>
      <c r="J148" s="502">
        <v>675</v>
      </c>
      <c r="K148" s="1220" t="s">
        <v>692</v>
      </c>
      <c r="L148" s="503"/>
      <c r="M148" s="1220" t="s">
        <v>2642</v>
      </c>
      <c r="N148" s="530"/>
      <c r="O148" s="530"/>
      <c r="P148" s="530"/>
      <c r="Q148" s="1222"/>
      <c r="R148" s="1222"/>
      <c r="S148" s="1222"/>
      <c r="T148" s="1222"/>
      <c r="U148" s="1222"/>
      <c r="V148" s="1222"/>
      <c r="W148" s="1222"/>
      <c r="X148" s="1222"/>
      <c r="Y148" s="1222"/>
      <c r="Z148" s="1222"/>
      <c r="AA148" s="1222"/>
      <c r="AB148" s="1222"/>
      <c r="AC148" s="1222"/>
      <c r="AD148" s="1222"/>
      <c r="AE148" s="1222"/>
      <c r="AF148" s="1222"/>
      <c r="AG148" s="1629"/>
      <c r="AH148" s="1630"/>
      <c r="AI148" s="1630"/>
      <c r="AJ148" s="1631"/>
      <c r="AL148" s="1215"/>
      <c r="AN148" s="1215"/>
    </row>
    <row r="149" spans="1:40" s="23" customFormat="1" ht="15">
      <c r="A149" s="669"/>
      <c r="B149" s="878"/>
      <c r="C149" s="879"/>
      <c r="D149" s="879"/>
      <c r="E149" s="879"/>
      <c r="F149" s="530"/>
      <c r="G149" s="28"/>
      <c r="H149" s="28"/>
      <c r="I149" s="28"/>
      <c r="J149" s="502"/>
      <c r="K149" s="530"/>
      <c r="L149" s="503"/>
      <c r="M149" s="530"/>
      <c r="N149" s="530"/>
      <c r="O149" s="530"/>
      <c r="P149" s="530"/>
      <c r="Q149" s="1221"/>
      <c r="R149" s="1222"/>
      <c r="S149" s="501"/>
      <c r="T149" s="1222"/>
      <c r="U149" s="501"/>
      <c r="V149" s="501"/>
      <c r="W149" s="501"/>
      <c r="X149" s="501"/>
      <c r="Y149" s="501"/>
      <c r="Z149" s="501"/>
      <c r="AA149" s="501"/>
      <c r="AB149" s="501"/>
      <c r="AC149" s="501"/>
      <c r="AD149" s="501"/>
      <c r="AE149" s="501"/>
      <c r="AF149" s="501"/>
      <c r="AG149" s="1238"/>
      <c r="AH149" s="1237"/>
      <c r="AI149" s="1237"/>
      <c r="AJ149" s="1243"/>
      <c r="AL149" s="1215"/>
      <c r="AN149" s="1215"/>
    </row>
    <row r="150" spans="1:40" s="23" customFormat="1" ht="15">
      <c r="A150" s="226"/>
      <c r="B150" s="36"/>
      <c r="C150" s="36"/>
      <c r="D150" s="36"/>
      <c r="E150" s="36"/>
      <c r="F150" s="516"/>
      <c r="G150" s="36"/>
      <c r="H150" s="36"/>
      <c r="I150" s="36"/>
      <c r="J150" s="515"/>
      <c r="K150" s="516"/>
      <c r="L150" s="562"/>
      <c r="M150" s="516"/>
      <c r="N150" s="516"/>
      <c r="O150" s="516"/>
      <c r="P150" s="516"/>
      <c r="Q150" s="1221"/>
      <c r="R150" s="1221"/>
      <c r="S150" s="504"/>
      <c r="T150" s="1221"/>
      <c r="U150" s="501"/>
      <c r="V150" s="501"/>
      <c r="W150" s="504"/>
      <c r="X150" s="504"/>
      <c r="Y150" s="501"/>
      <c r="Z150" s="504"/>
      <c r="AA150" s="501"/>
      <c r="AB150" s="501"/>
      <c r="AC150" s="501"/>
      <c r="AD150" s="501"/>
      <c r="AE150" s="504"/>
      <c r="AF150" s="501"/>
      <c r="AG150" s="1241"/>
      <c r="AH150" s="1240"/>
      <c r="AI150" s="1240"/>
      <c r="AJ150" s="1244"/>
      <c r="AL150" s="1215"/>
      <c r="AN150" s="1215"/>
    </row>
    <row r="151" spans="1:40" s="23" customFormat="1" ht="15">
      <c r="A151" s="226"/>
      <c r="B151" s="36"/>
      <c r="C151" s="36"/>
      <c r="D151" s="36"/>
      <c r="E151" s="36"/>
      <c r="F151" s="516"/>
      <c r="G151" s="36"/>
      <c r="H151" s="36"/>
      <c r="I151" s="36"/>
      <c r="J151" s="515"/>
      <c r="K151" s="516"/>
      <c r="L151" s="562"/>
      <c r="M151" s="516"/>
      <c r="N151" s="516"/>
      <c r="O151" s="516"/>
      <c r="P151" s="516"/>
      <c r="Q151" s="1221"/>
      <c r="R151" s="1221"/>
      <c r="S151" s="504"/>
      <c r="T151" s="1221"/>
      <c r="U151" s="501"/>
      <c r="V151" s="501"/>
      <c r="W151" s="504"/>
      <c r="X151" s="504"/>
      <c r="Y151" s="501"/>
      <c r="Z151" s="504"/>
      <c r="AA151" s="501"/>
      <c r="AB151" s="501"/>
      <c r="AC151" s="501"/>
      <c r="AD151" s="501"/>
      <c r="AE151" s="504"/>
      <c r="AF151" s="501"/>
      <c r="AG151" s="1245"/>
      <c r="AH151" s="1029"/>
      <c r="AI151" s="1029"/>
      <c r="AJ151" s="1246"/>
      <c r="AL151" s="1215"/>
      <c r="AN151" s="1215"/>
    </row>
    <row r="152" spans="1:40" s="23" customFormat="1" ht="15">
      <c r="A152" s="1645" t="s">
        <v>279</v>
      </c>
      <c r="B152" s="1441" t="s">
        <v>2668</v>
      </c>
      <c r="C152" s="1441">
        <f>COUNTA(C154:C161)</f>
        <v>8</v>
      </c>
      <c r="D152" s="1441"/>
      <c r="E152" s="1233"/>
      <c r="F152" s="516"/>
      <c r="G152" s="1645" t="s">
        <v>766</v>
      </c>
      <c r="H152" s="1232"/>
      <c r="I152" s="1232"/>
      <c r="J152" s="559">
        <f>SUM(J153:J161)</f>
        <v>1870</v>
      </c>
      <c r="K152" s="516"/>
      <c r="L152" s="562"/>
      <c r="M152" s="516"/>
      <c r="N152" s="516"/>
      <c r="O152" s="516"/>
      <c r="P152" s="516"/>
      <c r="Q152" s="1221"/>
      <c r="R152" s="1221"/>
      <c r="S152" s="504"/>
      <c r="T152" s="1221"/>
      <c r="U152" s="501"/>
      <c r="V152" s="501"/>
      <c r="W152" s="504"/>
      <c r="X152" s="504"/>
      <c r="Y152" s="501"/>
      <c r="Z152" s="504"/>
      <c r="AA152" s="501"/>
      <c r="AB152" s="501"/>
      <c r="AC152" s="501"/>
      <c r="AD152" s="501"/>
      <c r="AE152" s="504"/>
      <c r="AF152" s="501"/>
      <c r="AG152" s="1245"/>
      <c r="AH152" s="1029"/>
      <c r="AI152" s="1029"/>
      <c r="AJ152" s="1246"/>
      <c r="AL152" s="1215"/>
      <c r="AN152" s="1215"/>
    </row>
    <row r="153" spans="1:40" s="23" customFormat="1" ht="15">
      <c r="A153" s="1646"/>
      <c r="B153" s="1442"/>
      <c r="C153" s="1442"/>
      <c r="D153" s="1442"/>
      <c r="E153" s="1235"/>
      <c r="F153" s="530"/>
      <c r="G153" s="1646"/>
      <c r="H153" s="1234">
        <v>233</v>
      </c>
      <c r="I153" s="1234">
        <v>353</v>
      </c>
      <c r="J153" s="502">
        <f>SUM(H153:I153)</f>
        <v>586</v>
      </c>
      <c r="K153" s="1220" t="s">
        <v>692</v>
      </c>
      <c r="L153" s="503"/>
      <c r="M153" s="530"/>
      <c r="N153" s="530"/>
      <c r="O153" s="530"/>
      <c r="P153" s="530"/>
      <c r="Q153" s="1222"/>
      <c r="R153" s="1222"/>
      <c r="S153" s="1222"/>
      <c r="T153" s="1222"/>
      <c r="U153" s="1222"/>
      <c r="V153" s="1222"/>
      <c r="W153" s="1222"/>
      <c r="X153" s="1222"/>
      <c r="Y153" s="1222"/>
      <c r="Z153" s="1222"/>
      <c r="AA153" s="1222"/>
      <c r="AB153" s="1222"/>
      <c r="AC153" s="1222"/>
      <c r="AD153" s="1222"/>
      <c r="AE153" s="1222"/>
      <c r="AF153" s="1222"/>
      <c r="AG153" s="1629"/>
      <c r="AH153" s="1630"/>
      <c r="AI153" s="1630"/>
      <c r="AJ153" s="1631"/>
      <c r="AL153" s="1215"/>
      <c r="AN153" s="1215"/>
    </row>
    <row r="154" spans="1:40" s="23" customFormat="1" ht="15">
      <c r="A154" s="671" t="s">
        <v>279</v>
      </c>
      <c r="B154" s="144"/>
      <c r="C154" s="144" t="s">
        <v>280</v>
      </c>
      <c r="D154" s="1441" t="s">
        <v>2668</v>
      </c>
      <c r="E154" s="144"/>
      <c r="F154" s="503"/>
      <c r="G154" s="144" t="s">
        <v>751</v>
      </c>
      <c r="H154" s="144">
        <v>143</v>
      </c>
      <c r="I154" s="144">
        <v>227</v>
      </c>
      <c r="J154" s="518">
        <f>SUM(H154:I154)</f>
        <v>370</v>
      </c>
      <c r="K154" s="530"/>
      <c r="L154" s="503"/>
      <c r="M154" s="1220" t="s">
        <v>2642</v>
      </c>
      <c r="N154" s="530"/>
      <c r="O154" s="1220" t="s">
        <v>940</v>
      </c>
      <c r="P154" s="530"/>
      <c r="Q154" s="1221"/>
      <c r="R154" s="1222"/>
      <c r="S154" s="501"/>
      <c r="T154" s="1222"/>
      <c r="U154" s="501"/>
      <c r="V154" s="501"/>
      <c r="W154" s="501"/>
      <c r="X154" s="501"/>
      <c r="Y154" s="501"/>
      <c r="Z154" s="501"/>
      <c r="AA154" s="501"/>
      <c r="AB154" s="501"/>
      <c r="AC154" s="501"/>
      <c r="AD154" s="501"/>
      <c r="AE154" s="501"/>
      <c r="AF154" s="501"/>
      <c r="AG154" s="1626"/>
      <c r="AH154" s="1238"/>
      <c r="AI154" s="1238"/>
      <c r="AJ154" s="1239"/>
      <c r="AL154" s="1215"/>
      <c r="AN154" s="1215"/>
    </row>
    <row r="155" spans="1:40" s="23" customFormat="1" ht="15">
      <c r="A155" s="226" t="s">
        <v>279</v>
      </c>
      <c r="B155" s="36"/>
      <c r="C155" s="36" t="s">
        <v>295</v>
      </c>
      <c r="D155" s="1441" t="s">
        <v>2668</v>
      </c>
      <c r="E155" s="36"/>
      <c r="F155" s="530"/>
      <c r="G155" s="36" t="s">
        <v>766</v>
      </c>
      <c r="H155" s="36">
        <v>233</v>
      </c>
      <c r="I155" s="36">
        <v>430</v>
      </c>
      <c r="J155" s="515">
        <f>SUM(H155:I155)</f>
        <v>663</v>
      </c>
      <c r="K155" s="530"/>
      <c r="L155" s="503"/>
      <c r="M155" s="530"/>
      <c r="N155" s="530"/>
      <c r="O155" s="530"/>
      <c r="P155" s="530"/>
      <c r="Q155" s="1221"/>
      <c r="R155" s="1222"/>
      <c r="S155" s="501"/>
      <c r="T155" s="1222"/>
      <c r="U155" s="501"/>
      <c r="V155" s="501"/>
      <c r="W155" s="501"/>
      <c r="X155" s="501"/>
      <c r="Y155" s="501"/>
      <c r="Z155" s="501"/>
      <c r="AA155" s="501"/>
      <c r="AB155" s="501"/>
      <c r="AC155" s="501"/>
      <c r="AD155" s="501"/>
      <c r="AE155" s="501"/>
      <c r="AF155" s="501"/>
      <c r="AG155" s="1627"/>
      <c r="AH155" s="1241"/>
      <c r="AI155" s="1241"/>
      <c r="AJ155" s="1242"/>
      <c r="AL155" s="1215"/>
      <c r="AN155" s="1215"/>
    </row>
    <row r="156" spans="1:40" s="23" customFormat="1" ht="15">
      <c r="A156" s="673" t="s">
        <v>604</v>
      </c>
      <c r="B156" s="152"/>
      <c r="C156" s="152" t="s">
        <v>902</v>
      </c>
      <c r="D156" s="1441" t="s">
        <v>2668</v>
      </c>
      <c r="E156" s="152"/>
      <c r="F156" s="525">
        <v>260</v>
      </c>
      <c r="G156" s="152" t="s">
        <v>751</v>
      </c>
      <c r="H156" s="152">
        <v>18</v>
      </c>
      <c r="I156" s="152">
        <v>18</v>
      </c>
      <c r="J156" s="515">
        <f t="shared" ref="J156:J161" si="9">SUM(H156:I156)</f>
        <v>36</v>
      </c>
      <c r="K156" s="530"/>
      <c r="L156" s="503"/>
      <c r="M156" s="530"/>
      <c r="N156" s="530"/>
      <c r="O156" s="530"/>
      <c r="P156" s="530"/>
      <c r="Q156" s="1221"/>
      <c r="R156" s="1221"/>
      <c r="S156" s="504"/>
      <c r="T156" s="1221"/>
      <c r="U156" s="504"/>
      <c r="V156" s="504"/>
      <c r="W156" s="504"/>
      <c r="X156" s="504"/>
      <c r="Y156" s="504"/>
      <c r="Z156" s="504"/>
      <c r="AA156" s="504"/>
      <c r="AB156" s="504"/>
      <c r="AC156" s="504"/>
      <c r="AD156" s="504"/>
      <c r="AE156" s="504"/>
      <c r="AF156" s="504"/>
      <c r="AG156" s="1627"/>
      <c r="AH156" s="1241"/>
      <c r="AI156" s="1241"/>
      <c r="AJ156" s="1242"/>
      <c r="AL156" s="1215"/>
      <c r="AN156" s="1215"/>
    </row>
    <row r="157" spans="1:40" s="23" customFormat="1" ht="15">
      <c r="A157" s="226" t="s">
        <v>604</v>
      </c>
      <c r="B157" s="36"/>
      <c r="C157" s="36" t="s">
        <v>282</v>
      </c>
      <c r="D157" s="1441" t="s">
        <v>2668</v>
      </c>
      <c r="E157" s="36"/>
      <c r="F157" s="530">
        <v>97</v>
      </c>
      <c r="G157" s="36" t="s">
        <v>766</v>
      </c>
      <c r="H157" s="36">
        <v>28</v>
      </c>
      <c r="I157" s="36">
        <v>43</v>
      </c>
      <c r="J157" s="515">
        <f t="shared" si="9"/>
        <v>71</v>
      </c>
      <c r="K157" s="525"/>
      <c r="L157" s="520"/>
      <c r="M157" s="525"/>
      <c r="N157" s="525"/>
      <c r="O157" s="525"/>
      <c r="P157" s="525"/>
      <c r="Q157" s="1221"/>
      <c r="R157" s="1221"/>
      <c r="S157" s="504"/>
      <c r="T157" s="1221"/>
      <c r="U157" s="504"/>
      <c r="V157" s="504"/>
      <c r="W157" s="504"/>
      <c r="X157" s="504"/>
      <c r="Y157" s="504"/>
      <c r="Z157" s="504"/>
      <c r="AA157" s="504"/>
      <c r="AB157" s="504"/>
      <c r="AC157" s="504"/>
      <c r="AD157" s="504"/>
      <c r="AE157" s="504"/>
      <c r="AF157" s="504"/>
      <c r="AG157" s="1627"/>
      <c r="AH157" s="1241"/>
      <c r="AI157" s="1241"/>
      <c r="AJ157" s="1242"/>
      <c r="AL157" s="1215"/>
      <c r="AN157" s="1215"/>
    </row>
    <row r="158" spans="1:40" s="23" customFormat="1" ht="15">
      <c r="A158" s="226" t="s">
        <v>604</v>
      </c>
      <c r="B158" s="36"/>
      <c r="C158" s="36" t="s">
        <v>2691</v>
      </c>
      <c r="D158" s="1441" t="s">
        <v>2668</v>
      </c>
      <c r="E158" s="36"/>
      <c r="F158" s="530">
        <v>253</v>
      </c>
      <c r="G158" s="36" t="s">
        <v>766</v>
      </c>
      <c r="H158" s="36">
        <v>52</v>
      </c>
      <c r="I158" s="36">
        <v>11</v>
      </c>
      <c r="J158" s="515">
        <f t="shared" si="9"/>
        <v>63</v>
      </c>
      <c r="K158" s="530"/>
      <c r="L158" s="503"/>
      <c r="M158" s="530"/>
      <c r="N158" s="530"/>
      <c r="O158" s="530"/>
      <c r="P158" s="530"/>
      <c r="Q158" s="1221"/>
      <c r="R158" s="1221"/>
      <c r="S158" s="504"/>
      <c r="T158" s="1221"/>
      <c r="U158" s="504"/>
      <c r="V158" s="504"/>
      <c r="W158" s="504"/>
      <c r="X158" s="504"/>
      <c r="Y158" s="504"/>
      <c r="Z158" s="504"/>
      <c r="AA158" s="504"/>
      <c r="AB158" s="504"/>
      <c r="AC158" s="504"/>
      <c r="AD158" s="504"/>
      <c r="AE158" s="504"/>
      <c r="AF158" s="504"/>
      <c r="AG158" s="1627"/>
      <c r="AH158" s="1241"/>
      <c r="AI158" s="1241"/>
      <c r="AJ158" s="1242"/>
      <c r="AL158" s="1215"/>
      <c r="AN158" s="1215"/>
    </row>
    <row r="159" spans="1:40" s="23" customFormat="1" ht="15">
      <c r="A159" s="673" t="s">
        <v>605</v>
      </c>
      <c r="B159" s="152"/>
      <c r="C159" s="152" t="s">
        <v>283</v>
      </c>
      <c r="D159" s="1441" t="s">
        <v>2668</v>
      </c>
      <c r="E159" s="152"/>
      <c r="F159" s="525">
        <v>40.4</v>
      </c>
      <c r="G159" s="152" t="s">
        <v>751</v>
      </c>
      <c r="H159" s="152"/>
      <c r="I159" s="152"/>
      <c r="J159" s="515">
        <f t="shared" si="9"/>
        <v>0</v>
      </c>
      <c r="K159" s="530"/>
      <c r="L159" s="503"/>
      <c r="M159" s="530"/>
      <c r="N159" s="530"/>
      <c r="O159" s="530"/>
      <c r="P159" s="530"/>
      <c r="Q159" s="1221"/>
      <c r="R159" s="1221"/>
      <c r="S159" s="504"/>
      <c r="T159" s="1221"/>
      <c r="U159" s="504"/>
      <c r="V159" s="504"/>
      <c r="W159" s="504"/>
      <c r="X159" s="504"/>
      <c r="Y159" s="504"/>
      <c r="Z159" s="504"/>
      <c r="AA159" s="504"/>
      <c r="AB159" s="504"/>
      <c r="AC159" s="504"/>
      <c r="AD159" s="504"/>
      <c r="AE159" s="504"/>
      <c r="AF159" s="504"/>
      <c r="AG159" s="1627"/>
      <c r="AH159" s="1241"/>
      <c r="AI159" s="1241"/>
      <c r="AJ159" s="1242"/>
      <c r="AL159" s="1215"/>
      <c r="AN159" s="1215"/>
    </row>
    <row r="160" spans="1:40" s="23" customFormat="1" ht="15">
      <c r="A160" s="226" t="s">
        <v>605</v>
      </c>
      <c r="B160" s="36"/>
      <c r="C160" s="36" t="s">
        <v>901</v>
      </c>
      <c r="D160" s="1441" t="s">
        <v>2668</v>
      </c>
      <c r="E160" s="36"/>
      <c r="F160" s="530"/>
      <c r="G160" s="36" t="s">
        <v>766</v>
      </c>
      <c r="H160" s="36">
        <v>16</v>
      </c>
      <c r="I160" s="36">
        <v>15</v>
      </c>
      <c r="J160" s="515">
        <f t="shared" si="9"/>
        <v>31</v>
      </c>
      <c r="K160" s="525"/>
      <c r="L160" s="520"/>
      <c r="M160" s="525"/>
      <c r="N160" s="525"/>
      <c r="O160" s="525"/>
      <c r="P160" s="525"/>
      <c r="Q160" s="1221"/>
      <c r="R160" s="1221"/>
      <c r="S160" s="504"/>
      <c r="T160" s="1221"/>
      <c r="U160" s="504"/>
      <c r="V160" s="504"/>
      <c r="W160" s="504"/>
      <c r="X160" s="504"/>
      <c r="Y160" s="504"/>
      <c r="Z160" s="504"/>
      <c r="AA160" s="504"/>
      <c r="AB160" s="504"/>
      <c r="AC160" s="504"/>
      <c r="AD160" s="504"/>
      <c r="AE160" s="504"/>
      <c r="AF160" s="504"/>
      <c r="AG160" s="1627"/>
      <c r="AH160" s="1241"/>
      <c r="AI160" s="1241"/>
      <c r="AJ160" s="1242"/>
      <c r="AL160" s="1215"/>
      <c r="AN160" s="1215"/>
    </row>
    <row r="161" spans="1:40" s="23" customFormat="1" ht="15">
      <c r="A161" s="226" t="s">
        <v>605</v>
      </c>
      <c r="B161" s="42"/>
      <c r="C161" s="42" t="s">
        <v>284</v>
      </c>
      <c r="D161" s="1441" t="s">
        <v>2668</v>
      </c>
      <c r="E161" s="42"/>
      <c r="F161" s="530">
        <v>181</v>
      </c>
      <c r="G161" s="36" t="s">
        <v>766</v>
      </c>
      <c r="H161" s="36">
        <v>26</v>
      </c>
      <c r="I161" s="36">
        <v>24</v>
      </c>
      <c r="J161" s="515">
        <f t="shared" si="9"/>
        <v>50</v>
      </c>
      <c r="K161" s="530"/>
      <c r="L161" s="503"/>
      <c r="M161" s="530"/>
      <c r="N161" s="530"/>
      <c r="O161" s="530"/>
      <c r="P161" s="530"/>
      <c r="Q161" s="1221"/>
      <c r="R161" s="1221"/>
      <c r="S161" s="504"/>
      <c r="T161" s="1221"/>
      <c r="U161" s="504"/>
      <c r="V161" s="504"/>
      <c r="W161" s="504"/>
      <c r="X161" s="504"/>
      <c r="Y161" s="504"/>
      <c r="Z161" s="504"/>
      <c r="AA161" s="504"/>
      <c r="AB161" s="504"/>
      <c r="AC161" s="504"/>
      <c r="AD161" s="504"/>
      <c r="AE161" s="504"/>
      <c r="AF161" s="504"/>
      <c r="AG161" s="1627"/>
      <c r="AH161" s="1241"/>
      <c r="AI161" s="1241"/>
      <c r="AJ161" s="1242"/>
      <c r="AL161" s="1215"/>
      <c r="AN161" s="1215"/>
    </row>
    <row r="162" spans="1:40" s="1223" customFormat="1" ht="15">
      <c r="A162" s="226"/>
      <c r="B162" s="42"/>
      <c r="C162" s="42"/>
      <c r="D162" s="42"/>
      <c r="E162" s="42"/>
      <c r="F162" s="530"/>
      <c r="G162" s="36"/>
      <c r="H162" s="36"/>
      <c r="I162" s="36"/>
      <c r="J162" s="515"/>
      <c r="K162" s="530"/>
      <c r="L162" s="503"/>
      <c r="M162" s="530"/>
      <c r="N162" s="530"/>
      <c r="O162" s="530"/>
      <c r="P162" s="530"/>
      <c r="Q162" s="1221"/>
      <c r="R162" s="1221"/>
      <c r="S162" s="504"/>
      <c r="T162" s="1221"/>
      <c r="U162" s="504"/>
      <c r="V162" s="504"/>
      <c r="W162" s="504"/>
      <c r="X162" s="504"/>
      <c r="Y162" s="504"/>
      <c r="Z162" s="504"/>
      <c r="AA162" s="504"/>
      <c r="AB162" s="504"/>
      <c r="AC162" s="504"/>
      <c r="AD162" s="504"/>
      <c r="AE162" s="504"/>
      <c r="AF162" s="504"/>
      <c r="AG162" s="1628"/>
      <c r="AH162" s="1241"/>
      <c r="AI162" s="1241"/>
      <c r="AJ162" s="1242"/>
      <c r="AL162" s="1224"/>
      <c r="AN162" s="1224"/>
    </row>
    <row r="163" spans="1:40" s="1223" customFormat="1" ht="15">
      <c r="K163" s="530"/>
      <c r="L163" s="503"/>
      <c r="M163" s="888"/>
      <c r="N163" s="530"/>
      <c r="O163" s="530"/>
      <c r="P163" s="530"/>
      <c r="Q163" s="1221"/>
      <c r="R163" s="1221"/>
      <c r="S163" s="504"/>
      <c r="T163" s="1221"/>
      <c r="U163" s="504"/>
      <c r="V163" s="504"/>
      <c r="W163" s="504"/>
      <c r="X163" s="504"/>
      <c r="Y163" s="504"/>
      <c r="Z163" s="504"/>
      <c r="AA163" s="504"/>
      <c r="AB163" s="504"/>
      <c r="AC163" s="504"/>
      <c r="AD163" s="504"/>
      <c r="AE163" s="504"/>
      <c r="AF163" s="504"/>
      <c r="AG163" s="1226"/>
      <c r="AH163" s="1250"/>
      <c r="AI163" s="1250"/>
      <c r="AJ163" s="1251"/>
      <c r="AL163" s="1224"/>
      <c r="AN163" s="1224"/>
    </row>
    <row r="164" spans="1:40" s="1223" customFormat="1" ht="15">
      <c r="A164" s="1441" t="s">
        <v>275</v>
      </c>
      <c r="B164" s="1441" t="s">
        <v>276</v>
      </c>
      <c r="C164" s="1441">
        <f>COUNTA(C166:C169)</f>
        <v>4</v>
      </c>
      <c r="D164" s="1441"/>
      <c r="E164" s="1436"/>
      <c r="F164" s="530"/>
      <c r="G164" s="1441" t="s">
        <v>751</v>
      </c>
      <c r="H164" s="1437">
        <v>648</v>
      </c>
      <c r="I164" s="1437">
        <v>1728</v>
      </c>
      <c r="J164" s="559">
        <f>SUM(J165:J169)</f>
        <v>1562</v>
      </c>
      <c r="K164" s="530"/>
      <c r="L164" s="503"/>
      <c r="M164" s="1220" t="s">
        <v>1519</v>
      </c>
      <c r="N164" s="530"/>
      <c r="O164" s="530"/>
      <c r="P164" s="530"/>
      <c r="Q164" s="1221"/>
      <c r="R164" s="1221"/>
      <c r="S164" s="504"/>
      <c r="T164" s="1221"/>
      <c r="U164" s="504"/>
      <c r="V164" s="504"/>
      <c r="W164" s="504"/>
      <c r="X164" s="504"/>
      <c r="Y164" s="504"/>
      <c r="Z164" s="504"/>
      <c r="AA164" s="504"/>
      <c r="AB164" s="504"/>
      <c r="AC164" s="504"/>
      <c r="AD164" s="504"/>
      <c r="AE164" s="504"/>
      <c r="AF164" s="504"/>
      <c r="AG164" s="1226"/>
      <c r="AH164" s="1250"/>
      <c r="AI164" s="1250"/>
      <c r="AJ164" s="1251"/>
      <c r="AL164" s="1224"/>
      <c r="AN164" s="1224"/>
    </row>
    <row r="165" spans="1:40" s="23" customFormat="1" ht="15">
      <c r="A165" s="1442"/>
      <c r="B165" s="1442"/>
      <c r="C165" s="1442"/>
      <c r="D165" s="1442"/>
      <c r="E165" s="1437"/>
      <c r="F165" s="530"/>
      <c r="G165" s="1442"/>
      <c r="J165" s="502">
        <f>SUM(H165:I165)</f>
        <v>0</v>
      </c>
      <c r="K165" s="1220" t="s">
        <v>692</v>
      </c>
      <c r="L165" s="1223"/>
      <c r="M165" s="1220" t="s">
        <v>2642</v>
      </c>
      <c r="N165" s="530"/>
      <c r="O165" s="1220" t="s">
        <v>940</v>
      </c>
      <c r="P165" s="530"/>
      <c r="Q165" s="1222"/>
      <c r="R165" s="1222"/>
      <c r="S165" s="1222"/>
      <c r="T165" s="1222"/>
      <c r="U165" s="1222"/>
      <c r="V165" s="1222"/>
      <c r="W165" s="1222"/>
      <c r="X165" s="1222"/>
      <c r="Y165" s="1222"/>
      <c r="Z165" s="1222"/>
      <c r="AA165" s="1222"/>
      <c r="AB165" s="1222"/>
      <c r="AC165" s="1222"/>
      <c r="AD165" s="1222"/>
      <c r="AE165" s="1222"/>
      <c r="AF165" s="1222"/>
      <c r="AG165" s="1744"/>
      <c r="AH165" s="1745"/>
      <c r="AI165" s="1745"/>
      <c r="AJ165" s="1746"/>
      <c r="AL165" s="1215"/>
      <c r="AN165" s="1215"/>
    </row>
    <row r="166" spans="1:40" s="23" customFormat="1" ht="15">
      <c r="A166" s="226" t="s">
        <v>275</v>
      </c>
      <c r="B166" s="28"/>
      <c r="C166" s="36" t="s">
        <v>716</v>
      </c>
      <c r="D166" s="1441" t="s">
        <v>276</v>
      </c>
      <c r="E166" s="36"/>
      <c r="F166" s="530"/>
      <c r="G166" s="36" t="s">
        <v>766</v>
      </c>
      <c r="H166" s="36">
        <v>849</v>
      </c>
      <c r="I166" s="36"/>
      <c r="J166" s="502">
        <f>SUM(H166:I166)</f>
        <v>849</v>
      </c>
      <c r="K166" s="530"/>
      <c r="L166" s="503"/>
      <c r="M166" s="530"/>
      <c r="N166" s="530"/>
      <c r="O166" s="1220" t="s">
        <v>2272</v>
      </c>
      <c r="P166" s="530"/>
      <c r="Q166" s="1222"/>
      <c r="R166" s="1222"/>
      <c r="S166" s="501"/>
      <c r="T166" s="1222"/>
      <c r="U166" s="501"/>
      <c r="V166" s="501"/>
      <c r="W166" s="501"/>
      <c r="X166" s="501"/>
      <c r="Y166" s="501"/>
      <c r="Z166" s="501"/>
      <c r="AA166" s="501"/>
      <c r="AB166" s="501"/>
      <c r="AC166" s="501"/>
      <c r="AD166" s="501"/>
      <c r="AE166" s="501"/>
      <c r="AF166" s="501"/>
      <c r="AG166" s="1626"/>
      <c r="AH166" s="1644"/>
      <c r="AI166" s="1644"/>
      <c r="AJ166" s="1644"/>
      <c r="AL166" s="1215"/>
      <c r="AN166" s="1215"/>
    </row>
    <row r="167" spans="1:40" s="23" customFormat="1" ht="15">
      <c r="A167" s="226" t="s">
        <v>275</v>
      </c>
      <c r="B167" s="28"/>
      <c r="C167" s="36" t="s">
        <v>2693</v>
      </c>
      <c r="D167" s="1441" t="s">
        <v>276</v>
      </c>
      <c r="E167" s="36"/>
      <c r="F167" s="530"/>
      <c r="G167" s="36" t="s">
        <v>751</v>
      </c>
      <c r="H167" s="36">
        <v>21</v>
      </c>
      <c r="I167" s="36">
        <v>70</v>
      </c>
      <c r="J167" s="517">
        <f t="shared" ref="J167:J169" si="10">SUM(H167:I167)</f>
        <v>91</v>
      </c>
      <c r="K167" s="530"/>
      <c r="L167" s="503"/>
      <c r="M167" s="530"/>
      <c r="N167" s="530"/>
      <c r="O167" s="530"/>
      <c r="P167" s="530"/>
      <c r="Q167" s="1222"/>
      <c r="R167" s="1222"/>
      <c r="S167" s="501"/>
      <c r="T167" s="1222"/>
      <c r="U167" s="501"/>
      <c r="V167" s="501"/>
      <c r="W167" s="501"/>
      <c r="X167" s="501"/>
      <c r="Y167" s="501"/>
      <c r="Z167" s="501"/>
      <c r="AA167" s="501"/>
      <c r="AB167" s="501"/>
      <c r="AC167" s="501"/>
      <c r="AD167" s="501"/>
      <c r="AE167" s="501"/>
      <c r="AF167" s="501"/>
      <c r="AG167" s="1627"/>
      <c r="AH167" s="1627"/>
      <c r="AI167" s="1627"/>
      <c r="AJ167" s="1627"/>
      <c r="AL167" s="1215"/>
      <c r="AN167" s="1215"/>
    </row>
    <row r="168" spans="1:40" s="23" customFormat="1" ht="15">
      <c r="A168" s="226" t="s">
        <v>275</v>
      </c>
      <c r="B168" s="28"/>
      <c r="C168" s="36" t="s">
        <v>277</v>
      </c>
      <c r="D168" s="1441" t="s">
        <v>276</v>
      </c>
      <c r="E168" s="36"/>
      <c r="F168" s="530">
        <v>7.8</v>
      </c>
      <c r="G168" s="36" t="s">
        <v>751</v>
      </c>
      <c r="H168" s="36">
        <v>149</v>
      </c>
      <c r="I168" s="36">
        <v>277</v>
      </c>
      <c r="J168" s="517">
        <f t="shared" si="10"/>
        <v>426</v>
      </c>
      <c r="K168" s="530"/>
      <c r="L168" s="503"/>
      <c r="M168" s="530"/>
      <c r="N168" s="530"/>
      <c r="O168" s="530"/>
      <c r="P168" s="530"/>
      <c r="Q168" s="1221"/>
      <c r="R168" s="1221"/>
      <c r="S168" s="504"/>
      <c r="T168" s="1221"/>
      <c r="U168" s="501"/>
      <c r="V168" s="501"/>
      <c r="W168" s="504"/>
      <c r="X168" s="504"/>
      <c r="Y168" s="501"/>
      <c r="Z168" s="504"/>
      <c r="AA168" s="501"/>
      <c r="AB168" s="501"/>
      <c r="AC168" s="501"/>
      <c r="AD168" s="501"/>
      <c r="AE168" s="504"/>
      <c r="AF168" s="501"/>
      <c r="AG168" s="1627"/>
      <c r="AH168" s="1627"/>
      <c r="AI168" s="1627"/>
      <c r="AJ168" s="1627"/>
      <c r="AL168" s="1215"/>
      <c r="AN168" s="1215"/>
    </row>
    <row r="169" spans="1:40" s="23" customFormat="1" ht="15">
      <c r="A169" s="226" t="s">
        <v>275</v>
      </c>
      <c r="B169" s="28"/>
      <c r="C169" s="36" t="s">
        <v>278</v>
      </c>
      <c r="D169" s="1441" t="s">
        <v>276</v>
      </c>
      <c r="E169" s="36"/>
      <c r="F169" s="530">
        <v>8.8000000000000007</v>
      </c>
      <c r="G169" s="36" t="s">
        <v>751</v>
      </c>
      <c r="H169" s="36">
        <v>62</v>
      </c>
      <c r="I169" s="36">
        <v>134</v>
      </c>
      <c r="J169" s="517">
        <f t="shared" si="10"/>
        <v>196</v>
      </c>
      <c r="K169" s="530"/>
      <c r="L169" s="503"/>
      <c r="M169" s="530"/>
      <c r="N169" s="530"/>
      <c r="O169" s="530"/>
      <c r="P169" s="530"/>
      <c r="Q169" s="1221"/>
      <c r="R169" s="1221"/>
      <c r="S169" s="504"/>
      <c r="T169" s="1221"/>
      <c r="U169" s="501"/>
      <c r="V169" s="501"/>
      <c r="W169" s="504"/>
      <c r="X169" s="504"/>
      <c r="Y169" s="501"/>
      <c r="Z169" s="504"/>
      <c r="AA169" s="501"/>
      <c r="AB169" s="501"/>
      <c r="AC169" s="501"/>
      <c r="AD169" s="501"/>
      <c r="AE169" s="504"/>
      <c r="AF169" s="501"/>
      <c r="AG169" s="1627"/>
      <c r="AH169" s="1627"/>
      <c r="AI169" s="1627"/>
      <c r="AJ169" s="1627"/>
      <c r="AL169" s="1215"/>
      <c r="AN169" s="1215"/>
    </row>
    <row r="170" spans="1:40" s="23" customFormat="1" ht="15">
      <c r="K170" s="530"/>
      <c r="L170" s="503"/>
      <c r="M170" s="530"/>
      <c r="N170" s="530"/>
      <c r="O170" s="530"/>
      <c r="P170" s="530"/>
      <c r="Q170" s="1221"/>
      <c r="R170" s="1221"/>
      <c r="S170" s="504"/>
      <c r="T170" s="1221"/>
      <c r="U170" s="501"/>
      <c r="V170" s="501"/>
      <c r="W170" s="501"/>
      <c r="X170" s="504"/>
      <c r="Y170" s="501"/>
      <c r="Z170" s="504"/>
      <c r="AA170" s="501"/>
      <c r="AB170" s="501"/>
      <c r="AC170" s="501"/>
      <c r="AD170" s="501"/>
      <c r="AE170" s="504"/>
      <c r="AF170" s="501"/>
      <c r="AG170" s="1628"/>
      <c r="AH170" s="1628"/>
      <c r="AI170" s="1628"/>
      <c r="AJ170" s="1628"/>
      <c r="AL170" s="1215"/>
      <c r="AN170" s="1215"/>
    </row>
    <row r="171" spans="1:40" s="23" customFormat="1" ht="15">
      <c r="A171" s="226"/>
      <c r="B171" s="28"/>
      <c r="C171" s="36"/>
      <c r="D171" s="36"/>
      <c r="E171" s="36"/>
      <c r="F171" s="530"/>
      <c r="G171" s="36"/>
      <c r="H171" s="36"/>
      <c r="I171" s="36"/>
      <c r="J171" s="515">
        <f>SUM(J172:J173)</f>
        <v>2009</v>
      </c>
      <c r="K171" s="530"/>
      <c r="L171" s="503"/>
      <c r="M171" s="530"/>
      <c r="N171" s="530"/>
      <c r="O171" s="530"/>
      <c r="P171" s="530"/>
      <c r="Q171" s="1221"/>
      <c r="R171" s="1221"/>
      <c r="S171" s="504"/>
      <c r="T171" s="1221"/>
      <c r="U171" s="501"/>
      <c r="V171" s="501"/>
      <c r="W171" s="501"/>
      <c r="X171" s="504"/>
      <c r="Y171" s="501"/>
      <c r="Z171" s="504"/>
      <c r="AA171" s="501"/>
      <c r="AB171" s="501"/>
      <c r="AC171" s="501"/>
      <c r="AD171" s="501"/>
      <c r="AE171" s="504"/>
      <c r="AF171" s="501"/>
      <c r="AG171" s="1226"/>
      <c r="AH171" s="1227"/>
      <c r="AI171" s="1227"/>
      <c r="AJ171" s="1227"/>
      <c r="AL171" s="1215"/>
      <c r="AN171" s="1215"/>
    </row>
    <row r="172" spans="1:40" s="23" customFormat="1" ht="15">
      <c r="A172" s="669" t="s">
        <v>285</v>
      </c>
      <c r="B172" s="28" t="s">
        <v>286</v>
      </c>
      <c r="C172" s="28"/>
      <c r="D172" s="28"/>
      <c r="E172" s="28"/>
      <c r="F172" s="530"/>
      <c r="G172" s="28" t="s">
        <v>751</v>
      </c>
      <c r="H172" s="28">
        <v>457</v>
      </c>
      <c r="I172" s="28">
        <v>1216</v>
      </c>
      <c r="J172" s="502">
        <f>SUM(H172:I172)</f>
        <v>1673</v>
      </c>
      <c r="K172" s="1220" t="s">
        <v>692</v>
      </c>
      <c r="L172" s="503"/>
      <c r="M172" s="530"/>
      <c r="N172" s="530"/>
      <c r="O172" s="1220" t="s">
        <v>940</v>
      </c>
      <c r="P172" s="530"/>
      <c r="Q172" s="1222"/>
      <c r="R172" s="1222"/>
      <c r="S172" s="1222"/>
      <c r="T172" s="1222"/>
      <c r="U172" s="1222"/>
      <c r="V172" s="1222"/>
      <c r="W172" s="1222"/>
      <c r="X172" s="1222"/>
      <c r="Y172" s="1222"/>
      <c r="Z172" s="1222"/>
      <c r="AA172" s="1222"/>
      <c r="AB172" s="1222"/>
      <c r="AC172" s="1222"/>
      <c r="AD172" s="1222"/>
      <c r="AE172" s="1222"/>
      <c r="AF172" s="1222"/>
      <c r="AG172" s="1629"/>
      <c r="AH172" s="1630"/>
      <c r="AI172" s="1630"/>
      <c r="AJ172" s="1631"/>
      <c r="AL172" s="1215"/>
      <c r="AN172" s="1215"/>
    </row>
    <row r="173" spans="1:40" s="23" customFormat="1" ht="15">
      <c r="A173" s="669" t="s">
        <v>285</v>
      </c>
      <c r="B173" s="28"/>
      <c r="C173" s="36" t="s">
        <v>287</v>
      </c>
      <c r="D173" s="28" t="s">
        <v>286</v>
      </c>
      <c r="E173" s="36"/>
      <c r="F173" s="530"/>
      <c r="G173" s="28"/>
      <c r="H173" s="28">
        <v>134</v>
      </c>
      <c r="I173" s="28">
        <v>202</v>
      </c>
      <c r="J173" s="515">
        <f>SUM(H173:I173)</f>
        <v>336</v>
      </c>
      <c r="K173" s="503"/>
      <c r="L173" s="503"/>
      <c r="M173" s="503"/>
      <c r="N173" s="503"/>
      <c r="O173" s="503"/>
      <c r="P173" s="503"/>
      <c r="Q173" s="1222"/>
      <c r="R173" s="1222"/>
      <c r="S173" s="501"/>
      <c r="T173" s="1222"/>
      <c r="U173" s="501"/>
      <c r="V173" s="501"/>
      <c r="W173" s="501"/>
      <c r="X173" s="501"/>
      <c r="Y173" s="501"/>
      <c r="Z173" s="501"/>
      <c r="AA173" s="501"/>
      <c r="AB173" s="501"/>
      <c r="AC173" s="501"/>
      <c r="AD173" s="501"/>
      <c r="AE173" s="501"/>
      <c r="AF173" s="501"/>
      <c r="AG173" s="1238"/>
      <c r="AH173" s="1238"/>
      <c r="AI173" s="1238"/>
      <c r="AJ173" s="1239"/>
      <c r="AL173" s="1215"/>
      <c r="AN173" s="1215"/>
    </row>
    <row r="174" spans="1:40" s="23" customFormat="1" ht="15">
      <c r="A174" s="669"/>
      <c r="K174" s="530"/>
      <c r="L174" s="503"/>
      <c r="M174" s="530"/>
      <c r="N174" s="530"/>
      <c r="O174" s="530"/>
      <c r="P174" s="530"/>
      <c r="Q174" s="1222"/>
      <c r="R174" s="1222"/>
      <c r="S174" s="501"/>
      <c r="T174" s="1222"/>
      <c r="U174" s="501"/>
      <c r="V174" s="501"/>
      <c r="W174" s="501"/>
      <c r="X174" s="501"/>
      <c r="Y174" s="501"/>
      <c r="Z174" s="501"/>
      <c r="AA174" s="501"/>
      <c r="AB174" s="501"/>
      <c r="AC174" s="501"/>
      <c r="AD174" s="501"/>
      <c r="AE174" s="501"/>
      <c r="AF174" s="501"/>
      <c r="AG174" s="1241"/>
      <c r="AH174" s="1241"/>
      <c r="AI174" s="1241"/>
      <c r="AJ174" s="1242"/>
      <c r="AL174" s="1215"/>
      <c r="AN174" s="1215"/>
    </row>
    <row r="175" spans="1:40" s="23" customFormat="1" ht="15">
      <c r="A175" s="669"/>
      <c r="B175" s="28"/>
      <c r="C175" s="36"/>
      <c r="D175" s="36"/>
      <c r="E175" s="36"/>
      <c r="F175" s="530"/>
      <c r="G175" s="28"/>
      <c r="H175" s="28"/>
      <c r="I175" s="28"/>
      <c r="J175" s="515"/>
      <c r="K175" s="530"/>
      <c r="L175" s="503"/>
      <c r="M175" s="530"/>
      <c r="N175" s="530"/>
      <c r="O175" s="530"/>
      <c r="P175" s="530"/>
      <c r="Q175" s="1222"/>
      <c r="R175" s="1222"/>
      <c r="S175" s="501"/>
      <c r="T175" s="1222"/>
      <c r="U175" s="501"/>
      <c r="V175" s="501"/>
      <c r="W175" s="501"/>
      <c r="X175" s="501"/>
      <c r="Y175" s="501"/>
      <c r="Z175" s="501"/>
      <c r="AA175" s="501"/>
      <c r="AB175" s="501"/>
      <c r="AC175" s="501"/>
      <c r="AD175" s="501"/>
      <c r="AE175" s="501"/>
      <c r="AF175" s="501"/>
      <c r="AG175" s="1241"/>
      <c r="AH175" s="1241"/>
      <c r="AI175" s="1241"/>
      <c r="AJ175" s="1242"/>
      <c r="AL175" s="1215"/>
      <c r="AN175" s="1215"/>
    </row>
    <row r="176" spans="1:40" s="23" customFormat="1" ht="15">
      <c r="A176" s="1441" t="s">
        <v>296</v>
      </c>
      <c r="B176" s="1441" t="s">
        <v>297</v>
      </c>
      <c r="C176" s="1441">
        <f>COUNTA(C178:C184)</f>
        <v>7</v>
      </c>
      <c r="D176" s="1441"/>
      <c r="E176" s="1436"/>
      <c r="F176" s="530"/>
      <c r="G176" s="36" t="s">
        <v>766</v>
      </c>
      <c r="H176" s="28">
        <v>1432</v>
      </c>
      <c r="I176" s="28">
        <v>2236</v>
      </c>
      <c r="J176" s="559">
        <f>SUM(J177:J184)</f>
        <v>1942</v>
      </c>
      <c r="K176" s="530"/>
      <c r="L176" s="503"/>
      <c r="M176" s="530"/>
      <c r="N176" s="530"/>
      <c r="O176" s="530"/>
      <c r="P176" s="530"/>
      <c r="Q176" s="1221"/>
      <c r="R176" s="1221"/>
      <c r="S176" s="504"/>
      <c r="T176" s="1221"/>
      <c r="U176" s="501"/>
      <c r="V176" s="501"/>
      <c r="W176" s="504"/>
      <c r="X176" s="504"/>
      <c r="Y176" s="501"/>
      <c r="Z176" s="504"/>
      <c r="AA176" s="501"/>
      <c r="AB176" s="501"/>
      <c r="AC176" s="501"/>
      <c r="AD176" s="501"/>
      <c r="AE176" s="504"/>
      <c r="AF176" s="501"/>
      <c r="AG176" s="1444"/>
      <c r="AH176" s="1444"/>
      <c r="AI176" s="1444"/>
      <c r="AJ176" s="1242"/>
      <c r="AL176" s="1215"/>
      <c r="AN176" s="1215"/>
    </row>
    <row r="177" spans="1:40" s="23" customFormat="1" ht="15">
      <c r="A177" s="1442"/>
      <c r="B177" s="1442"/>
      <c r="C177" s="1442"/>
      <c r="D177" s="1442"/>
      <c r="E177" s="1437"/>
      <c r="F177" s="530"/>
      <c r="G177" s="28"/>
      <c r="J177" s="502">
        <f>SUM(H177:I177)</f>
        <v>0</v>
      </c>
      <c r="K177" s="1220" t="s">
        <v>692</v>
      </c>
      <c r="L177" s="503"/>
      <c r="M177" s="530"/>
      <c r="N177" s="530"/>
      <c r="O177" s="1220" t="s">
        <v>2272</v>
      </c>
      <c r="P177" s="530"/>
      <c r="Q177" s="1222"/>
      <c r="R177" s="1222"/>
      <c r="S177" s="1222"/>
      <c r="T177" s="1222"/>
      <c r="U177" s="1222"/>
      <c r="V177" s="1222"/>
      <c r="W177" s="1222"/>
      <c r="X177" s="1222"/>
      <c r="Y177" s="1222"/>
      <c r="Z177" s="1222"/>
      <c r="AA177" s="1222"/>
      <c r="AB177" s="1222"/>
      <c r="AC177" s="1222"/>
      <c r="AD177" s="1222"/>
      <c r="AE177" s="1222"/>
      <c r="AF177" s="1222"/>
      <c r="AG177" s="1744"/>
      <c r="AH177" s="1745"/>
      <c r="AI177" s="1745"/>
      <c r="AJ177" s="1746"/>
      <c r="AL177" s="1215"/>
      <c r="AN177" s="1215"/>
    </row>
    <row r="178" spans="1:40" s="23" customFormat="1" ht="15">
      <c r="A178" s="226" t="s">
        <v>296</v>
      </c>
      <c r="B178" s="28"/>
      <c r="C178" s="36" t="s">
        <v>298</v>
      </c>
      <c r="D178" s="1441" t="s">
        <v>297</v>
      </c>
      <c r="E178" s="36"/>
      <c r="F178" s="530"/>
      <c r="H178" s="36">
        <v>182</v>
      </c>
      <c r="I178" s="36">
        <v>229</v>
      </c>
      <c r="J178" s="515">
        <f>SUM(H178:I178)</f>
        <v>411</v>
      </c>
      <c r="K178" s="530"/>
      <c r="L178" s="503"/>
      <c r="M178" s="530"/>
      <c r="N178" s="530"/>
      <c r="O178" s="530"/>
      <c r="P178" s="530"/>
      <c r="Q178" s="1221"/>
      <c r="R178" s="1222"/>
      <c r="S178" s="501"/>
      <c r="T178" s="1222"/>
      <c r="U178" s="501"/>
      <c r="V178" s="501"/>
      <c r="W178" s="501"/>
      <c r="X178" s="501"/>
      <c r="Y178" s="501"/>
      <c r="Z178" s="501"/>
      <c r="AA178" s="501"/>
      <c r="AB178" s="501"/>
      <c r="AC178" s="501"/>
      <c r="AD178" s="501"/>
      <c r="AE178" s="501"/>
      <c r="AF178" s="501"/>
      <c r="AG178" s="1626"/>
      <c r="AH178" s="1238"/>
      <c r="AI178" s="1238"/>
      <c r="AJ178" s="1239"/>
      <c r="AL178" s="1215"/>
      <c r="AN178" s="1215"/>
    </row>
    <row r="179" spans="1:40" s="23" customFormat="1" ht="15">
      <c r="A179" s="226" t="s">
        <v>296</v>
      </c>
      <c r="B179" s="28"/>
      <c r="C179" s="36" t="s">
        <v>301</v>
      </c>
      <c r="D179" s="1441" t="s">
        <v>297</v>
      </c>
      <c r="E179" s="36"/>
      <c r="F179" s="530"/>
      <c r="G179" s="36" t="s">
        <v>766</v>
      </c>
      <c r="H179" s="36"/>
      <c r="I179" s="36"/>
      <c r="J179" s="515">
        <f t="shared" ref="J179:J184" si="11">SUM(H179:I179)</f>
        <v>0</v>
      </c>
      <c r="K179" s="530"/>
      <c r="L179" s="503"/>
      <c r="M179" s="530"/>
      <c r="N179" s="530"/>
      <c r="O179" s="530"/>
      <c r="P179" s="530"/>
      <c r="Q179" s="1222"/>
      <c r="R179" s="1222"/>
      <c r="S179" s="501"/>
      <c r="T179" s="1222"/>
      <c r="U179" s="501"/>
      <c r="V179" s="501"/>
      <c r="W179" s="501"/>
      <c r="X179" s="501"/>
      <c r="Y179" s="501"/>
      <c r="Z179" s="501"/>
      <c r="AA179" s="501"/>
      <c r="AB179" s="501"/>
      <c r="AC179" s="501"/>
      <c r="AD179" s="501"/>
      <c r="AE179" s="501"/>
      <c r="AF179" s="501"/>
      <c r="AG179" s="1627"/>
      <c r="AH179" s="1241"/>
      <c r="AI179" s="1241"/>
      <c r="AJ179" s="1242"/>
      <c r="AL179" s="1215"/>
      <c r="AN179" s="1215"/>
    </row>
    <row r="180" spans="1:40" s="23" customFormat="1" ht="15">
      <c r="A180" s="226" t="s">
        <v>296</v>
      </c>
      <c r="B180" s="28"/>
      <c r="C180" s="36" t="s">
        <v>302</v>
      </c>
      <c r="D180" s="1441" t="s">
        <v>297</v>
      </c>
      <c r="E180" s="36"/>
      <c r="F180" s="530"/>
      <c r="G180" s="36" t="s">
        <v>766</v>
      </c>
      <c r="H180" s="36"/>
      <c r="I180" s="36"/>
      <c r="J180" s="515">
        <f t="shared" si="11"/>
        <v>0</v>
      </c>
      <c r="K180" s="530"/>
      <c r="L180" s="503"/>
      <c r="M180" s="530"/>
      <c r="N180" s="530"/>
      <c r="O180" s="530"/>
      <c r="P180" s="530"/>
      <c r="Q180" s="1222"/>
      <c r="R180" s="1222"/>
      <c r="S180" s="501"/>
      <c r="T180" s="1222"/>
      <c r="U180" s="501"/>
      <c r="V180" s="501"/>
      <c r="W180" s="501"/>
      <c r="X180" s="501"/>
      <c r="Y180" s="501"/>
      <c r="Z180" s="501"/>
      <c r="AA180" s="501"/>
      <c r="AB180" s="501"/>
      <c r="AC180" s="501"/>
      <c r="AD180" s="501"/>
      <c r="AE180" s="501"/>
      <c r="AF180" s="501"/>
      <c r="AG180" s="1627"/>
      <c r="AH180" s="1241"/>
      <c r="AI180" s="1241"/>
      <c r="AJ180" s="1242"/>
      <c r="AL180" s="1215"/>
      <c r="AN180" s="1215"/>
    </row>
    <row r="181" spans="1:40" s="23" customFormat="1" ht="15">
      <c r="A181" s="226" t="s">
        <v>296</v>
      </c>
      <c r="B181" s="28"/>
      <c r="C181" s="36" t="s">
        <v>300</v>
      </c>
      <c r="D181" s="1441" t="s">
        <v>297</v>
      </c>
      <c r="E181" s="36"/>
      <c r="F181" s="530"/>
      <c r="G181" s="36" t="s">
        <v>766</v>
      </c>
      <c r="H181" s="36"/>
      <c r="I181" s="36"/>
      <c r="J181" s="515">
        <f t="shared" si="11"/>
        <v>0</v>
      </c>
      <c r="K181" s="530"/>
      <c r="L181" s="503"/>
      <c r="M181" s="530"/>
      <c r="N181" s="530"/>
      <c r="O181" s="530"/>
      <c r="P181" s="530"/>
      <c r="Q181" s="1222"/>
      <c r="R181" s="1222"/>
      <c r="S181" s="501"/>
      <c r="T181" s="1222"/>
      <c r="U181" s="501"/>
      <c r="V181" s="501"/>
      <c r="W181" s="501"/>
      <c r="X181" s="501"/>
      <c r="Y181" s="501"/>
      <c r="Z181" s="501"/>
      <c r="AA181" s="501"/>
      <c r="AB181" s="501"/>
      <c r="AC181" s="501"/>
      <c r="AD181" s="501"/>
      <c r="AE181" s="501"/>
      <c r="AF181" s="501"/>
      <c r="AG181" s="1627"/>
      <c r="AH181" s="1241"/>
      <c r="AI181" s="1241"/>
      <c r="AJ181" s="1242"/>
      <c r="AL181" s="1215"/>
      <c r="AN181" s="1215"/>
    </row>
    <row r="182" spans="1:40" s="23" customFormat="1" ht="15">
      <c r="A182" s="226" t="s">
        <v>296</v>
      </c>
      <c r="B182" s="28"/>
      <c r="C182" s="36" t="s">
        <v>299</v>
      </c>
      <c r="D182" s="1441" t="s">
        <v>297</v>
      </c>
      <c r="E182" s="36"/>
      <c r="F182" s="530"/>
      <c r="G182" s="36" t="s">
        <v>766</v>
      </c>
      <c r="H182" s="36"/>
      <c r="I182" s="36"/>
      <c r="J182" s="515">
        <f t="shared" si="11"/>
        <v>0</v>
      </c>
      <c r="K182" s="530"/>
      <c r="L182" s="503"/>
      <c r="M182" s="530"/>
      <c r="N182" s="530"/>
      <c r="O182" s="530"/>
      <c r="P182" s="530"/>
      <c r="Q182" s="1222"/>
      <c r="R182" s="1222"/>
      <c r="S182" s="501"/>
      <c r="T182" s="1222"/>
      <c r="U182" s="501"/>
      <c r="V182" s="501"/>
      <c r="W182" s="501"/>
      <c r="X182" s="501"/>
      <c r="Y182" s="501"/>
      <c r="Z182" s="501"/>
      <c r="AA182" s="501"/>
      <c r="AB182" s="501"/>
      <c r="AC182" s="501"/>
      <c r="AD182" s="501"/>
      <c r="AE182" s="501"/>
      <c r="AF182" s="501"/>
      <c r="AG182" s="1627"/>
      <c r="AH182" s="1241"/>
      <c r="AI182" s="1241"/>
      <c r="AJ182" s="1242"/>
      <c r="AL182" s="1215"/>
      <c r="AN182" s="1215"/>
    </row>
    <row r="183" spans="1:40" s="23" customFormat="1" ht="15">
      <c r="A183" s="673" t="s">
        <v>296</v>
      </c>
      <c r="B183" s="152"/>
      <c r="C183" s="173" t="s">
        <v>858</v>
      </c>
      <c r="D183" s="1441" t="s">
        <v>297</v>
      </c>
      <c r="E183" s="173"/>
      <c r="F183" s="530"/>
      <c r="G183" s="152" t="s">
        <v>751</v>
      </c>
      <c r="H183" s="152">
        <v>236</v>
      </c>
      <c r="I183" s="152">
        <v>633</v>
      </c>
      <c r="J183" s="515">
        <f t="shared" si="11"/>
        <v>869</v>
      </c>
      <c r="K183" s="530"/>
      <c r="L183" s="503"/>
      <c r="M183" s="530"/>
      <c r="N183" s="530"/>
      <c r="O183" s="530"/>
      <c r="P183" s="530"/>
      <c r="Q183" s="1222"/>
      <c r="R183" s="1222"/>
      <c r="S183" s="501"/>
      <c r="T183" s="1222"/>
      <c r="U183" s="501"/>
      <c r="V183" s="501"/>
      <c r="W183" s="501"/>
      <c r="X183" s="501"/>
      <c r="Y183" s="501"/>
      <c r="Z183" s="501"/>
      <c r="AA183" s="501"/>
      <c r="AB183" s="501"/>
      <c r="AC183" s="501"/>
      <c r="AD183" s="501"/>
      <c r="AE183" s="501"/>
      <c r="AF183" s="501"/>
      <c r="AG183" s="1627"/>
      <c r="AH183" s="1241"/>
      <c r="AI183" s="1241"/>
      <c r="AJ183" s="1242"/>
      <c r="AL183" s="1215"/>
      <c r="AN183" s="1215"/>
    </row>
    <row r="184" spans="1:40" s="23" customFormat="1" ht="15">
      <c r="A184" s="673" t="s">
        <v>296</v>
      </c>
      <c r="B184" s="152"/>
      <c r="C184" s="173" t="s">
        <v>861</v>
      </c>
      <c r="D184" s="1441" t="s">
        <v>297</v>
      </c>
      <c r="E184" s="173"/>
      <c r="F184" s="530"/>
      <c r="G184" s="152" t="s">
        <v>751</v>
      </c>
      <c r="H184" s="152">
        <v>163</v>
      </c>
      <c r="I184" s="152">
        <v>499</v>
      </c>
      <c r="J184" s="515">
        <f t="shared" si="11"/>
        <v>662</v>
      </c>
      <c r="K184" s="530"/>
      <c r="L184" s="503"/>
      <c r="M184" s="530"/>
      <c r="N184" s="530"/>
      <c r="O184" s="530"/>
      <c r="P184" s="530"/>
      <c r="Q184" s="1221"/>
      <c r="R184" s="1221"/>
      <c r="S184" s="504"/>
      <c r="T184" s="1221"/>
      <c r="U184" s="504"/>
      <c r="V184" s="504"/>
      <c r="W184" s="504"/>
      <c r="X184" s="504"/>
      <c r="Y184" s="504"/>
      <c r="Z184" s="504"/>
      <c r="AA184" s="504"/>
      <c r="AB184" s="504"/>
      <c r="AC184" s="504"/>
      <c r="AD184" s="504"/>
      <c r="AE184" s="504"/>
      <c r="AF184" s="504"/>
      <c r="AG184" s="1627"/>
      <c r="AH184" s="1241"/>
      <c r="AI184" s="1241"/>
      <c r="AJ184" s="1242"/>
      <c r="AL184" s="1215"/>
      <c r="AN184" s="1215"/>
    </row>
    <row r="185" spans="1:40" s="23" customFormat="1" ht="15">
      <c r="I185" s="1357"/>
      <c r="K185" s="530"/>
      <c r="L185" s="503"/>
      <c r="M185" s="530"/>
      <c r="N185" s="530"/>
      <c r="O185" s="530"/>
      <c r="P185" s="530"/>
      <c r="Q185" s="1221"/>
      <c r="R185" s="1221"/>
      <c r="S185" s="504"/>
      <c r="T185" s="1221"/>
      <c r="U185" s="504"/>
      <c r="V185" s="504"/>
      <c r="W185" s="504"/>
      <c r="X185" s="504"/>
      <c r="Y185" s="504"/>
      <c r="Z185" s="504"/>
      <c r="AA185" s="504"/>
      <c r="AB185" s="504"/>
      <c r="AC185" s="504"/>
      <c r="AD185" s="504"/>
      <c r="AE185" s="504"/>
      <c r="AF185" s="504"/>
      <c r="AG185" s="1628"/>
      <c r="AH185" s="1241"/>
      <c r="AI185" s="1241"/>
      <c r="AJ185" s="1242"/>
      <c r="AL185" s="1215"/>
      <c r="AN185" s="1215"/>
    </row>
    <row r="186" spans="1:40" s="23" customFormat="1" ht="15">
      <c r="A186" s="673"/>
      <c r="B186" s="152"/>
      <c r="C186" s="173"/>
      <c r="D186" s="173"/>
      <c r="E186" s="173"/>
      <c r="F186" s="530"/>
      <c r="G186" s="152"/>
      <c r="H186" s="152"/>
      <c r="I186" s="152"/>
      <c r="J186" s="1356"/>
      <c r="K186" s="530"/>
      <c r="L186" s="503"/>
      <c r="M186" s="530"/>
      <c r="N186" s="530"/>
      <c r="O186" s="530"/>
      <c r="P186" s="530"/>
      <c r="Q186" s="1221"/>
      <c r="R186" s="1221"/>
      <c r="S186" s="504"/>
      <c r="T186" s="1221"/>
      <c r="U186" s="504"/>
      <c r="V186" s="504"/>
      <c r="W186" s="504"/>
      <c r="X186" s="504"/>
      <c r="Y186" s="504"/>
      <c r="Z186" s="504"/>
      <c r="AA186" s="504"/>
      <c r="AB186" s="504"/>
      <c r="AC186" s="504"/>
      <c r="AD186" s="504"/>
      <c r="AE186" s="504"/>
      <c r="AF186" s="504"/>
      <c r="AG186" s="1226"/>
      <c r="AH186" s="1250"/>
      <c r="AI186" s="1250"/>
      <c r="AJ186" s="1251"/>
      <c r="AL186" s="1215"/>
      <c r="AN186" s="1215"/>
    </row>
    <row r="187" spans="1:40" s="23" customFormat="1" ht="15">
      <c r="A187" s="673"/>
      <c r="B187" s="152"/>
      <c r="C187" s="173"/>
      <c r="D187" s="173"/>
      <c r="E187" s="173"/>
      <c r="F187" s="530"/>
      <c r="G187" s="152"/>
      <c r="H187" s="152"/>
      <c r="I187" s="152"/>
      <c r="J187" s="512">
        <f>SUM(J188:J205)</f>
        <v>9119</v>
      </c>
      <c r="K187" s="530"/>
      <c r="L187" s="503"/>
      <c r="M187" s="530"/>
      <c r="N187" s="530"/>
      <c r="O187" s="530"/>
      <c r="P187" s="530"/>
      <c r="Q187" s="1221"/>
      <c r="R187" s="1221"/>
      <c r="S187" s="504"/>
      <c r="T187" s="1221"/>
      <c r="U187" s="504"/>
      <c r="V187" s="504"/>
      <c r="W187" s="504"/>
      <c r="X187" s="504"/>
      <c r="Y187" s="504"/>
      <c r="Z187" s="504"/>
      <c r="AA187" s="504"/>
      <c r="AB187" s="504"/>
      <c r="AC187" s="504"/>
      <c r="AD187" s="504"/>
      <c r="AE187" s="504"/>
      <c r="AF187" s="504"/>
      <c r="AG187" s="1226"/>
      <c r="AH187" s="1250"/>
      <c r="AI187" s="1250"/>
      <c r="AJ187" s="1251"/>
      <c r="AL187" s="1215"/>
      <c r="AN187" s="1215"/>
    </row>
    <row r="188" spans="1:40" s="23" customFormat="1" ht="15">
      <c r="A188" s="669" t="s">
        <v>258</v>
      </c>
      <c r="B188" s="28" t="s">
        <v>259</v>
      </c>
      <c r="C188" s="28">
        <f>COUNTA(C189:C205)</f>
        <v>17</v>
      </c>
      <c r="D188" s="28"/>
      <c r="E188" s="28"/>
      <c r="F188" s="530"/>
      <c r="G188" s="28" t="s">
        <v>751</v>
      </c>
      <c r="H188" s="28">
        <v>1011</v>
      </c>
      <c r="I188" s="28">
        <v>4122</v>
      </c>
      <c r="J188" s="512">
        <f>SUM(H188:I188)</f>
        <v>5133</v>
      </c>
      <c r="K188" s="1220" t="s">
        <v>692</v>
      </c>
      <c r="L188" s="503"/>
      <c r="M188" s="1220" t="s">
        <v>2642</v>
      </c>
      <c r="N188" s="530"/>
      <c r="O188" s="1220" t="s">
        <v>709</v>
      </c>
      <c r="P188" s="530"/>
      <c r="Q188" s="1222"/>
      <c r="R188" s="1222"/>
      <c r="S188" s="1222"/>
      <c r="T188" s="1222"/>
      <c r="U188" s="1222"/>
      <c r="V188" s="1222"/>
      <c r="W188" s="1222"/>
      <c r="X188" s="1222"/>
      <c r="Y188" s="1222"/>
      <c r="Z188" s="1222"/>
      <c r="AA188" s="1222"/>
      <c r="AB188" s="1222"/>
      <c r="AC188" s="1222"/>
      <c r="AD188" s="1222"/>
      <c r="AE188" s="1222"/>
      <c r="AF188" s="1222"/>
      <c r="AG188" s="1629"/>
      <c r="AH188" s="1630"/>
      <c r="AI188" s="1630"/>
      <c r="AJ188" s="1631"/>
      <c r="AL188" s="1215"/>
      <c r="AN188" s="1215"/>
    </row>
    <row r="189" spans="1:40" s="23" customFormat="1" ht="15">
      <c r="A189" s="697" t="s">
        <v>906</v>
      </c>
      <c r="B189" s="44"/>
      <c r="C189" s="36" t="s">
        <v>904</v>
      </c>
      <c r="D189" s="28" t="s">
        <v>259</v>
      </c>
      <c r="E189" s="36"/>
      <c r="F189" s="530"/>
      <c r="G189" s="42" t="s">
        <v>751</v>
      </c>
      <c r="H189" s="275"/>
      <c r="I189" s="43"/>
      <c r="J189" s="537">
        <f>SUM(H189:I189)</f>
        <v>0</v>
      </c>
      <c r="K189" s="530"/>
      <c r="L189" s="503"/>
      <c r="M189" s="530"/>
      <c r="N189" s="530"/>
      <c r="O189" s="530"/>
      <c r="P189" s="530"/>
      <c r="Q189" s="1222"/>
      <c r="R189" s="1222"/>
      <c r="S189" s="1222"/>
      <c r="T189" s="1222"/>
      <c r="U189" s="1222"/>
      <c r="V189" s="1222"/>
      <c r="W189" s="1222"/>
      <c r="X189" s="1222"/>
      <c r="Y189" s="1222"/>
      <c r="Z189" s="1222"/>
      <c r="AA189" s="1222"/>
      <c r="AB189" s="1222"/>
      <c r="AC189" s="1222"/>
      <c r="AD189" s="1222"/>
      <c r="AE189" s="1222"/>
      <c r="AF189" s="1222"/>
      <c r="AG189" s="1237"/>
      <c r="AH189" s="1238"/>
      <c r="AI189" s="1238"/>
      <c r="AJ189" s="1239"/>
      <c r="AL189" s="1215"/>
      <c r="AN189" s="1215"/>
    </row>
    <row r="190" spans="1:40" s="23" customFormat="1" ht="15">
      <c r="A190" s="697" t="s">
        <v>906</v>
      </c>
      <c r="B190" s="44"/>
      <c r="C190" s="36" t="s">
        <v>905</v>
      </c>
      <c r="D190" s="28" t="s">
        <v>259</v>
      </c>
      <c r="E190" s="36"/>
      <c r="F190" s="530"/>
      <c r="G190" s="42" t="s">
        <v>751</v>
      </c>
      <c r="H190" s="275"/>
      <c r="I190" s="43"/>
      <c r="J190" s="537">
        <f t="shared" ref="J190:J205" si="12">SUM(H190:I190)</f>
        <v>0</v>
      </c>
      <c r="K190" s="530"/>
      <c r="L190" s="503"/>
      <c r="M190" s="530"/>
      <c r="N190" s="530"/>
      <c r="O190" s="530"/>
      <c r="P190" s="530"/>
      <c r="Q190" s="1222"/>
      <c r="R190" s="1222"/>
      <c r="S190" s="1222"/>
      <c r="T190" s="1222"/>
      <c r="U190" s="1222"/>
      <c r="V190" s="1222"/>
      <c r="W190" s="1222"/>
      <c r="X190" s="1222"/>
      <c r="Y190" s="1222"/>
      <c r="Z190" s="1222"/>
      <c r="AA190" s="1222"/>
      <c r="AB190" s="1222"/>
      <c r="AC190" s="1222"/>
      <c r="AD190" s="1222"/>
      <c r="AE190" s="1222"/>
      <c r="AF190" s="1222"/>
      <c r="AG190" s="1240"/>
      <c r="AH190" s="1241"/>
      <c r="AI190" s="1241"/>
      <c r="AJ190" s="1242"/>
      <c r="AL190" s="1215"/>
      <c r="AN190" s="1215"/>
    </row>
    <row r="191" spans="1:40" s="23" customFormat="1" ht="15">
      <c r="A191" s="697" t="s">
        <v>906</v>
      </c>
      <c r="B191" s="44"/>
      <c r="C191" s="36" t="s">
        <v>748</v>
      </c>
      <c r="D191" s="28" t="s">
        <v>259</v>
      </c>
      <c r="E191" s="36"/>
      <c r="F191" s="530"/>
      <c r="G191" s="42" t="s">
        <v>751</v>
      </c>
      <c r="H191" s="42">
        <v>150</v>
      </c>
      <c r="I191" s="36">
        <v>1</v>
      </c>
      <c r="J191" s="537">
        <f t="shared" si="12"/>
        <v>151</v>
      </c>
      <c r="K191" s="530"/>
      <c r="L191" s="503"/>
      <c r="M191" s="530"/>
      <c r="N191" s="530"/>
      <c r="O191" s="530"/>
      <c r="P191" s="530"/>
      <c r="Q191" s="1222"/>
      <c r="R191" s="1222"/>
      <c r="S191" s="1222"/>
      <c r="T191" s="1222"/>
      <c r="U191" s="1222"/>
      <c r="V191" s="1222"/>
      <c r="W191" s="1222"/>
      <c r="X191" s="1222"/>
      <c r="Y191" s="1222"/>
      <c r="Z191" s="1222"/>
      <c r="AA191" s="1222"/>
      <c r="AB191" s="1222"/>
      <c r="AC191" s="1222"/>
      <c r="AD191" s="1222"/>
      <c r="AE191" s="1222"/>
      <c r="AF191" s="1222"/>
      <c r="AG191" s="1240"/>
      <c r="AH191" s="1241"/>
      <c r="AI191" s="1241"/>
      <c r="AJ191" s="1242"/>
      <c r="AL191" s="1215"/>
      <c r="AN191" s="1215"/>
    </row>
    <row r="192" spans="1:40" s="23" customFormat="1" ht="15">
      <c r="A192" s="697" t="s">
        <v>906</v>
      </c>
      <c r="B192" s="44"/>
      <c r="C192" s="36" t="s">
        <v>262</v>
      </c>
      <c r="D192" s="28" t="s">
        <v>259</v>
      </c>
      <c r="E192" s="36"/>
      <c r="F192" s="530">
        <v>60.2</v>
      </c>
      <c r="G192" s="36" t="s">
        <v>751</v>
      </c>
      <c r="H192" s="36">
        <v>255</v>
      </c>
      <c r="I192" s="43">
        <v>609</v>
      </c>
      <c r="J192" s="537">
        <f t="shared" si="12"/>
        <v>864</v>
      </c>
      <c r="K192" s="530"/>
      <c r="L192" s="503" t="s">
        <v>2636</v>
      </c>
      <c r="M192" s="530"/>
      <c r="N192" s="530"/>
      <c r="O192" s="530"/>
      <c r="P192" s="530"/>
      <c r="Q192" s="1222"/>
      <c r="R192" s="1222"/>
      <c r="S192" s="1222"/>
      <c r="T192" s="1222"/>
      <c r="U192" s="1222"/>
      <c r="V192" s="1222"/>
      <c r="W192" s="1222"/>
      <c r="X192" s="1222"/>
      <c r="Y192" s="1222"/>
      <c r="Z192" s="1222"/>
      <c r="AA192" s="1222"/>
      <c r="AB192" s="1222"/>
      <c r="AC192" s="1222"/>
      <c r="AD192" s="1222"/>
      <c r="AE192" s="1222"/>
      <c r="AF192" s="1222"/>
      <c r="AG192" s="1240"/>
      <c r="AH192" s="1241"/>
      <c r="AI192" s="1241"/>
      <c r="AJ192" s="1242"/>
      <c r="AL192" s="1215"/>
      <c r="AN192" s="1215"/>
    </row>
    <row r="193" spans="1:40" s="23" customFormat="1" ht="15">
      <c r="A193" s="697" t="s">
        <v>906</v>
      </c>
      <c r="B193" s="44"/>
      <c r="C193" s="36" t="s">
        <v>907</v>
      </c>
      <c r="D193" s="28" t="s">
        <v>259</v>
      </c>
      <c r="E193" s="36"/>
      <c r="F193" s="530"/>
      <c r="G193" s="36" t="s">
        <v>751</v>
      </c>
      <c r="H193" s="36"/>
      <c r="I193" s="43"/>
      <c r="J193" s="537">
        <f t="shared" si="12"/>
        <v>0</v>
      </c>
      <c r="K193" s="530"/>
      <c r="L193" s="503"/>
      <c r="M193" s="530"/>
      <c r="N193" s="530"/>
      <c r="O193" s="530"/>
      <c r="P193" s="530"/>
      <c r="Q193" s="1222"/>
      <c r="R193" s="1222"/>
      <c r="S193" s="501"/>
      <c r="T193" s="1222"/>
      <c r="U193" s="501"/>
      <c r="V193" s="501"/>
      <c r="W193" s="501"/>
      <c r="X193" s="501"/>
      <c r="Y193" s="501"/>
      <c r="Z193" s="501"/>
      <c r="AA193" s="501"/>
      <c r="AB193" s="501"/>
      <c r="AC193" s="501"/>
      <c r="AD193" s="501"/>
      <c r="AE193" s="501"/>
      <c r="AF193" s="501"/>
      <c r="AG193" s="1240"/>
      <c r="AH193" s="1241"/>
      <c r="AI193" s="1241"/>
      <c r="AJ193" s="1242"/>
      <c r="AL193" s="1215"/>
      <c r="AN193" s="1215"/>
    </row>
    <row r="194" spans="1:40" s="23" customFormat="1" ht="15">
      <c r="A194" s="697" t="s">
        <v>906</v>
      </c>
      <c r="B194" s="44"/>
      <c r="C194" s="36" t="s">
        <v>908</v>
      </c>
      <c r="D194" s="28" t="s">
        <v>259</v>
      </c>
      <c r="E194" s="36"/>
      <c r="F194" s="530"/>
      <c r="G194" s="36" t="s">
        <v>751</v>
      </c>
      <c r="H194" s="36"/>
      <c r="I194" s="43"/>
      <c r="J194" s="537">
        <f t="shared" si="12"/>
        <v>0</v>
      </c>
      <c r="K194" s="530"/>
      <c r="L194" s="503"/>
      <c r="M194" s="530"/>
      <c r="N194" s="530"/>
      <c r="O194" s="530"/>
      <c r="P194" s="530"/>
      <c r="Q194" s="1222"/>
      <c r="R194" s="1222"/>
      <c r="S194" s="501"/>
      <c r="T194" s="1222"/>
      <c r="U194" s="501"/>
      <c r="V194" s="501"/>
      <c r="W194" s="501"/>
      <c r="X194" s="501"/>
      <c r="Y194" s="501"/>
      <c r="Z194" s="501"/>
      <c r="AA194" s="501"/>
      <c r="AB194" s="501"/>
      <c r="AC194" s="501"/>
      <c r="AD194" s="501"/>
      <c r="AE194" s="501"/>
      <c r="AF194" s="501"/>
      <c r="AG194" s="1240"/>
      <c r="AH194" s="1241"/>
      <c r="AI194" s="1241"/>
      <c r="AJ194" s="1242"/>
      <c r="AL194" s="1215"/>
      <c r="AN194" s="1215"/>
    </row>
    <row r="195" spans="1:40" s="23" customFormat="1" ht="15">
      <c r="A195" s="697" t="s">
        <v>906</v>
      </c>
      <c r="B195" s="44"/>
      <c r="C195" s="36" t="s">
        <v>909</v>
      </c>
      <c r="D195" s="28" t="s">
        <v>259</v>
      </c>
      <c r="E195" s="36"/>
      <c r="F195" s="530"/>
      <c r="G195" s="36" t="s">
        <v>751</v>
      </c>
      <c r="H195" s="36">
        <v>95</v>
      </c>
      <c r="I195" s="43">
        <v>276</v>
      </c>
      <c r="J195" s="537">
        <f t="shared" si="12"/>
        <v>371</v>
      </c>
      <c r="K195" s="530"/>
      <c r="L195" s="503"/>
      <c r="M195" s="530"/>
      <c r="N195" s="530"/>
      <c r="O195" s="530"/>
      <c r="P195" s="530"/>
      <c r="Q195" s="1222"/>
      <c r="R195" s="1222"/>
      <c r="S195" s="501"/>
      <c r="T195" s="1222"/>
      <c r="U195" s="501"/>
      <c r="V195" s="501"/>
      <c r="W195" s="501"/>
      <c r="X195" s="501"/>
      <c r="Y195" s="501"/>
      <c r="Z195" s="501"/>
      <c r="AA195" s="501"/>
      <c r="AB195" s="501"/>
      <c r="AC195" s="501"/>
      <c r="AD195" s="501"/>
      <c r="AE195" s="501"/>
      <c r="AF195" s="501"/>
      <c r="AG195" s="1240"/>
      <c r="AH195" s="1241"/>
      <c r="AI195" s="1241"/>
      <c r="AJ195" s="1242"/>
      <c r="AL195" s="1215"/>
      <c r="AN195" s="1215"/>
    </row>
    <row r="196" spans="1:40" s="23" customFormat="1" ht="15">
      <c r="A196" s="697" t="s">
        <v>906</v>
      </c>
      <c r="B196" s="44"/>
      <c r="C196" s="36" t="s">
        <v>910</v>
      </c>
      <c r="D196" s="28" t="s">
        <v>259</v>
      </c>
      <c r="E196" s="36"/>
      <c r="F196" s="530"/>
      <c r="G196" s="36" t="s">
        <v>751</v>
      </c>
      <c r="H196" s="36"/>
      <c r="I196" s="36"/>
      <c r="J196" s="537">
        <f t="shared" si="12"/>
        <v>0</v>
      </c>
      <c r="K196" s="530"/>
      <c r="L196" s="503"/>
      <c r="M196" s="530"/>
      <c r="N196" s="530"/>
      <c r="O196" s="530"/>
      <c r="P196" s="530"/>
      <c r="Q196" s="1222"/>
      <c r="R196" s="1222"/>
      <c r="S196" s="501"/>
      <c r="T196" s="1222"/>
      <c r="U196" s="501"/>
      <c r="V196" s="501"/>
      <c r="W196" s="501"/>
      <c r="X196" s="501"/>
      <c r="Y196" s="501"/>
      <c r="Z196" s="501"/>
      <c r="AA196" s="501"/>
      <c r="AB196" s="501"/>
      <c r="AC196" s="501"/>
      <c r="AD196" s="501"/>
      <c r="AE196" s="501"/>
      <c r="AF196" s="501"/>
      <c r="AG196" s="1240"/>
      <c r="AH196" s="1241"/>
      <c r="AI196" s="1241"/>
      <c r="AJ196" s="1242"/>
      <c r="AL196" s="1215"/>
      <c r="AN196" s="1215"/>
    </row>
    <row r="197" spans="1:40" s="23" customFormat="1" ht="15">
      <c r="A197" s="697" t="s">
        <v>906</v>
      </c>
      <c r="B197" s="44"/>
      <c r="C197" s="36" t="s">
        <v>911</v>
      </c>
      <c r="D197" s="28" t="s">
        <v>259</v>
      </c>
      <c r="E197" s="36"/>
      <c r="F197" s="530"/>
      <c r="G197" s="36" t="s">
        <v>766</v>
      </c>
      <c r="H197" s="36">
        <v>90</v>
      </c>
      <c r="I197" s="36">
        <v>270</v>
      </c>
      <c r="J197" s="537">
        <f t="shared" si="12"/>
        <v>360</v>
      </c>
      <c r="K197" s="530"/>
      <c r="L197" s="503"/>
      <c r="M197" s="530"/>
      <c r="N197" s="530"/>
      <c r="O197" s="530"/>
      <c r="P197" s="530"/>
      <c r="Q197" s="1222"/>
      <c r="R197" s="1222"/>
      <c r="S197" s="501"/>
      <c r="T197" s="1222"/>
      <c r="U197" s="501"/>
      <c r="V197" s="501"/>
      <c r="W197" s="501"/>
      <c r="X197" s="501"/>
      <c r="Y197" s="501"/>
      <c r="Z197" s="501"/>
      <c r="AA197" s="501"/>
      <c r="AB197" s="501"/>
      <c r="AC197" s="501"/>
      <c r="AD197" s="501"/>
      <c r="AE197" s="501"/>
      <c r="AF197" s="501"/>
      <c r="AG197" s="1240"/>
      <c r="AH197" s="1241"/>
      <c r="AI197" s="1241"/>
      <c r="AJ197" s="1242"/>
      <c r="AL197" s="1215"/>
      <c r="AN197" s="1215"/>
    </row>
    <row r="198" spans="1:40" s="23" customFormat="1" ht="15">
      <c r="A198" s="697" t="s">
        <v>258</v>
      </c>
      <c r="B198" s="44"/>
      <c r="C198" s="36" t="s">
        <v>912</v>
      </c>
      <c r="D198" s="28" t="s">
        <v>259</v>
      </c>
      <c r="E198" s="36"/>
      <c r="F198" s="530"/>
      <c r="G198" s="36" t="s">
        <v>751</v>
      </c>
      <c r="H198" s="36"/>
      <c r="I198" s="36"/>
      <c r="J198" s="537">
        <f t="shared" si="12"/>
        <v>0</v>
      </c>
      <c r="K198" s="530"/>
      <c r="L198" s="503"/>
      <c r="M198" s="530"/>
      <c r="N198" s="530"/>
      <c r="O198" s="530"/>
      <c r="P198" s="530"/>
      <c r="Q198" s="1222"/>
      <c r="R198" s="1222"/>
      <c r="S198" s="501"/>
      <c r="T198" s="1222"/>
      <c r="U198" s="501"/>
      <c r="V198" s="501"/>
      <c r="W198" s="501"/>
      <c r="X198" s="501"/>
      <c r="Y198" s="501"/>
      <c r="Z198" s="501"/>
      <c r="AA198" s="501"/>
      <c r="AB198" s="501"/>
      <c r="AC198" s="501"/>
      <c r="AD198" s="501"/>
      <c r="AE198" s="501"/>
      <c r="AF198" s="501"/>
      <c r="AG198" s="1240"/>
      <c r="AH198" s="1241"/>
      <c r="AI198" s="1241"/>
      <c r="AJ198" s="1242"/>
      <c r="AL198" s="1215"/>
      <c r="AN198" s="1215"/>
    </row>
    <row r="199" spans="1:40" s="23" customFormat="1" ht="15">
      <c r="A199" s="697" t="s">
        <v>258</v>
      </c>
      <c r="B199" s="44"/>
      <c r="C199" s="36" t="s">
        <v>913</v>
      </c>
      <c r="D199" s="28" t="s">
        <v>259</v>
      </c>
      <c r="E199" s="36"/>
      <c r="F199" s="530"/>
      <c r="G199" s="36" t="s">
        <v>751</v>
      </c>
      <c r="H199" s="36"/>
      <c r="I199" s="36"/>
      <c r="J199" s="537">
        <f t="shared" si="12"/>
        <v>0</v>
      </c>
      <c r="K199" s="530"/>
      <c r="L199" s="503"/>
      <c r="M199" s="530"/>
      <c r="N199" s="530"/>
      <c r="O199" s="530"/>
      <c r="P199" s="530"/>
      <c r="Q199" s="1222"/>
      <c r="R199" s="1222"/>
      <c r="S199" s="501"/>
      <c r="T199" s="1222"/>
      <c r="U199" s="501"/>
      <c r="V199" s="501"/>
      <c r="W199" s="501"/>
      <c r="X199" s="501"/>
      <c r="Y199" s="501"/>
      <c r="Z199" s="501"/>
      <c r="AA199" s="501"/>
      <c r="AB199" s="501"/>
      <c r="AC199" s="501"/>
      <c r="AD199" s="501"/>
      <c r="AE199" s="501"/>
      <c r="AF199" s="501"/>
      <c r="AG199" s="1240"/>
      <c r="AH199" s="1241"/>
      <c r="AI199" s="1241"/>
      <c r="AJ199" s="1242"/>
      <c r="AL199" s="1215"/>
      <c r="AN199" s="1215"/>
    </row>
    <row r="200" spans="1:40" s="23" customFormat="1" ht="15">
      <c r="A200" s="697" t="s">
        <v>258</v>
      </c>
      <c r="B200" s="44"/>
      <c r="C200" s="36" t="s">
        <v>914</v>
      </c>
      <c r="D200" s="28" t="s">
        <v>259</v>
      </c>
      <c r="E200" s="36"/>
      <c r="F200" s="530"/>
      <c r="G200" s="36" t="s">
        <v>751</v>
      </c>
      <c r="H200" s="36"/>
      <c r="I200" s="36"/>
      <c r="J200" s="537">
        <f t="shared" si="12"/>
        <v>0</v>
      </c>
      <c r="K200" s="530"/>
      <c r="L200" s="503"/>
      <c r="M200" s="530"/>
      <c r="N200" s="530"/>
      <c r="O200" s="530"/>
      <c r="P200" s="530"/>
      <c r="Q200" s="1222"/>
      <c r="R200" s="1222"/>
      <c r="S200" s="501"/>
      <c r="T200" s="1222"/>
      <c r="U200" s="501"/>
      <c r="V200" s="501"/>
      <c r="W200" s="501"/>
      <c r="X200" s="501"/>
      <c r="Y200" s="501"/>
      <c r="Z200" s="501"/>
      <c r="AA200" s="501"/>
      <c r="AB200" s="501"/>
      <c r="AC200" s="501"/>
      <c r="AD200" s="501"/>
      <c r="AE200" s="501"/>
      <c r="AF200" s="501"/>
      <c r="AG200" s="1240"/>
      <c r="AH200" s="1241"/>
      <c r="AI200" s="1241"/>
      <c r="AJ200" s="1242"/>
      <c r="AL200" s="1215"/>
      <c r="AN200" s="1215"/>
    </row>
    <row r="201" spans="1:40" s="23" customFormat="1" ht="15">
      <c r="A201" s="697" t="s">
        <v>258</v>
      </c>
      <c r="B201" s="44"/>
      <c r="C201" s="36" t="s">
        <v>915</v>
      </c>
      <c r="D201" s="28" t="s">
        <v>259</v>
      </c>
      <c r="E201" s="36"/>
      <c r="F201" s="530"/>
      <c r="G201" s="36" t="s">
        <v>751</v>
      </c>
      <c r="H201" s="36"/>
      <c r="I201" s="36"/>
      <c r="J201" s="537">
        <f t="shared" si="12"/>
        <v>0</v>
      </c>
      <c r="K201" s="530"/>
      <c r="L201" s="503"/>
      <c r="M201" s="530"/>
      <c r="N201" s="530"/>
      <c r="O201" s="530"/>
      <c r="P201" s="530"/>
      <c r="Q201" s="1222"/>
      <c r="R201" s="1222"/>
      <c r="S201" s="501"/>
      <c r="T201" s="1222"/>
      <c r="U201" s="501"/>
      <c r="V201" s="501"/>
      <c r="W201" s="501"/>
      <c r="X201" s="501"/>
      <c r="Y201" s="501"/>
      <c r="Z201" s="501"/>
      <c r="AA201" s="501"/>
      <c r="AB201" s="501"/>
      <c r="AC201" s="501"/>
      <c r="AD201" s="501"/>
      <c r="AE201" s="501"/>
      <c r="AF201" s="501"/>
      <c r="AG201" s="1240"/>
      <c r="AH201" s="1241"/>
      <c r="AI201" s="1241"/>
      <c r="AJ201" s="1242"/>
      <c r="AL201" s="1215"/>
      <c r="AN201" s="1215"/>
    </row>
    <row r="202" spans="1:40" s="23" customFormat="1" ht="15">
      <c r="A202" s="697" t="s">
        <v>258</v>
      </c>
      <c r="B202" s="275"/>
      <c r="C202" s="36" t="s">
        <v>264</v>
      </c>
      <c r="D202" s="28" t="s">
        <v>259</v>
      </c>
      <c r="E202" s="36"/>
      <c r="F202" s="530">
        <v>41.5</v>
      </c>
      <c r="G202" s="36" t="s">
        <v>751</v>
      </c>
      <c r="H202" s="36"/>
      <c r="I202" s="36"/>
      <c r="J202" s="537">
        <f t="shared" si="12"/>
        <v>0</v>
      </c>
      <c r="K202" s="530"/>
      <c r="L202" s="503"/>
      <c r="M202" s="530"/>
      <c r="N202" s="530"/>
      <c r="O202" s="530"/>
      <c r="P202" s="530"/>
      <c r="Q202" s="1222"/>
      <c r="R202" s="1222"/>
      <c r="S202" s="501"/>
      <c r="T202" s="1222"/>
      <c r="U202" s="501"/>
      <c r="V202" s="501"/>
      <c r="W202" s="501"/>
      <c r="X202" s="501"/>
      <c r="Y202" s="501"/>
      <c r="Z202" s="501"/>
      <c r="AA202" s="501"/>
      <c r="AB202" s="501"/>
      <c r="AC202" s="501"/>
      <c r="AD202" s="501"/>
      <c r="AE202" s="501"/>
      <c r="AF202" s="501"/>
      <c r="AG202" s="1240"/>
      <c r="AH202" s="1241"/>
      <c r="AI202" s="1241"/>
      <c r="AJ202" s="1242"/>
      <c r="AL202" s="1215"/>
      <c r="AN202" s="1215"/>
    </row>
    <row r="203" spans="1:40" s="23" customFormat="1" ht="15">
      <c r="A203" s="697" t="s">
        <v>258</v>
      </c>
      <c r="B203" s="44"/>
      <c r="C203" s="36" t="s">
        <v>261</v>
      </c>
      <c r="D203" s="28" t="s">
        <v>259</v>
      </c>
      <c r="E203" s="36"/>
      <c r="F203" s="530">
        <v>32.9</v>
      </c>
      <c r="G203" s="36" t="s">
        <v>751</v>
      </c>
      <c r="H203" s="36">
        <v>355</v>
      </c>
      <c r="I203" s="36">
        <v>837</v>
      </c>
      <c r="J203" s="537">
        <f t="shared" si="12"/>
        <v>1192</v>
      </c>
      <c r="K203" s="530"/>
      <c r="L203" s="503"/>
      <c r="M203" s="530"/>
      <c r="N203" s="530"/>
      <c r="O203" s="530"/>
      <c r="P203" s="530"/>
      <c r="Q203" s="1222"/>
      <c r="R203" s="1222"/>
      <c r="S203" s="501"/>
      <c r="T203" s="1222"/>
      <c r="U203" s="501"/>
      <c r="V203" s="501"/>
      <c r="W203" s="501"/>
      <c r="X203" s="501"/>
      <c r="Y203" s="501"/>
      <c r="Z203" s="501"/>
      <c r="AA203" s="501"/>
      <c r="AB203" s="501"/>
      <c r="AC203" s="501"/>
      <c r="AD203" s="501"/>
      <c r="AE203" s="501"/>
      <c r="AF203" s="501"/>
      <c r="AG203" s="1240"/>
      <c r="AH203" s="1241"/>
      <c r="AI203" s="1241"/>
      <c r="AJ203" s="1242"/>
      <c r="AL203" s="1215"/>
      <c r="AN203" s="1215"/>
    </row>
    <row r="204" spans="1:40" s="23" customFormat="1" ht="15">
      <c r="A204" s="697" t="s">
        <v>258</v>
      </c>
      <c r="B204" s="44"/>
      <c r="C204" s="36" t="s">
        <v>263</v>
      </c>
      <c r="D204" s="28" t="s">
        <v>259</v>
      </c>
      <c r="E204" s="36"/>
      <c r="F204" s="530">
        <v>58.6</v>
      </c>
      <c r="G204" s="36" t="s">
        <v>751</v>
      </c>
      <c r="H204" s="36">
        <v>22</v>
      </c>
      <c r="I204" s="36">
        <v>340</v>
      </c>
      <c r="J204" s="537">
        <f t="shared" si="12"/>
        <v>362</v>
      </c>
      <c r="K204" s="530"/>
      <c r="L204" s="503"/>
      <c r="M204" s="530"/>
      <c r="N204" s="530"/>
      <c r="O204" s="530"/>
      <c r="P204" s="530"/>
      <c r="Q204" s="1222"/>
      <c r="R204" s="1222"/>
      <c r="S204" s="501"/>
      <c r="T204" s="1222"/>
      <c r="U204" s="501"/>
      <c r="V204" s="501"/>
      <c r="W204" s="501"/>
      <c r="X204" s="501"/>
      <c r="Y204" s="501"/>
      <c r="Z204" s="501"/>
      <c r="AA204" s="501"/>
      <c r="AB204" s="501"/>
      <c r="AC204" s="501"/>
      <c r="AD204" s="501"/>
      <c r="AE204" s="501"/>
      <c r="AF204" s="501"/>
      <c r="AG204" s="1240"/>
      <c r="AH204" s="1241"/>
      <c r="AI204" s="1241"/>
      <c r="AJ204" s="1242"/>
      <c r="AL204" s="1215"/>
      <c r="AN204" s="1215"/>
    </row>
    <row r="205" spans="1:40" s="23" customFormat="1" ht="15">
      <c r="A205" s="697" t="s">
        <v>258</v>
      </c>
      <c r="B205" s="275"/>
      <c r="C205" s="36" t="s">
        <v>265</v>
      </c>
      <c r="D205" s="28" t="s">
        <v>259</v>
      </c>
      <c r="E205" s="36"/>
      <c r="F205" s="530">
        <v>92.8</v>
      </c>
      <c r="G205" s="36" t="s">
        <v>751</v>
      </c>
      <c r="H205" s="36">
        <v>232</v>
      </c>
      <c r="I205" s="36">
        <v>454</v>
      </c>
      <c r="J205" s="537">
        <f t="shared" si="12"/>
        <v>686</v>
      </c>
      <c r="K205" s="530"/>
      <c r="L205" s="503"/>
      <c r="M205" s="530"/>
      <c r="N205" s="530"/>
      <c r="O205" s="530"/>
      <c r="P205" s="530"/>
      <c r="Q205" s="1222"/>
      <c r="R205" s="1222"/>
      <c r="S205" s="501"/>
      <c r="T205" s="1222"/>
      <c r="U205" s="501"/>
      <c r="V205" s="501"/>
      <c r="W205" s="501"/>
      <c r="X205" s="501"/>
      <c r="Y205" s="501"/>
      <c r="Z205" s="501"/>
      <c r="AA205" s="501"/>
      <c r="AB205" s="501"/>
      <c r="AC205" s="501"/>
      <c r="AD205" s="501"/>
      <c r="AE205" s="501"/>
      <c r="AF205" s="501"/>
      <c r="AG205" s="1240"/>
      <c r="AH205" s="1241"/>
      <c r="AI205" s="1241"/>
      <c r="AJ205" s="1242"/>
      <c r="AL205" s="1215"/>
      <c r="AN205" s="1215"/>
    </row>
    <row r="206" spans="1:40" s="23" customFormat="1" ht="15">
      <c r="K206" s="530"/>
      <c r="L206" s="503"/>
      <c r="M206" s="530"/>
      <c r="N206" s="530"/>
      <c r="O206" s="530"/>
      <c r="P206" s="530"/>
      <c r="Q206" s="1221"/>
      <c r="R206" s="1221"/>
      <c r="S206" s="504"/>
      <c r="T206" s="1221"/>
      <c r="U206" s="501"/>
      <c r="V206" s="501"/>
      <c r="W206" s="504"/>
      <c r="X206" s="504"/>
      <c r="Y206" s="501"/>
      <c r="Z206" s="504"/>
      <c r="AA206" s="501"/>
      <c r="AB206" s="501"/>
      <c r="AC206" s="501"/>
      <c r="AD206" s="501"/>
      <c r="AE206" s="504"/>
      <c r="AF206" s="501"/>
      <c r="AG206" s="1240"/>
      <c r="AH206" s="1241"/>
      <c r="AI206" s="1241"/>
      <c r="AJ206" s="1242"/>
      <c r="AL206" s="1215"/>
      <c r="AN206" s="1215"/>
    </row>
    <row r="207" spans="1:40" s="23" customFormat="1" ht="15">
      <c r="A207" s="1258"/>
      <c r="B207" s="275"/>
      <c r="C207" s="36"/>
      <c r="D207" s="36"/>
      <c r="E207" s="36"/>
      <c r="F207" s="530"/>
      <c r="G207" s="42"/>
      <c r="H207" s="275"/>
      <c r="I207" s="275"/>
      <c r="J207" s="564"/>
      <c r="K207" s="530"/>
      <c r="L207" s="503"/>
      <c r="M207" s="530"/>
      <c r="N207" s="530"/>
      <c r="O207" s="530"/>
      <c r="P207" s="530"/>
      <c r="Q207" s="1221"/>
      <c r="R207" s="1221"/>
      <c r="S207" s="504"/>
      <c r="T207" s="1221"/>
      <c r="U207" s="501"/>
      <c r="V207" s="501"/>
      <c r="W207" s="504"/>
      <c r="X207" s="504"/>
      <c r="Y207" s="501"/>
      <c r="Z207" s="504"/>
      <c r="AA207" s="501"/>
      <c r="AB207" s="501"/>
      <c r="AC207" s="501"/>
      <c r="AD207" s="501"/>
      <c r="AE207" s="504"/>
      <c r="AF207" s="501"/>
      <c r="AG207" s="1259"/>
      <c r="AH207" s="1250"/>
      <c r="AI207" s="1250"/>
      <c r="AJ207" s="1251"/>
      <c r="AL207" s="1215"/>
      <c r="AN207" s="1215"/>
    </row>
    <row r="208" spans="1:40" s="23" customFormat="1" ht="15">
      <c r="A208" s="1441" t="s">
        <v>303</v>
      </c>
      <c r="B208" s="1441" t="s">
        <v>2692</v>
      </c>
      <c r="C208" s="1441">
        <f>COUNTA(C210:C212)</f>
        <v>3</v>
      </c>
      <c r="D208" s="1441"/>
      <c r="E208" s="1436"/>
      <c r="F208" s="530"/>
      <c r="G208" s="42"/>
      <c r="H208" s="275"/>
      <c r="I208" s="275"/>
      <c r="J208" s="1260">
        <f>SUM(J209:J212)</f>
        <v>1465</v>
      </c>
      <c r="K208" s="530"/>
      <c r="L208" s="503"/>
      <c r="M208" s="530"/>
      <c r="N208" s="530"/>
      <c r="O208" s="530"/>
      <c r="P208" s="530"/>
      <c r="Q208" s="1221"/>
      <c r="R208" s="1221"/>
      <c r="S208" s="504"/>
      <c r="T208" s="1221"/>
      <c r="U208" s="501"/>
      <c r="V208" s="501"/>
      <c r="W208" s="504"/>
      <c r="X208" s="504"/>
      <c r="Y208" s="501"/>
      <c r="Z208" s="504"/>
      <c r="AA208" s="501"/>
      <c r="AB208" s="501"/>
      <c r="AC208" s="501"/>
      <c r="AD208" s="501"/>
      <c r="AE208" s="504"/>
      <c r="AF208" s="501"/>
      <c r="AG208" s="1259"/>
      <c r="AH208" s="1250"/>
      <c r="AI208" s="1250"/>
      <c r="AJ208" s="1251"/>
      <c r="AL208" s="1215"/>
      <c r="AN208" s="1215"/>
    </row>
    <row r="209" spans="1:40" s="23" customFormat="1" ht="15">
      <c r="A209" s="1442"/>
      <c r="B209" s="1442"/>
      <c r="C209" s="1442"/>
      <c r="D209" s="1442"/>
      <c r="E209" s="1437"/>
      <c r="F209" s="530"/>
      <c r="G209" s="28" t="s">
        <v>766</v>
      </c>
      <c r="H209" s="28">
        <v>365</v>
      </c>
      <c r="I209" s="28">
        <v>1032</v>
      </c>
      <c r="J209" s="502">
        <f>SUM(H209:I209)</f>
        <v>1397</v>
      </c>
      <c r="K209" s="1220" t="s">
        <v>692</v>
      </c>
      <c r="L209" s="503"/>
      <c r="M209" s="530"/>
      <c r="N209" s="530"/>
      <c r="O209" s="1220" t="s">
        <v>2272</v>
      </c>
      <c r="P209" s="530"/>
      <c r="Q209" s="1222"/>
      <c r="R209" s="1222"/>
      <c r="S209" s="1222"/>
      <c r="T209" s="1222"/>
      <c r="U209" s="1222"/>
      <c r="V209" s="1222"/>
      <c r="W209" s="1222"/>
      <c r="X209" s="1222"/>
      <c r="Y209" s="1222"/>
      <c r="Z209" s="1222"/>
      <c r="AA209" s="1222"/>
      <c r="AB209" s="1222"/>
      <c r="AC209" s="1222"/>
      <c r="AD209" s="1222"/>
      <c r="AE209" s="1222"/>
      <c r="AF209" s="1222"/>
      <c r="AG209" s="1744"/>
      <c r="AH209" s="1745"/>
      <c r="AI209" s="1745"/>
      <c r="AJ209" s="1746"/>
      <c r="AL209" s="1215"/>
      <c r="AN209" s="1215"/>
    </row>
    <row r="210" spans="1:40" s="23" customFormat="1" ht="15">
      <c r="A210" s="673" t="s">
        <v>303</v>
      </c>
      <c r="B210" s="174"/>
      <c r="C210" s="152" t="s">
        <v>916</v>
      </c>
      <c r="D210" s="1441" t="s">
        <v>2692</v>
      </c>
      <c r="E210" s="152"/>
      <c r="F210" s="516"/>
      <c r="G210" s="152" t="s">
        <v>751</v>
      </c>
      <c r="H210" s="173"/>
      <c r="I210" s="173"/>
      <c r="J210" s="564"/>
      <c r="K210" s="530"/>
      <c r="L210" s="503"/>
      <c r="M210" s="530"/>
      <c r="N210" s="530"/>
      <c r="O210" s="530"/>
      <c r="P210" s="530"/>
      <c r="Q210" s="1221"/>
      <c r="R210" s="1222"/>
      <c r="S210" s="501"/>
      <c r="T210" s="1222"/>
      <c r="U210" s="501"/>
      <c r="V210" s="501"/>
      <c r="W210" s="501"/>
      <c r="X210" s="501"/>
      <c r="Y210" s="501"/>
      <c r="Z210" s="501"/>
      <c r="AA210" s="501"/>
      <c r="AB210" s="501"/>
      <c r="AC210" s="501"/>
      <c r="AD210" s="501"/>
      <c r="AE210" s="501"/>
      <c r="AF210" s="501"/>
      <c r="AG210" s="1626"/>
      <c r="AH210" s="1238"/>
      <c r="AI210" s="1238"/>
      <c r="AJ210" s="1239"/>
      <c r="AL210" s="1215"/>
      <c r="AN210" s="1215"/>
    </row>
    <row r="211" spans="1:40" s="23" customFormat="1" ht="15">
      <c r="A211" s="673" t="s">
        <v>303</v>
      </c>
      <c r="B211" s="174"/>
      <c r="C211" s="152" t="s">
        <v>917</v>
      </c>
      <c r="D211" s="1441" t="s">
        <v>2692</v>
      </c>
      <c r="E211" s="152"/>
      <c r="F211" s="516"/>
      <c r="G211" s="152" t="s">
        <v>751</v>
      </c>
      <c r="H211" s="173">
        <v>20</v>
      </c>
      <c r="I211" s="173"/>
      <c r="J211" s="564"/>
      <c r="K211" s="516"/>
      <c r="L211" s="562"/>
      <c r="M211" s="516"/>
      <c r="N211" s="516"/>
      <c r="O211" s="516"/>
      <c r="P211" s="516"/>
      <c r="Q211" s="1221"/>
      <c r="R211" s="1221"/>
      <c r="S211" s="504"/>
      <c r="T211" s="1221"/>
      <c r="U211" s="501"/>
      <c r="V211" s="501"/>
      <c r="W211" s="504"/>
      <c r="X211" s="504"/>
      <c r="Y211" s="501"/>
      <c r="Z211" s="504"/>
      <c r="AA211" s="501"/>
      <c r="AB211" s="501"/>
      <c r="AC211" s="501"/>
      <c r="AD211" s="501"/>
      <c r="AE211" s="504"/>
      <c r="AF211" s="501"/>
      <c r="AG211" s="1627"/>
      <c r="AH211" s="1241"/>
      <c r="AI211" s="1241"/>
      <c r="AJ211" s="1242"/>
      <c r="AL211" s="1215"/>
      <c r="AN211" s="1215"/>
    </row>
    <row r="212" spans="1:40" s="23" customFormat="1" ht="15">
      <c r="A212" s="673" t="s">
        <v>303</v>
      </c>
      <c r="B212" s="174"/>
      <c r="C212" s="152" t="s">
        <v>918</v>
      </c>
      <c r="D212" s="1441" t="s">
        <v>2692</v>
      </c>
      <c r="E212" s="152"/>
      <c r="F212" s="516"/>
      <c r="G212" s="152" t="s">
        <v>751</v>
      </c>
      <c r="H212" s="173"/>
      <c r="I212" s="173"/>
      <c r="J212" s="564">
        <v>68</v>
      </c>
      <c r="K212" s="516"/>
      <c r="L212" s="562"/>
      <c r="M212" s="516"/>
      <c r="N212" s="516"/>
      <c r="O212" s="516"/>
      <c r="P212" s="516"/>
      <c r="Q212" s="1221"/>
      <c r="R212" s="1221"/>
      <c r="S212" s="504"/>
      <c r="T212" s="1221"/>
      <c r="U212" s="501"/>
      <c r="V212" s="501"/>
      <c r="W212" s="504"/>
      <c r="X212" s="504"/>
      <c r="Y212" s="501"/>
      <c r="Z212" s="504"/>
      <c r="AA212" s="501"/>
      <c r="AB212" s="501"/>
      <c r="AC212" s="501"/>
      <c r="AD212" s="501"/>
      <c r="AE212" s="504"/>
      <c r="AF212" s="501"/>
      <c r="AG212" s="1627"/>
      <c r="AH212" s="1241"/>
      <c r="AI212" s="1241"/>
      <c r="AJ212" s="1242"/>
      <c r="AL212" s="1215"/>
      <c r="AN212" s="1215"/>
    </row>
    <row r="213" spans="1:40" s="23" customFormat="1" ht="15">
      <c r="K213" s="516"/>
      <c r="L213" s="562"/>
      <c r="M213" s="516"/>
      <c r="N213" s="516"/>
      <c r="O213" s="516"/>
      <c r="P213" s="516"/>
      <c r="Q213" s="1221"/>
      <c r="R213" s="1221"/>
      <c r="S213" s="504"/>
      <c r="T213" s="1221"/>
      <c r="U213" s="501"/>
      <c r="V213" s="501"/>
      <c r="W213" s="504"/>
      <c r="X213" s="504"/>
      <c r="Y213" s="501"/>
      <c r="Z213" s="504"/>
      <c r="AA213" s="501"/>
      <c r="AB213" s="501"/>
      <c r="AC213" s="501"/>
      <c r="AD213" s="501"/>
      <c r="AE213" s="504"/>
      <c r="AF213" s="501"/>
      <c r="AG213" s="1628"/>
      <c r="AH213" s="1241"/>
      <c r="AI213" s="1241"/>
      <c r="AJ213" s="1242"/>
      <c r="AL213" s="1215"/>
      <c r="AN213" s="1215"/>
    </row>
    <row r="214" spans="1:40" s="23" customFormat="1" ht="15">
      <c r="A214" s="669"/>
      <c r="B214" s="28"/>
      <c r="C214" s="77"/>
      <c r="D214" s="77"/>
      <c r="E214" s="77"/>
      <c r="F214" s="530"/>
      <c r="G214" s="28"/>
      <c r="H214" s="28"/>
      <c r="I214" s="28"/>
      <c r="J214" s="502"/>
      <c r="K214" s="530"/>
      <c r="L214" s="503"/>
      <c r="M214" s="530"/>
      <c r="N214" s="530"/>
      <c r="O214" s="530"/>
      <c r="P214" s="530"/>
      <c r="Q214" s="1222"/>
      <c r="R214" s="1222"/>
      <c r="S214" s="1222"/>
      <c r="T214" s="1222"/>
      <c r="U214" s="1222"/>
      <c r="V214" s="1222"/>
      <c r="W214" s="1222"/>
      <c r="X214" s="1222"/>
      <c r="Y214" s="1222"/>
      <c r="Z214" s="1222"/>
      <c r="AA214" s="1222"/>
      <c r="AB214" s="1222"/>
      <c r="AC214" s="1222"/>
      <c r="AD214" s="1222"/>
      <c r="AE214" s="1222"/>
      <c r="AF214" s="1222"/>
      <c r="AG214" s="1629"/>
      <c r="AH214" s="1630"/>
      <c r="AI214" s="1630"/>
      <c r="AJ214" s="1631"/>
      <c r="AL214" s="1215"/>
      <c r="AN214" s="1215"/>
    </row>
  </sheetData>
  <mergeCells count="50">
    <mergeCell ref="A152:A153"/>
    <mergeCell ref="AG188:AJ188"/>
    <mergeCell ref="AG178:AG185"/>
    <mergeCell ref="AG148:AJ148"/>
    <mergeCell ref="AG153:AJ153"/>
    <mergeCell ref="AG214:AJ214"/>
    <mergeCell ref="AG210:AG213"/>
    <mergeCell ref="AG154:AG162"/>
    <mergeCell ref="AG172:AJ172"/>
    <mergeCell ref="AG166:AG170"/>
    <mergeCell ref="AH166:AH170"/>
    <mergeCell ref="AI166:AI170"/>
    <mergeCell ref="AJ166:AJ170"/>
    <mergeCell ref="G152:G153"/>
    <mergeCell ref="AG7:AG22"/>
    <mergeCell ref="AH7:AH22"/>
    <mergeCell ref="AI7:AI22"/>
    <mergeCell ref="AJ7:AJ22"/>
    <mergeCell ref="A1:A3"/>
    <mergeCell ref="G1:G3"/>
    <mergeCell ref="J1:J3"/>
    <mergeCell ref="K1:P1"/>
    <mergeCell ref="Q1:T1"/>
    <mergeCell ref="R2:R3"/>
    <mergeCell ref="S2:S3"/>
    <mergeCell ref="T2:T3"/>
    <mergeCell ref="U1:Y1"/>
    <mergeCell ref="Z1:AF1"/>
    <mergeCell ref="AG1:AJ1"/>
    <mergeCell ref="AG2:AG3"/>
    <mergeCell ref="AH2:AJ2"/>
    <mergeCell ref="U2:V2"/>
    <mergeCell ref="F1:F3"/>
    <mergeCell ref="AE2:AE3"/>
    <mergeCell ref="AF2:AF3"/>
    <mergeCell ref="W2:X2"/>
    <mergeCell ref="Y2:Y3"/>
    <mergeCell ref="Z2:Z3"/>
    <mergeCell ref="AA2:AB2"/>
    <mergeCell ref="AC2:AC3"/>
    <mergeCell ref="K2:K3"/>
    <mergeCell ref="L2:L3"/>
    <mergeCell ref="M2:M3"/>
    <mergeCell ref="N2:N3"/>
    <mergeCell ref="O2:O3"/>
    <mergeCell ref="P2:P3"/>
    <mergeCell ref="Q2:Q3"/>
    <mergeCell ref="H1:H3"/>
    <mergeCell ref="I1:I3"/>
    <mergeCell ref="E1:E3"/>
  </mergeCells>
  <dataValidations count="4">
    <dataValidation type="list" allowBlank="1" showInputMessage="1" showErrorMessage="1" sqref="M55">
      <formula1>$U$7:$U$12</formula1>
    </dataValidation>
    <dataValidation type="list" allowBlank="1" showInputMessage="1" showErrorMessage="1" sqref="K148 K153 K172 K209 K105 K65 K6:L6 K39 K24 K28 K81 K97:K98 K113 K134 K188 K177 K165 K142">
      <formula1>$AM$9:$AM$13</formula1>
    </dataValidation>
    <dataValidation type="list" allowBlank="1" showInputMessage="1" showErrorMessage="1" sqref="O154 O172 O209 O104:O105 O65 O55 O18:O19 O23:O25 O28 O6 O42:O43 O81 O113 O115 O188 O177 O165:O166">
      <formula1>$AO$9:$AO$15</formula1>
    </dataValidation>
    <dataValidation type="list" allowBlank="1" showInputMessage="1" showErrorMessage="1" sqref="M148 M154 M72 M65 M55 M37:M39 M18:M19 M25 M42:M43 M80:M81 M98 M112:M113 M115 M134 M188 M164:M165">
      <formula1>$AN$9:$AN$14</formula1>
    </dataValidation>
  </dataValidations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'[1]COAST MAPPING'!#REF!</xm:f>
          </x14:formula1>
          <xm:sqref>K93 K142 K122</xm:sqref>
        </x14:dataValidation>
        <x14:dataValidation type="list" allowBlank="1" showInputMessage="1" showErrorMessage="1">
          <x14:formula1>
            <xm:f>'COAST MAPPING'!$AL$10:$AL$14</xm:f>
          </x14:formula1>
          <xm:sqref>K54:K55</xm:sqref>
        </x14:dataValidation>
        <x14:dataValidation type="list" allowBlank="1" showInputMessage="1" showErrorMessage="1">
          <x14:formula1>
            <xm:f>'COAST MAPPING'!$AN$10:$AN$16</xm:f>
          </x14:formula1>
          <xm:sqref>O38:O39</xm:sqref>
        </x14:dataValidation>
        <x14:dataValidation type="list" allowBlank="1" showInputMessage="1" showErrorMessage="1">
          <x14:formula1>
            <xm:f>'COAST MAPPING'!$AM$10:$AM$15</xm:f>
          </x14:formula1>
          <xm:sqref>M4:M6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BO194"/>
  <sheetViews>
    <sheetView topLeftCell="A127" zoomScale="80" zoomScaleNormal="80" workbookViewId="0">
      <selection activeCell="D187" sqref="D187"/>
    </sheetView>
  </sheetViews>
  <sheetFormatPr defaultColWidth="11.42578125" defaultRowHeight="12.75"/>
  <cols>
    <col min="1" max="1" width="29.85546875" customWidth="1"/>
    <col min="2" max="2" width="39.42578125" customWidth="1"/>
    <col min="3" max="3" width="38.42578125" bestFit="1" customWidth="1"/>
    <col min="4" max="4" width="38.42578125" customWidth="1"/>
    <col min="5" max="5" width="14.42578125" customWidth="1"/>
    <col min="11" max="11" width="18.28515625" customWidth="1"/>
    <col min="12" max="12" width="15.42578125" customWidth="1"/>
    <col min="13" max="13" width="15.7109375" customWidth="1"/>
    <col min="14" max="14" width="12.42578125" customWidth="1"/>
    <col min="15" max="15" width="12.85546875" customWidth="1"/>
  </cols>
  <sheetData>
    <row r="1" spans="1:67" s="4" customFormat="1" ht="21.75" thickBot="1">
      <c r="A1" s="1613"/>
      <c r="B1" s="1613"/>
      <c r="C1" s="1613"/>
      <c r="D1" s="1613"/>
      <c r="E1" s="1613"/>
      <c r="F1" s="1613"/>
      <c r="G1" s="1613"/>
      <c r="H1" s="1613"/>
      <c r="I1" s="1613"/>
      <c r="J1" s="1613"/>
      <c r="K1" s="1613"/>
      <c r="L1" s="1613"/>
      <c r="M1" s="1613"/>
      <c r="N1" s="1613"/>
      <c r="O1" s="1613"/>
      <c r="P1" s="1613"/>
      <c r="Q1" s="1613"/>
      <c r="R1" s="1613"/>
      <c r="S1" s="1613"/>
      <c r="T1" s="1613"/>
      <c r="U1" s="1613"/>
      <c r="V1" s="1613"/>
      <c r="W1" s="1613"/>
      <c r="X1" s="1613"/>
      <c r="Y1" s="1613"/>
      <c r="Z1" s="1613"/>
      <c r="AA1" s="1613"/>
      <c r="AB1" s="1613"/>
      <c r="AC1" s="1613"/>
      <c r="AD1" s="1613"/>
      <c r="AE1" s="1613"/>
      <c r="AF1" s="1613"/>
      <c r="AG1" s="1613"/>
      <c r="AH1" s="1613"/>
      <c r="AI1" s="1613"/>
      <c r="AJ1" s="1614"/>
      <c r="AL1" s="650"/>
      <c r="AM1" s="651"/>
      <c r="AN1" s="661"/>
      <c r="AO1" s="651"/>
      <c r="AP1" s="651"/>
      <c r="AQ1" s="651"/>
      <c r="AR1" s="651"/>
      <c r="AS1" s="651"/>
      <c r="AT1" s="651"/>
      <c r="AU1" s="651"/>
      <c r="AV1" s="651"/>
      <c r="AW1" s="651"/>
      <c r="AX1" s="651"/>
      <c r="AY1" s="651"/>
      <c r="AZ1" s="651"/>
      <c r="BA1" s="651"/>
      <c r="BB1" s="651"/>
      <c r="BC1" s="651"/>
      <c r="BD1" s="651"/>
      <c r="BE1" s="651"/>
      <c r="BF1" s="651"/>
      <c r="BG1" s="651"/>
      <c r="BH1" s="651"/>
      <c r="BI1" s="651"/>
      <c r="BJ1" s="651"/>
      <c r="BK1" s="651"/>
      <c r="BL1" s="651"/>
      <c r="BM1" s="651"/>
      <c r="BN1" s="651"/>
      <c r="BO1" s="651"/>
    </row>
    <row r="2" spans="1:67" s="4" customFormat="1" ht="15.75" customHeight="1">
      <c r="A2" s="1601" t="s">
        <v>1</v>
      </c>
      <c r="B2" s="1598" t="s">
        <v>683</v>
      </c>
      <c r="C2" s="1598" t="s">
        <v>684</v>
      </c>
      <c r="D2" s="1385"/>
      <c r="E2" s="1598" t="s">
        <v>2669</v>
      </c>
      <c r="F2" s="1612" t="s">
        <v>2640</v>
      </c>
      <c r="G2" s="1662" t="s">
        <v>687</v>
      </c>
      <c r="H2" s="1206"/>
      <c r="I2" s="1348"/>
      <c r="J2" s="1609" t="s">
        <v>2646</v>
      </c>
      <c r="K2" s="1604" t="s">
        <v>2647</v>
      </c>
      <c r="L2" s="1605"/>
      <c r="M2" s="1605"/>
      <c r="N2" s="1605"/>
      <c r="O2" s="1605"/>
      <c r="P2" s="1606"/>
      <c r="Q2" s="1665"/>
      <c r="R2" s="1666"/>
      <c r="S2" s="1666"/>
      <c r="T2" s="1666"/>
      <c r="U2" s="1667" t="s">
        <v>1523</v>
      </c>
      <c r="V2" s="1668"/>
      <c r="W2" s="1668"/>
      <c r="X2" s="1668"/>
      <c r="Y2" s="1668"/>
      <c r="Z2" s="1669" t="s">
        <v>749</v>
      </c>
      <c r="AA2" s="1669"/>
      <c r="AB2" s="1669"/>
      <c r="AC2" s="1669"/>
      <c r="AD2" s="1669"/>
      <c r="AE2" s="1669"/>
      <c r="AF2" s="1669"/>
      <c r="AG2" s="1667" t="s">
        <v>1526</v>
      </c>
      <c r="AH2" s="1668"/>
      <c r="AI2" s="1668"/>
      <c r="AJ2" s="1670"/>
      <c r="AL2" s="650"/>
      <c r="AM2" s="651"/>
      <c r="AN2" s="661"/>
      <c r="AO2" s="651"/>
      <c r="AP2" s="651"/>
      <c r="AQ2" s="651"/>
      <c r="AR2" s="651"/>
      <c r="AS2" s="651"/>
      <c r="AT2" s="651"/>
      <c r="AU2" s="651"/>
      <c r="AV2" s="651"/>
      <c r="AW2" s="651"/>
      <c r="AX2" s="651"/>
      <c r="AY2" s="651"/>
      <c r="AZ2" s="651"/>
      <c r="BA2" s="651"/>
      <c r="BB2" s="651"/>
      <c r="BC2" s="651"/>
      <c r="BD2" s="651"/>
      <c r="BE2" s="651"/>
      <c r="BF2" s="651"/>
      <c r="BG2" s="651"/>
      <c r="BH2" s="651"/>
      <c r="BI2" s="651"/>
      <c r="BJ2" s="651"/>
      <c r="BK2" s="651"/>
      <c r="BL2" s="651"/>
      <c r="BM2" s="651"/>
      <c r="BN2" s="651"/>
      <c r="BO2" s="651"/>
    </row>
    <row r="3" spans="1:67" s="4" customFormat="1" ht="56.25" customHeight="1">
      <c r="A3" s="1602"/>
      <c r="B3" s="1599"/>
      <c r="C3" s="1599"/>
      <c r="D3" s="1386" t="s">
        <v>2700</v>
      </c>
      <c r="E3" s="1599"/>
      <c r="F3" s="1607"/>
      <c r="G3" s="1663"/>
      <c r="H3" s="1302" t="s">
        <v>2678</v>
      </c>
      <c r="I3" s="1302" t="s">
        <v>2676</v>
      </c>
      <c r="J3" s="1610"/>
      <c r="K3" s="1607" t="s">
        <v>2428</v>
      </c>
      <c r="L3" s="1615" t="s">
        <v>2637</v>
      </c>
      <c r="M3" s="1607" t="s">
        <v>2638</v>
      </c>
      <c r="N3" s="1615" t="s">
        <v>2639</v>
      </c>
      <c r="O3" s="1607" t="s">
        <v>2435</v>
      </c>
      <c r="P3" s="1615" t="s">
        <v>2641</v>
      </c>
      <c r="Q3" s="1652" t="s">
        <v>691</v>
      </c>
      <c r="R3" s="1652" t="s">
        <v>692</v>
      </c>
      <c r="S3" s="1652" t="s">
        <v>1516</v>
      </c>
      <c r="T3" s="1652" t="s">
        <v>1524</v>
      </c>
      <c r="U3" s="1653" t="s">
        <v>693</v>
      </c>
      <c r="V3" s="1653"/>
      <c r="W3" s="1653" t="s">
        <v>699</v>
      </c>
      <c r="X3" s="1653"/>
      <c r="Y3" s="1653" t="s">
        <v>700</v>
      </c>
      <c r="Z3" s="1653" t="s">
        <v>685</v>
      </c>
      <c r="AA3" s="1653" t="s">
        <v>2635</v>
      </c>
      <c r="AB3" s="1653"/>
      <c r="AC3" s="1653" t="s">
        <v>686</v>
      </c>
      <c r="AD3" s="917" t="s">
        <v>710</v>
      </c>
      <c r="AE3" s="1653" t="s">
        <v>750</v>
      </c>
      <c r="AF3" s="1653" t="s">
        <v>703</v>
      </c>
      <c r="AG3" s="1671" t="s">
        <v>2213</v>
      </c>
      <c r="AH3" s="1658" t="s">
        <v>2634</v>
      </c>
      <c r="AI3" s="1659"/>
      <c r="AJ3" s="1660"/>
      <c r="AL3" s="650"/>
      <c r="AM3" s="651"/>
      <c r="AN3" s="661"/>
      <c r="AO3" s="651"/>
      <c r="AP3" s="651"/>
      <c r="AQ3" s="651"/>
      <c r="AR3" s="651"/>
      <c r="AS3" s="651"/>
      <c r="AT3" s="651"/>
      <c r="AU3" s="651"/>
      <c r="AV3" s="651"/>
      <c r="AW3" s="651"/>
      <c r="AX3" s="651"/>
      <c r="AY3" s="651"/>
      <c r="AZ3" s="651"/>
      <c r="BA3" s="651"/>
      <c r="BB3" s="651"/>
      <c r="BC3" s="651"/>
      <c r="BD3" s="651"/>
      <c r="BE3" s="651"/>
      <c r="BF3" s="651"/>
      <c r="BG3" s="651"/>
      <c r="BH3" s="651"/>
      <c r="BI3" s="651"/>
      <c r="BJ3" s="651"/>
      <c r="BK3" s="651"/>
      <c r="BL3" s="651"/>
      <c r="BM3" s="651"/>
      <c r="BN3" s="651"/>
      <c r="BO3" s="651"/>
    </row>
    <row r="4" spans="1:67" s="4" customFormat="1" ht="28.5">
      <c r="A4" s="1603"/>
      <c r="B4" s="1600"/>
      <c r="C4" s="1600"/>
      <c r="D4" s="1387"/>
      <c r="E4" s="1600"/>
      <c r="F4" s="1608"/>
      <c r="G4" s="1664"/>
      <c r="H4" s="1207"/>
      <c r="I4" s="1349"/>
      <c r="J4" s="1611"/>
      <c r="K4" s="1608"/>
      <c r="L4" s="1616"/>
      <c r="M4" s="1608"/>
      <c r="N4" s="1616"/>
      <c r="O4" s="1608"/>
      <c r="P4" s="1616"/>
      <c r="Q4" s="1653"/>
      <c r="R4" s="1653"/>
      <c r="S4" s="1653"/>
      <c r="T4" s="1653"/>
      <c r="U4" s="918">
        <v>6400</v>
      </c>
      <c r="V4" s="918">
        <v>8222</v>
      </c>
      <c r="W4" s="918" t="s">
        <v>711</v>
      </c>
      <c r="X4" s="918" t="s">
        <v>724</v>
      </c>
      <c r="Y4" s="1661"/>
      <c r="Z4" s="1661"/>
      <c r="AA4" s="918" t="s">
        <v>940</v>
      </c>
      <c r="AB4" s="918" t="s">
        <v>709</v>
      </c>
      <c r="AC4" s="1661"/>
      <c r="AD4" s="918" t="s">
        <v>715</v>
      </c>
      <c r="AE4" s="1661"/>
      <c r="AF4" s="1661"/>
      <c r="AG4" s="1672"/>
      <c r="AH4" s="918" t="s">
        <v>2535</v>
      </c>
      <c r="AI4" s="918" t="s">
        <v>2536</v>
      </c>
      <c r="AJ4" s="919" t="s">
        <v>2537</v>
      </c>
      <c r="AL4" s="650"/>
      <c r="AM4" s="651"/>
      <c r="AN4" s="661"/>
      <c r="AO4" s="651"/>
      <c r="AP4" s="651"/>
      <c r="AQ4" s="651"/>
      <c r="AR4" s="651"/>
      <c r="AS4" s="651"/>
      <c r="AT4" s="651"/>
      <c r="AU4" s="651"/>
      <c r="AV4" s="651"/>
      <c r="AW4" s="651"/>
      <c r="AX4" s="651"/>
      <c r="AY4" s="651"/>
      <c r="AZ4" s="651"/>
      <c r="BA4" s="651"/>
      <c r="BB4" s="651"/>
      <c r="BC4" s="651"/>
      <c r="BD4" s="651"/>
      <c r="BE4" s="651"/>
      <c r="BF4" s="651"/>
      <c r="BG4" s="651"/>
      <c r="BH4" s="651"/>
      <c r="BI4" s="651"/>
      <c r="BJ4" s="651"/>
      <c r="BK4" s="651"/>
      <c r="BL4" s="651"/>
      <c r="BM4" s="651"/>
      <c r="BN4" s="651"/>
      <c r="BO4" s="651"/>
    </row>
    <row r="5" spans="1:67" s="867" customFormat="1" ht="12" customHeight="1">
      <c r="A5" s="950"/>
      <c r="B5" s="951"/>
      <c r="C5" s="951"/>
      <c r="D5" s="951"/>
      <c r="E5" s="951"/>
      <c r="F5" s="891"/>
      <c r="G5" s="952"/>
      <c r="H5" s="952"/>
      <c r="I5" s="952"/>
      <c r="J5" s="953">
        <f>SUM(J6:J14)</f>
        <v>46367</v>
      </c>
      <c r="K5" s="891"/>
      <c r="L5" s="891"/>
      <c r="M5" s="891"/>
      <c r="N5" s="891"/>
      <c r="O5" s="891"/>
      <c r="P5" s="891"/>
      <c r="Q5" s="948"/>
      <c r="R5" s="948"/>
      <c r="S5" s="948"/>
      <c r="T5" s="948"/>
      <c r="U5" s="948"/>
      <c r="V5" s="948"/>
      <c r="W5" s="948"/>
      <c r="X5" s="948"/>
      <c r="Y5" s="948"/>
      <c r="Z5" s="948"/>
      <c r="AA5" s="948"/>
      <c r="AB5" s="948"/>
      <c r="AC5" s="948"/>
      <c r="AD5" s="948"/>
      <c r="AE5" s="948"/>
      <c r="AF5" s="948"/>
      <c r="AG5" s="948"/>
      <c r="AH5" s="948"/>
      <c r="AI5" s="948"/>
      <c r="AJ5" s="949"/>
      <c r="AL5" s="868"/>
      <c r="AM5" s="869"/>
      <c r="AN5" s="868"/>
      <c r="AO5" s="869"/>
      <c r="AP5" s="869"/>
      <c r="AQ5" s="869"/>
      <c r="AR5" s="869"/>
      <c r="AS5" s="869"/>
      <c r="AT5" s="869"/>
      <c r="AU5" s="869"/>
      <c r="AV5" s="869"/>
      <c r="AW5" s="869"/>
      <c r="AX5" s="869"/>
      <c r="AY5" s="869"/>
      <c r="AZ5" s="869"/>
      <c r="BA5" s="869"/>
      <c r="BB5" s="869"/>
      <c r="BC5" s="869"/>
      <c r="BD5" s="869"/>
      <c r="BE5" s="869"/>
      <c r="BF5" s="869"/>
      <c r="BG5" s="869"/>
      <c r="BH5" s="869"/>
      <c r="BI5" s="869"/>
      <c r="BJ5" s="869"/>
      <c r="BK5" s="869"/>
      <c r="BL5" s="869"/>
      <c r="BM5" s="869"/>
      <c r="BN5" s="869"/>
      <c r="BO5" s="869"/>
    </row>
    <row r="6" spans="1:67" s="867" customFormat="1" ht="18" customHeight="1">
      <c r="A6" s="950" t="s">
        <v>923</v>
      </c>
      <c r="B6" s="951" t="s">
        <v>341</v>
      </c>
      <c r="C6" s="951">
        <f>COUNTA(C7:C14)</f>
        <v>8</v>
      </c>
      <c r="D6" s="951"/>
      <c r="E6" s="951"/>
      <c r="F6" s="891"/>
      <c r="G6" s="952" t="s">
        <v>766</v>
      </c>
      <c r="H6" s="952"/>
      <c r="I6" s="952"/>
      <c r="J6" s="953">
        <v>14794</v>
      </c>
      <c r="K6" s="737" t="s">
        <v>691</v>
      </c>
      <c r="L6" s="891"/>
      <c r="M6" s="891"/>
      <c r="N6" s="891"/>
      <c r="O6" s="891"/>
      <c r="P6" s="891"/>
      <c r="Q6" s="948"/>
      <c r="R6" s="948"/>
      <c r="S6" s="948"/>
      <c r="T6" s="948"/>
      <c r="U6" s="948"/>
      <c r="V6" s="948"/>
      <c r="W6" s="948"/>
      <c r="X6" s="948"/>
      <c r="Y6" s="948"/>
      <c r="Z6" s="948"/>
      <c r="AA6" s="948"/>
      <c r="AB6" s="948"/>
      <c r="AC6" s="948"/>
      <c r="AD6" s="948"/>
      <c r="AE6" s="948"/>
      <c r="AF6" s="948"/>
      <c r="AG6" s="948"/>
      <c r="AH6" s="948"/>
      <c r="AI6" s="948"/>
      <c r="AJ6" s="949"/>
      <c r="AL6" s="868"/>
      <c r="AM6" s="869"/>
      <c r="AN6" s="868"/>
      <c r="AO6" s="869"/>
      <c r="AP6" s="869"/>
      <c r="AQ6" s="869"/>
      <c r="AR6" s="869"/>
      <c r="AS6" s="869"/>
      <c r="AT6" s="869"/>
      <c r="AU6" s="869"/>
      <c r="AV6" s="869"/>
      <c r="AW6" s="869"/>
      <c r="AX6" s="869"/>
      <c r="AY6" s="869"/>
      <c r="AZ6" s="869"/>
      <c r="BA6" s="869"/>
      <c r="BB6" s="869"/>
      <c r="BC6" s="869"/>
      <c r="BD6" s="869"/>
      <c r="BE6" s="869"/>
      <c r="BF6" s="869"/>
      <c r="BG6" s="869"/>
      <c r="BH6" s="869"/>
      <c r="BI6" s="869"/>
      <c r="BJ6" s="869"/>
      <c r="BK6" s="869"/>
      <c r="BL6" s="869"/>
      <c r="BM6" s="869"/>
      <c r="BN6" s="869"/>
      <c r="BO6" s="869"/>
    </row>
    <row r="7" spans="1:67" s="5" customFormat="1" ht="15">
      <c r="A7" s="672" t="s">
        <v>318</v>
      </c>
      <c r="B7" s="26"/>
      <c r="C7" s="40" t="s">
        <v>970</v>
      </c>
      <c r="D7" s="951" t="s">
        <v>341</v>
      </c>
      <c r="E7" s="40"/>
      <c r="F7" s="500"/>
      <c r="G7" s="39" t="s">
        <v>766</v>
      </c>
      <c r="H7" s="1209">
        <v>1589</v>
      </c>
      <c r="I7" s="1350">
        <v>6769</v>
      </c>
      <c r="J7" s="517">
        <f>SUM(H7:I7)</f>
        <v>8358</v>
      </c>
      <c r="K7" s="530"/>
      <c r="L7" s="607"/>
      <c r="M7" s="530"/>
      <c r="N7" s="607"/>
      <c r="O7" s="607"/>
      <c r="P7" s="607"/>
      <c r="Q7" s="920" t="s">
        <v>1525</v>
      </c>
      <c r="R7" s="920"/>
      <c r="S7" s="921"/>
      <c r="T7" s="922"/>
      <c r="U7" s="921"/>
      <c r="V7" s="921"/>
      <c r="W7" s="921"/>
      <c r="X7" s="921"/>
      <c r="Y7" s="921"/>
      <c r="Z7" s="921"/>
      <c r="AA7" s="921"/>
      <c r="AB7" s="921"/>
      <c r="AC7" s="921"/>
      <c r="AD7" s="921"/>
      <c r="AE7" s="921"/>
      <c r="AF7" s="921"/>
      <c r="AG7" s="923"/>
      <c r="AH7" s="923"/>
      <c r="AI7" s="923"/>
      <c r="AJ7" s="924"/>
      <c r="AL7" s="650"/>
      <c r="AM7" s="652"/>
      <c r="AN7" s="661"/>
      <c r="AO7" s="652"/>
      <c r="AP7" s="652"/>
      <c r="AQ7" s="652"/>
      <c r="AR7" s="652"/>
      <c r="AS7" s="652"/>
      <c r="AT7" s="652"/>
      <c r="AU7" s="652"/>
      <c r="AV7" s="652"/>
      <c r="AW7" s="652"/>
      <c r="AX7" s="652"/>
      <c r="AY7" s="652"/>
      <c r="AZ7" s="652"/>
      <c r="BA7" s="652"/>
      <c r="BB7" s="652"/>
      <c r="BC7" s="652"/>
      <c r="BD7" s="652"/>
      <c r="BE7" s="652"/>
      <c r="BF7" s="652"/>
      <c r="BG7" s="652"/>
      <c r="BH7" s="652"/>
      <c r="BI7" s="652"/>
      <c r="BJ7" s="652"/>
      <c r="BK7" s="652"/>
      <c r="BL7" s="652"/>
      <c r="BM7" s="652"/>
      <c r="BN7" s="652"/>
      <c r="BO7" s="652"/>
    </row>
    <row r="8" spans="1:67" s="5" customFormat="1" ht="15">
      <c r="A8" s="672" t="s">
        <v>318</v>
      </c>
      <c r="B8" s="26"/>
      <c r="C8" s="40" t="s">
        <v>971</v>
      </c>
      <c r="D8" s="951" t="s">
        <v>341</v>
      </c>
      <c r="E8" s="40"/>
      <c r="F8" s="500"/>
      <c r="G8" s="39" t="s">
        <v>766</v>
      </c>
      <c r="H8" s="45">
        <v>1272</v>
      </c>
      <c r="I8" s="45">
        <v>2871</v>
      </c>
      <c r="J8" s="517">
        <f t="shared" ref="J8:J14" si="0">SUM(H8:I8)</f>
        <v>4143</v>
      </c>
      <c r="K8" s="500"/>
      <c r="L8" s="603"/>
      <c r="M8" s="500"/>
      <c r="N8" s="603"/>
      <c r="O8" s="603"/>
      <c r="P8" s="603"/>
      <c r="Q8" s="925"/>
      <c r="R8" s="925"/>
      <c r="S8" s="926"/>
      <c r="T8" s="927"/>
      <c r="U8" s="921"/>
      <c r="V8" s="921"/>
      <c r="W8" s="926"/>
      <c r="X8" s="926"/>
      <c r="Y8" s="921"/>
      <c r="Z8" s="926"/>
      <c r="AA8" s="921"/>
      <c r="AB8" s="921"/>
      <c r="AC8" s="921"/>
      <c r="AD8" s="921"/>
      <c r="AE8" s="926"/>
      <c r="AF8" s="921"/>
      <c r="AG8" s="928"/>
      <c r="AH8" s="928"/>
      <c r="AI8" s="928"/>
      <c r="AJ8" s="929"/>
      <c r="AL8" s="650"/>
      <c r="AM8" s="652"/>
      <c r="AN8" s="661"/>
      <c r="AO8" s="652"/>
      <c r="AP8" s="652"/>
      <c r="AQ8" s="652"/>
      <c r="AR8" s="652"/>
      <c r="AS8" s="652"/>
      <c r="AT8" s="652"/>
      <c r="AU8" s="652"/>
      <c r="AV8" s="652"/>
      <c r="AW8" s="652"/>
      <c r="AX8" s="652"/>
      <c r="AY8" s="652"/>
      <c r="AZ8" s="652"/>
      <c r="BA8" s="652"/>
      <c r="BB8" s="652"/>
      <c r="BC8" s="652"/>
      <c r="BD8" s="652"/>
      <c r="BE8" s="652"/>
      <c r="BF8" s="652"/>
      <c r="BG8" s="652"/>
      <c r="BH8" s="652"/>
      <c r="BI8" s="652"/>
      <c r="BJ8" s="652"/>
      <c r="BK8" s="652"/>
      <c r="BL8" s="652"/>
      <c r="BM8" s="652"/>
      <c r="BN8" s="652"/>
      <c r="BO8" s="652"/>
    </row>
    <row r="9" spans="1:67" s="5" customFormat="1" ht="15">
      <c r="A9" s="672" t="s">
        <v>968</v>
      </c>
      <c r="B9" s="26"/>
      <c r="C9" s="40" t="s">
        <v>969</v>
      </c>
      <c r="D9" s="951" t="s">
        <v>341</v>
      </c>
      <c r="E9" s="40"/>
      <c r="F9" s="500"/>
      <c r="G9" s="39" t="s">
        <v>766</v>
      </c>
      <c r="H9" s="45">
        <v>1183</v>
      </c>
      <c r="I9" s="45">
        <v>3559</v>
      </c>
      <c r="J9" s="517">
        <f t="shared" si="0"/>
        <v>4742</v>
      </c>
      <c r="K9" s="500"/>
      <c r="L9" s="603"/>
      <c r="M9" s="500"/>
      <c r="N9" s="603"/>
      <c r="O9" s="603"/>
      <c r="P9" s="603"/>
      <c r="Q9" s="925"/>
      <c r="R9" s="925"/>
      <c r="S9" s="926"/>
      <c r="T9" s="927"/>
      <c r="U9" s="921"/>
      <c r="V9" s="921"/>
      <c r="W9" s="926"/>
      <c r="X9" s="926"/>
      <c r="Y9" s="921"/>
      <c r="Z9" s="926"/>
      <c r="AA9" s="921"/>
      <c r="AB9" s="921"/>
      <c r="AC9" s="921"/>
      <c r="AD9" s="921"/>
      <c r="AE9" s="926"/>
      <c r="AF9" s="921"/>
      <c r="AG9" s="928"/>
      <c r="AH9" s="928"/>
      <c r="AI9" s="928"/>
      <c r="AJ9" s="929"/>
      <c r="AL9" s="650"/>
      <c r="AM9" s="652"/>
      <c r="AN9" s="661"/>
      <c r="AO9" s="652"/>
      <c r="AP9" s="652"/>
      <c r="AQ9" s="652"/>
      <c r="AR9" s="652"/>
      <c r="AS9" s="652"/>
      <c r="AT9" s="652"/>
      <c r="AU9" s="652"/>
      <c r="AV9" s="652"/>
      <c r="AW9" s="652"/>
      <c r="AX9" s="652"/>
      <c r="AY9" s="652"/>
      <c r="AZ9" s="652"/>
      <c r="BA9" s="652"/>
      <c r="BB9" s="652"/>
      <c r="BC9" s="652"/>
      <c r="BD9" s="652"/>
      <c r="BE9" s="652"/>
      <c r="BF9" s="652"/>
      <c r="BG9" s="652"/>
      <c r="BH9" s="652"/>
      <c r="BI9" s="652"/>
      <c r="BJ9" s="652"/>
      <c r="BK9" s="652"/>
      <c r="BL9" s="652"/>
      <c r="BM9" s="652"/>
      <c r="BN9" s="652"/>
      <c r="BO9" s="652"/>
    </row>
    <row r="10" spans="1:67" s="5" customFormat="1" ht="15">
      <c r="A10" s="668" t="s">
        <v>344</v>
      </c>
      <c r="B10" s="26"/>
      <c r="C10" s="38" t="s">
        <v>924</v>
      </c>
      <c r="D10" s="951" t="s">
        <v>341</v>
      </c>
      <c r="E10" s="38"/>
      <c r="F10" s="500"/>
      <c r="G10" s="39" t="s">
        <v>766</v>
      </c>
      <c r="H10" s="45">
        <v>1546</v>
      </c>
      <c r="I10" s="45">
        <v>5617</v>
      </c>
      <c r="J10" s="517">
        <f t="shared" si="0"/>
        <v>7163</v>
      </c>
      <c r="K10" s="500"/>
      <c r="L10" s="603"/>
      <c r="M10" s="500"/>
      <c r="N10" s="603"/>
      <c r="O10" s="603"/>
      <c r="P10" s="603"/>
      <c r="Q10" s="925"/>
      <c r="R10" s="925"/>
      <c r="S10" s="926"/>
      <c r="T10" s="927"/>
      <c r="U10" s="921"/>
      <c r="V10" s="921"/>
      <c r="W10" s="926"/>
      <c r="X10" s="926"/>
      <c r="Y10" s="921"/>
      <c r="Z10" s="926"/>
      <c r="AA10" s="921"/>
      <c r="AB10" s="921"/>
      <c r="AC10" s="921"/>
      <c r="AD10" s="921"/>
      <c r="AE10" s="926"/>
      <c r="AF10" s="921"/>
      <c r="AG10" s="928"/>
      <c r="AH10" s="928"/>
      <c r="AI10" s="928"/>
      <c r="AJ10" s="929"/>
      <c r="AL10" s="650"/>
      <c r="AM10" s="652"/>
      <c r="AN10" s="661"/>
      <c r="AO10" s="652"/>
      <c r="AP10" s="652"/>
      <c r="AQ10" s="652"/>
      <c r="AR10" s="652"/>
      <c r="AS10" s="652"/>
      <c r="AT10" s="652"/>
      <c r="AU10" s="652"/>
      <c r="AV10" s="652"/>
      <c r="AW10" s="652"/>
      <c r="AX10" s="652"/>
      <c r="AY10" s="652"/>
      <c r="AZ10" s="652"/>
      <c r="BA10" s="652"/>
      <c r="BB10" s="652"/>
      <c r="BC10" s="652"/>
      <c r="BD10" s="652"/>
      <c r="BE10" s="652"/>
      <c r="BF10" s="652"/>
      <c r="BG10" s="652"/>
      <c r="BH10" s="652"/>
      <c r="BI10" s="652"/>
      <c r="BJ10" s="652"/>
      <c r="BK10" s="652"/>
      <c r="BL10" s="652"/>
      <c r="BM10" s="652"/>
      <c r="BN10" s="652"/>
      <c r="BO10" s="652"/>
    </row>
    <row r="11" spans="1:67" s="5" customFormat="1" ht="15">
      <c r="A11" s="668" t="s">
        <v>323</v>
      </c>
      <c r="B11" s="39"/>
      <c r="C11" s="30" t="s">
        <v>996</v>
      </c>
      <c r="D11" s="951" t="s">
        <v>341</v>
      </c>
      <c r="E11" s="30"/>
      <c r="F11" s="500"/>
      <c r="G11" s="39" t="s">
        <v>766</v>
      </c>
      <c r="H11" s="45">
        <v>1295</v>
      </c>
      <c r="I11" s="45">
        <v>1736</v>
      </c>
      <c r="J11" s="517">
        <f t="shared" si="0"/>
        <v>3031</v>
      </c>
      <c r="K11" s="500"/>
      <c r="L11" s="603"/>
      <c r="M11" s="500"/>
      <c r="N11" s="603"/>
      <c r="O11" s="603"/>
      <c r="P11" s="603"/>
      <c r="Q11" s="925"/>
      <c r="R11" s="925"/>
      <c r="S11" s="926"/>
      <c r="T11" s="927"/>
      <c r="U11" s="921"/>
      <c r="V11" s="921"/>
      <c r="W11" s="926"/>
      <c r="X11" s="926"/>
      <c r="Y11" s="921"/>
      <c r="Z11" s="926"/>
      <c r="AA11" s="921"/>
      <c r="AB11" s="921"/>
      <c r="AC11" s="921"/>
      <c r="AD11" s="921"/>
      <c r="AE11" s="926"/>
      <c r="AF11" s="921"/>
      <c r="AG11" s="928"/>
      <c r="AH11" s="928"/>
      <c r="AI11" s="928"/>
      <c r="AJ11" s="929"/>
      <c r="AL11" s="650"/>
      <c r="AM11" s="652"/>
      <c r="AN11" s="661"/>
      <c r="AO11" s="652"/>
      <c r="AP11" s="652"/>
      <c r="AQ11" s="652"/>
      <c r="AR11" s="652"/>
      <c r="AS11" s="652"/>
      <c r="AT11" s="652"/>
      <c r="AU11" s="652"/>
      <c r="AV11" s="652"/>
      <c r="AW11" s="652"/>
      <c r="AX11" s="652"/>
      <c r="AY11" s="652"/>
      <c r="AZ11" s="652"/>
      <c r="BA11" s="652"/>
      <c r="BB11" s="652"/>
      <c r="BC11" s="652"/>
      <c r="BD11" s="652"/>
      <c r="BE11" s="652"/>
      <c r="BF11" s="652"/>
      <c r="BG11" s="652"/>
      <c r="BH11" s="652"/>
      <c r="BI11" s="652"/>
      <c r="BJ11" s="652"/>
      <c r="BK11" s="652"/>
      <c r="BL11" s="652"/>
      <c r="BM11" s="652"/>
      <c r="BN11" s="652"/>
      <c r="BO11" s="652"/>
    </row>
    <row r="12" spans="1:67" s="5" customFormat="1" ht="15">
      <c r="A12" s="668" t="s">
        <v>333</v>
      </c>
      <c r="B12" s="26"/>
      <c r="C12" s="46" t="s">
        <v>925</v>
      </c>
      <c r="D12" s="951" t="s">
        <v>341</v>
      </c>
      <c r="E12" s="46"/>
      <c r="F12" s="500"/>
      <c r="G12" s="39" t="s">
        <v>766</v>
      </c>
      <c r="H12" s="45"/>
      <c r="I12" s="45"/>
      <c r="J12" s="517">
        <f t="shared" si="0"/>
        <v>0</v>
      </c>
      <c r="K12" s="500"/>
      <c r="L12" s="603"/>
      <c r="M12" s="500"/>
      <c r="N12" s="603"/>
      <c r="O12" s="603"/>
      <c r="P12" s="603"/>
      <c r="Q12" s="925"/>
      <c r="R12" s="925"/>
      <c r="S12" s="926"/>
      <c r="T12" s="927"/>
      <c r="U12" s="921"/>
      <c r="V12" s="921"/>
      <c r="W12" s="926"/>
      <c r="X12" s="926"/>
      <c r="Y12" s="921"/>
      <c r="Z12" s="926"/>
      <c r="AA12" s="921"/>
      <c r="AB12" s="921"/>
      <c r="AC12" s="921"/>
      <c r="AD12" s="921"/>
      <c r="AE12" s="926"/>
      <c r="AF12" s="921"/>
      <c r="AG12" s="928"/>
      <c r="AH12" s="928"/>
      <c r="AI12" s="928"/>
      <c r="AJ12" s="929"/>
      <c r="AL12" s="650"/>
      <c r="AM12" s="652"/>
      <c r="AN12" s="661"/>
      <c r="AO12" s="652"/>
      <c r="AP12" s="652"/>
      <c r="AQ12" s="652"/>
      <c r="AR12" s="652"/>
      <c r="AS12" s="652"/>
      <c r="AT12" s="652"/>
      <c r="AU12" s="652"/>
      <c r="AV12" s="652"/>
      <c r="AW12" s="652"/>
      <c r="AX12" s="652"/>
      <c r="AY12" s="652"/>
      <c r="AZ12" s="652"/>
      <c r="BA12" s="652"/>
      <c r="BB12" s="652"/>
      <c r="BC12" s="652"/>
      <c r="BD12" s="652"/>
      <c r="BE12" s="652"/>
      <c r="BF12" s="652"/>
      <c r="BG12" s="652"/>
      <c r="BH12" s="652"/>
      <c r="BI12" s="652"/>
      <c r="BJ12" s="652"/>
      <c r="BK12" s="652"/>
      <c r="BL12" s="652"/>
      <c r="BM12" s="652"/>
      <c r="BN12" s="652"/>
      <c r="BO12" s="652"/>
    </row>
    <row r="13" spans="1:67" s="5" customFormat="1" ht="15">
      <c r="A13" s="226" t="s">
        <v>323</v>
      </c>
      <c r="B13" s="28"/>
      <c r="C13" s="40" t="s">
        <v>1003</v>
      </c>
      <c r="D13" s="951" t="s">
        <v>341</v>
      </c>
      <c r="E13" s="40"/>
      <c r="F13" s="500"/>
      <c r="G13" s="40" t="s">
        <v>766</v>
      </c>
      <c r="H13" s="243">
        <v>1002</v>
      </c>
      <c r="I13" s="243">
        <v>3134</v>
      </c>
      <c r="J13" s="517">
        <f>SUM(H13:I13)</f>
        <v>4136</v>
      </c>
      <c r="K13" s="500"/>
      <c r="L13" s="603"/>
      <c r="M13" s="500"/>
      <c r="N13" s="603"/>
      <c r="O13" s="603"/>
      <c r="P13" s="603"/>
      <c r="Q13" s="925"/>
      <c r="R13" s="925"/>
      <c r="S13" s="926"/>
      <c r="T13" s="927"/>
      <c r="U13" s="921"/>
      <c r="V13" s="921"/>
      <c r="W13" s="926"/>
      <c r="X13" s="926"/>
      <c r="Y13" s="921"/>
      <c r="Z13" s="926"/>
      <c r="AA13" s="921"/>
      <c r="AB13" s="921"/>
      <c r="AC13" s="921"/>
      <c r="AD13" s="921"/>
      <c r="AE13" s="926"/>
      <c r="AF13" s="921"/>
      <c r="AG13" s="928"/>
      <c r="AH13" s="928"/>
      <c r="AI13" s="928"/>
      <c r="AJ13" s="929"/>
      <c r="AL13" s="650"/>
      <c r="AM13" s="652"/>
      <c r="AN13" s="661"/>
      <c r="AO13" s="652"/>
      <c r="AP13" s="652"/>
      <c r="AQ13" s="652"/>
      <c r="AR13" s="652"/>
      <c r="AS13" s="652"/>
      <c r="AT13" s="652"/>
      <c r="AU13" s="652"/>
      <c r="AV13" s="652"/>
      <c r="AW13" s="652"/>
      <c r="AX13" s="652"/>
      <c r="AY13" s="652"/>
      <c r="AZ13" s="652"/>
      <c r="BA13" s="652"/>
      <c r="BB13" s="652"/>
      <c r="BC13" s="652"/>
      <c r="BD13" s="652"/>
      <c r="BE13" s="652"/>
      <c r="BF13" s="652"/>
      <c r="BG13" s="652"/>
      <c r="BH13" s="652"/>
      <c r="BI13" s="652"/>
      <c r="BJ13" s="652"/>
      <c r="BK13" s="652"/>
      <c r="BL13" s="652"/>
      <c r="BM13" s="652"/>
      <c r="BN13" s="652"/>
      <c r="BO13" s="652"/>
    </row>
    <row r="14" spans="1:67" s="5" customFormat="1" ht="15">
      <c r="A14" s="672" t="s">
        <v>964</v>
      </c>
      <c r="B14" s="26"/>
      <c r="C14" s="40" t="s">
        <v>963</v>
      </c>
      <c r="D14" s="951" t="s">
        <v>341</v>
      </c>
      <c r="E14" s="40"/>
      <c r="F14" s="500"/>
      <c r="G14" s="39" t="s">
        <v>766</v>
      </c>
      <c r="H14" s="45"/>
      <c r="I14" s="45"/>
      <c r="J14" s="517">
        <f t="shared" si="0"/>
        <v>0</v>
      </c>
      <c r="K14" s="500"/>
      <c r="L14" s="603"/>
      <c r="M14" s="500"/>
      <c r="N14" s="603"/>
      <c r="O14" s="603"/>
      <c r="P14" s="603"/>
      <c r="Q14" s="925"/>
      <c r="R14" s="925"/>
      <c r="S14" s="926"/>
      <c r="T14" s="927"/>
      <c r="U14" s="921"/>
      <c r="V14" s="921"/>
      <c r="W14" s="926"/>
      <c r="X14" s="926"/>
      <c r="Y14" s="921"/>
      <c r="Z14" s="926"/>
      <c r="AA14" s="921"/>
      <c r="AB14" s="921"/>
      <c r="AC14" s="921"/>
      <c r="AD14" s="921"/>
      <c r="AE14" s="926"/>
      <c r="AF14" s="921"/>
      <c r="AG14" s="928"/>
      <c r="AH14" s="928"/>
      <c r="AI14" s="928"/>
      <c r="AJ14" s="929"/>
      <c r="AL14" s="650"/>
      <c r="AM14" s="652"/>
      <c r="AN14" s="661"/>
      <c r="AO14" s="652"/>
      <c r="AP14" s="652"/>
      <c r="AQ14" s="652"/>
      <c r="AR14" s="652"/>
      <c r="AS14" s="652"/>
      <c r="AT14" s="652"/>
      <c r="AU14" s="652"/>
      <c r="AV14" s="652"/>
      <c r="AW14" s="652"/>
      <c r="AX14" s="652"/>
      <c r="AY14" s="652"/>
      <c r="AZ14" s="652"/>
      <c r="BA14" s="652"/>
      <c r="BB14" s="652"/>
      <c r="BC14" s="652"/>
      <c r="BD14" s="652"/>
      <c r="BE14" s="652"/>
      <c r="BF14" s="652"/>
      <c r="BG14" s="652"/>
      <c r="BH14" s="652"/>
      <c r="BI14" s="652"/>
      <c r="BJ14" s="652"/>
      <c r="BK14" s="652"/>
      <c r="BL14" s="652"/>
      <c r="BM14" s="652"/>
      <c r="BN14" s="652"/>
      <c r="BO14" s="652"/>
    </row>
    <row r="15" spans="1:67" s="5" customFormat="1" ht="15">
      <c r="A15" s="885"/>
      <c r="B15" s="241"/>
      <c r="C15" s="955"/>
      <c r="D15" s="955"/>
      <c r="E15" s="955"/>
      <c r="F15" s="857"/>
      <c r="G15" s="241"/>
      <c r="H15" s="241"/>
      <c r="I15" s="241"/>
      <c r="J15" s="536"/>
      <c r="K15" s="500"/>
      <c r="L15" s="603"/>
      <c r="M15" s="500"/>
      <c r="N15" s="603"/>
      <c r="O15" s="603"/>
      <c r="P15" s="603"/>
      <c r="Q15" s="925"/>
      <c r="R15" s="925"/>
      <c r="S15" s="926"/>
      <c r="T15" s="927"/>
      <c r="U15" s="921"/>
      <c r="V15" s="921"/>
      <c r="W15" s="926"/>
      <c r="X15" s="926"/>
      <c r="Y15" s="921"/>
      <c r="Z15" s="926"/>
      <c r="AA15" s="921"/>
      <c r="AB15" s="921"/>
      <c r="AC15" s="921"/>
      <c r="AD15" s="921"/>
      <c r="AE15" s="926"/>
      <c r="AF15" s="921"/>
      <c r="AG15" s="928"/>
      <c r="AH15" s="928"/>
      <c r="AI15" s="928"/>
      <c r="AJ15" s="929"/>
      <c r="AL15" s="650"/>
      <c r="AM15" s="652"/>
      <c r="AN15" s="661"/>
      <c r="AO15" s="652"/>
      <c r="AP15" s="652"/>
      <c r="AQ15" s="652"/>
      <c r="AR15" s="652"/>
      <c r="AS15" s="652"/>
      <c r="AT15" s="652"/>
      <c r="AU15" s="652"/>
      <c r="AV15" s="652"/>
      <c r="AW15" s="652"/>
      <c r="AX15" s="652"/>
      <c r="AY15" s="652"/>
      <c r="AZ15" s="652"/>
      <c r="BA15" s="652"/>
      <c r="BB15" s="652"/>
      <c r="BC15" s="652"/>
      <c r="BD15" s="652"/>
      <c r="BE15" s="652"/>
      <c r="BF15" s="652"/>
      <c r="BG15" s="652"/>
      <c r="BH15" s="652"/>
      <c r="BI15" s="652"/>
      <c r="BJ15" s="652"/>
      <c r="BK15" s="652"/>
      <c r="BL15" s="652"/>
      <c r="BM15" s="652"/>
      <c r="BN15" s="652"/>
      <c r="BO15" s="652"/>
    </row>
    <row r="16" spans="1:67" s="5" customFormat="1" ht="15">
      <c r="A16" s="1503" t="s">
        <v>920</v>
      </c>
      <c r="B16" s="1749" t="s">
        <v>319</v>
      </c>
      <c r="C16" s="1749">
        <f>COUNTA(C18:C30)</f>
        <v>13</v>
      </c>
      <c r="D16" s="1749"/>
      <c r="E16" s="1449"/>
      <c r="F16" s="818"/>
      <c r="G16" s="27" t="s">
        <v>808</v>
      </c>
      <c r="H16" s="27">
        <v>518</v>
      </c>
      <c r="I16" s="27">
        <v>1449</v>
      </c>
      <c r="J16" s="954">
        <f>SUM(J17:J30)</f>
        <v>16994</v>
      </c>
      <c r="K16" s="542"/>
      <c r="L16" s="622"/>
      <c r="M16" s="542"/>
      <c r="N16" s="622"/>
      <c r="O16" s="622"/>
      <c r="P16" s="622"/>
      <c r="Q16" s="925"/>
      <c r="R16" s="925"/>
      <c r="S16" s="926"/>
      <c r="T16" s="927"/>
      <c r="U16" s="921"/>
      <c r="V16" s="921"/>
      <c r="W16" s="926"/>
      <c r="X16" s="926"/>
      <c r="Y16" s="921"/>
      <c r="Z16" s="926"/>
      <c r="AA16" s="921"/>
      <c r="AB16" s="921"/>
      <c r="AC16" s="921"/>
      <c r="AD16" s="921"/>
      <c r="AE16" s="926"/>
      <c r="AF16" s="921"/>
      <c r="AG16" s="928"/>
      <c r="AH16" s="928"/>
      <c r="AI16" s="928"/>
      <c r="AJ16" s="929"/>
      <c r="AL16" s="650"/>
      <c r="AM16" s="652"/>
      <c r="AN16" s="661"/>
      <c r="AO16" s="652"/>
      <c r="AP16" s="652"/>
      <c r="AQ16" s="652"/>
      <c r="AR16" s="652"/>
      <c r="AS16" s="652"/>
      <c r="AT16" s="652"/>
      <c r="AU16" s="652"/>
      <c r="AV16" s="652"/>
      <c r="AW16" s="652"/>
      <c r="AX16" s="652"/>
      <c r="AY16" s="652"/>
      <c r="AZ16" s="652"/>
      <c r="BA16" s="652"/>
      <c r="BB16" s="652"/>
      <c r="BC16" s="652"/>
      <c r="BD16" s="652"/>
      <c r="BE16" s="652"/>
      <c r="BF16" s="652"/>
      <c r="BG16" s="652"/>
      <c r="BH16" s="652"/>
      <c r="BI16" s="652"/>
      <c r="BJ16" s="652"/>
      <c r="BK16" s="652"/>
      <c r="BL16" s="652"/>
      <c r="BM16" s="652"/>
      <c r="BN16" s="652"/>
      <c r="BO16" s="652"/>
    </row>
    <row r="17" spans="1:67" s="5" customFormat="1" ht="15">
      <c r="A17" s="1504"/>
      <c r="B17" s="1750"/>
      <c r="C17" s="1750"/>
      <c r="D17" s="1750"/>
      <c r="E17" s="1450"/>
      <c r="F17" s="542"/>
      <c r="J17" s="526">
        <f>SUM(H17:I17)</f>
        <v>0</v>
      </c>
      <c r="K17" s="737" t="s">
        <v>692</v>
      </c>
      <c r="L17" s="622"/>
      <c r="M17" s="542"/>
      <c r="N17" s="622"/>
      <c r="O17" s="622"/>
      <c r="P17" s="622"/>
      <c r="Q17" s="920">
        <f t="shared" ref="Q17:AF17" si="1">COUNTA(Q7:Q16)</f>
        <v>1</v>
      </c>
      <c r="R17" s="920">
        <f t="shared" si="1"/>
        <v>0</v>
      </c>
      <c r="S17" s="920">
        <f t="shared" si="1"/>
        <v>0</v>
      </c>
      <c r="T17" s="922">
        <f t="shared" si="1"/>
        <v>0</v>
      </c>
      <c r="U17" s="920">
        <f t="shared" si="1"/>
        <v>0</v>
      </c>
      <c r="V17" s="920">
        <f t="shared" si="1"/>
        <v>0</v>
      </c>
      <c r="W17" s="920">
        <f t="shared" si="1"/>
        <v>0</v>
      </c>
      <c r="X17" s="920">
        <f t="shared" si="1"/>
        <v>0</v>
      </c>
      <c r="Y17" s="920">
        <f t="shared" si="1"/>
        <v>0</v>
      </c>
      <c r="Z17" s="920">
        <f t="shared" si="1"/>
        <v>0</v>
      </c>
      <c r="AA17" s="920">
        <f t="shared" si="1"/>
        <v>0</v>
      </c>
      <c r="AB17" s="920">
        <f t="shared" si="1"/>
        <v>0</v>
      </c>
      <c r="AC17" s="920">
        <f t="shared" si="1"/>
        <v>0</v>
      </c>
      <c r="AD17" s="920">
        <f t="shared" si="1"/>
        <v>0</v>
      </c>
      <c r="AE17" s="920">
        <f t="shared" si="1"/>
        <v>0</v>
      </c>
      <c r="AF17" s="920">
        <f t="shared" si="1"/>
        <v>0</v>
      </c>
      <c r="AG17" s="1751"/>
      <c r="AH17" s="1752"/>
      <c r="AI17" s="1752"/>
      <c r="AJ17" s="1753"/>
      <c r="AL17" s="650"/>
      <c r="AM17" s="652"/>
      <c r="AN17" s="661"/>
      <c r="AO17" s="652"/>
      <c r="AP17" s="652"/>
      <c r="AQ17" s="652"/>
      <c r="AR17" s="652"/>
      <c r="AS17" s="652"/>
      <c r="AT17" s="652"/>
      <c r="AU17" s="652"/>
      <c r="AV17" s="652"/>
      <c r="AW17" s="652"/>
      <c r="AX17" s="652"/>
      <c r="AY17" s="652"/>
      <c r="AZ17" s="652"/>
      <c r="BA17" s="652"/>
      <c r="BB17" s="652"/>
      <c r="BC17" s="652"/>
      <c r="BD17" s="652"/>
      <c r="BE17" s="652"/>
      <c r="BF17" s="652"/>
      <c r="BG17" s="652"/>
      <c r="BH17" s="652"/>
      <c r="BI17" s="652"/>
      <c r="BJ17" s="652"/>
      <c r="BK17" s="652"/>
      <c r="BL17" s="652"/>
      <c r="BM17" s="652"/>
      <c r="BN17" s="652"/>
      <c r="BO17" s="652"/>
    </row>
    <row r="18" spans="1:67" s="5" customFormat="1" ht="15" customHeight="1">
      <c r="A18" s="672" t="s">
        <v>318</v>
      </c>
      <c r="B18" s="26"/>
      <c r="C18" s="40" t="s">
        <v>2566</v>
      </c>
      <c r="D18" s="1749" t="s">
        <v>319</v>
      </c>
      <c r="E18" s="40"/>
      <c r="F18" s="506">
        <v>10.3</v>
      </c>
      <c r="G18" s="26" t="s">
        <v>808</v>
      </c>
      <c r="H18" s="26"/>
      <c r="I18" s="26"/>
      <c r="J18" s="505">
        <v>215</v>
      </c>
      <c r="K18" s="540"/>
      <c r="L18" s="621"/>
      <c r="M18" s="540"/>
      <c r="N18" s="621"/>
      <c r="O18" s="621"/>
      <c r="P18" s="621"/>
      <c r="Q18" s="925"/>
      <c r="R18" s="920" t="s">
        <v>1525</v>
      </c>
      <c r="S18" s="921"/>
      <c r="T18" s="922"/>
      <c r="U18" s="921"/>
      <c r="V18" s="921"/>
      <c r="W18" s="921"/>
      <c r="X18" s="921"/>
      <c r="Y18" s="921"/>
      <c r="Z18" s="921"/>
      <c r="AA18" s="921"/>
      <c r="AB18" s="921"/>
      <c r="AC18" s="921"/>
      <c r="AD18" s="921"/>
      <c r="AE18" s="921"/>
      <c r="AF18" s="921"/>
      <c r="AG18" s="930" t="s">
        <v>2565</v>
      </c>
      <c r="AH18" s="923"/>
      <c r="AI18" s="923"/>
      <c r="AJ18" s="924"/>
      <c r="AL18" s="650"/>
      <c r="AM18" s="652"/>
      <c r="AN18" s="661"/>
      <c r="AO18" s="652"/>
      <c r="AP18" s="652"/>
      <c r="AQ18" s="652"/>
      <c r="AR18" s="652"/>
      <c r="AS18" s="652"/>
      <c r="AT18" s="652"/>
      <c r="AU18" s="652"/>
      <c r="AV18" s="652"/>
      <c r="AW18" s="652"/>
      <c r="AX18" s="652"/>
      <c r="AY18" s="652"/>
      <c r="AZ18" s="652"/>
      <c r="BA18" s="652"/>
      <c r="BB18" s="652"/>
      <c r="BC18" s="652"/>
      <c r="BD18" s="652"/>
      <c r="BE18" s="652"/>
      <c r="BF18" s="652"/>
      <c r="BG18" s="652"/>
      <c r="BH18" s="652"/>
      <c r="BI18" s="652"/>
      <c r="BJ18" s="652"/>
      <c r="BK18" s="652"/>
      <c r="BL18" s="652"/>
      <c r="BM18" s="652"/>
      <c r="BN18" s="652"/>
      <c r="BO18" s="652"/>
    </row>
    <row r="19" spans="1:67" s="5" customFormat="1" ht="15">
      <c r="A19" s="672" t="s">
        <v>318</v>
      </c>
      <c r="B19" s="36"/>
      <c r="C19" s="29" t="s">
        <v>2571</v>
      </c>
      <c r="D19" s="1749" t="s">
        <v>319</v>
      </c>
      <c r="E19" s="29"/>
      <c r="F19" s="506">
        <v>11.3</v>
      </c>
      <c r="G19" s="36" t="s">
        <v>808</v>
      </c>
      <c r="H19" s="36">
        <v>627</v>
      </c>
      <c r="I19" s="36">
        <v>2120</v>
      </c>
      <c r="J19" s="505">
        <f>SUM(H19:I19)</f>
        <v>2747</v>
      </c>
      <c r="K19" s="506"/>
      <c r="L19" s="608"/>
      <c r="M19" s="506"/>
      <c r="N19" s="608"/>
      <c r="O19" s="608"/>
      <c r="P19" s="608"/>
      <c r="Q19" s="925"/>
      <c r="R19" s="925"/>
      <c r="S19" s="926"/>
      <c r="T19" s="927"/>
      <c r="U19" s="921"/>
      <c r="V19" s="921"/>
      <c r="W19" s="926"/>
      <c r="X19" s="926"/>
      <c r="Y19" s="921"/>
      <c r="Z19" s="926"/>
      <c r="AA19" s="921"/>
      <c r="AB19" s="921"/>
      <c r="AC19" s="921"/>
      <c r="AD19" s="921"/>
      <c r="AE19" s="926"/>
      <c r="AF19" s="921"/>
      <c r="AG19" s="931"/>
      <c r="AH19" s="928"/>
      <c r="AI19" s="928"/>
      <c r="AJ19" s="929"/>
      <c r="AL19" s="650"/>
      <c r="AM19" s="652"/>
      <c r="AN19" s="661"/>
      <c r="AO19" s="652"/>
      <c r="AP19" s="652"/>
      <c r="AQ19" s="652"/>
      <c r="AR19" s="652"/>
      <c r="AS19" s="652"/>
      <c r="AT19" s="652"/>
      <c r="AU19" s="652"/>
      <c r="AV19" s="652"/>
      <c r="AW19" s="652"/>
      <c r="AX19" s="652"/>
      <c r="AY19" s="652"/>
      <c r="AZ19" s="652"/>
      <c r="BA19" s="652"/>
      <c r="BB19" s="652"/>
      <c r="BC19" s="652"/>
      <c r="BD19" s="652"/>
      <c r="BE19" s="652"/>
      <c r="BF19" s="652"/>
      <c r="BG19" s="652"/>
      <c r="BH19" s="652"/>
      <c r="BI19" s="652"/>
      <c r="BJ19" s="652"/>
      <c r="BK19" s="652"/>
      <c r="BL19" s="652"/>
      <c r="BM19" s="652"/>
      <c r="BN19" s="652"/>
      <c r="BO19" s="652"/>
    </row>
    <row r="20" spans="1:67" s="5" customFormat="1" ht="15">
      <c r="A20" s="672" t="s">
        <v>318</v>
      </c>
      <c r="B20" s="26"/>
      <c r="C20" s="26" t="s">
        <v>320</v>
      </c>
      <c r="D20" s="1749" t="s">
        <v>319</v>
      </c>
      <c r="E20" s="26"/>
      <c r="F20" s="506">
        <v>4.3</v>
      </c>
      <c r="G20" s="26" t="s">
        <v>808</v>
      </c>
      <c r="H20" s="26"/>
      <c r="I20" s="26"/>
      <c r="J20" s="505">
        <v>593</v>
      </c>
      <c r="K20" s="506"/>
      <c r="L20" s="608"/>
      <c r="M20" s="506"/>
      <c r="N20" s="608"/>
      <c r="O20" s="608"/>
      <c r="P20" s="608"/>
      <c r="Q20" s="925"/>
      <c r="R20" s="925"/>
      <c r="S20" s="926"/>
      <c r="T20" s="927"/>
      <c r="U20" s="921"/>
      <c r="V20" s="921"/>
      <c r="W20" s="926"/>
      <c r="X20" s="926"/>
      <c r="Y20" s="921"/>
      <c r="Z20" s="926"/>
      <c r="AA20" s="921"/>
      <c r="AB20" s="921"/>
      <c r="AC20" s="921"/>
      <c r="AD20" s="921"/>
      <c r="AE20" s="926"/>
      <c r="AF20" s="921"/>
      <c r="AG20" s="931"/>
      <c r="AH20" s="928"/>
      <c r="AI20" s="928"/>
      <c r="AJ20" s="929"/>
      <c r="AL20" s="650"/>
      <c r="AM20" s="652"/>
      <c r="AN20" s="661"/>
      <c r="AO20" s="652"/>
      <c r="AP20" s="652"/>
      <c r="AQ20" s="652"/>
      <c r="AR20" s="652"/>
      <c r="AS20" s="652"/>
      <c r="AT20" s="652"/>
      <c r="AU20" s="652"/>
      <c r="AV20" s="652"/>
      <c r="AW20" s="652"/>
      <c r="AX20" s="652"/>
      <c r="AY20" s="652"/>
      <c r="AZ20" s="652"/>
      <c r="BA20" s="652"/>
      <c r="BB20" s="652"/>
      <c r="BC20" s="652"/>
      <c r="BD20" s="652"/>
      <c r="BE20" s="652"/>
      <c r="BF20" s="652"/>
      <c r="BG20" s="652"/>
      <c r="BH20" s="652"/>
      <c r="BI20" s="652"/>
      <c r="BJ20" s="652"/>
      <c r="BK20" s="652"/>
      <c r="BL20" s="652"/>
      <c r="BM20" s="652"/>
      <c r="BN20" s="652"/>
      <c r="BO20" s="652"/>
    </row>
    <row r="21" spans="1:67" s="5" customFormat="1" ht="15">
      <c r="A21" s="672" t="s">
        <v>318</v>
      </c>
      <c r="B21" s="36"/>
      <c r="C21" s="40" t="s">
        <v>926</v>
      </c>
      <c r="D21" s="1749" t="s">
        <v>319</v>
      </c>
      <c r="E21" s="40"/>
      <c r="F21" s="530">
        <v>10</v>
      </c>
      <c r="G21" s="36" t="s">
        <v>808</v>
      </c>
      <c r="H21" s="36">
        <v>259</v>
      </c>
      <c r="I21" s="36">
        <v>890</v>
      </c>
      <c r="J21" s="505">
        <f>SUM(H21:I21)</f>
        <v>1149</v>
      </c>
      <c r="K21" s="506"/>
      <c r="L21" s="608"/>
      <c r="M21" s="506"/>
      <c r="N21" s="608"/>
      <c r="O21" s="608"/>
      <c r="P21" s="608"/>
      <c r="Q21" s="925"/>
      <c r="R21" s="925"/>
      <c r="S21" s="926"/>
      <c r="T21" s="927"/>
      <c r="U21" s="921"/>
      <c r="V21" s="921"/>
      <c r="W21" s="926"/>
      <c r="X21" s="926"/>
      <c r="Y21" s="921"/>
      <c r="Z21" s="926"/>
      <c r="AA21" s="921"/>
      <c r="AB21" s="921"/>
      <c r="AC21" s="921"/>
      <c r="AD21" s="921"/>
      <c r="AE21" s="926"/>
      <c r="AF21" s="921"/>
      <c r="AG21" s="931"/>
      <c r="AH21" s="928"/>
      <c r="AI21" s="928"/>
      <c r="AJ21" s="929"/>
      <c r="AL21" s="650"/>
      <c r="AM21" s="652"/>
      <c r="AN21" s="661"/>
      <c r="AO21" s="652"/>
      <c r="AP21" s="652"/>
      <c r="AQ21" s="652"/>
      <c r="AR21" s="652"/>
      <c r="AS21" s="652"/>
      <c r="AT21" s="652"/>
      <c r="AU21" s="652"/>
      <c r="AV21" s="652"/>
      <c r="AW21" s="652"/>
      <c r="AX21" s="652"/>
      <c r="AY21" s="652"/>
      <c r="AZ21" s="652"/>
      <c r="BA21" s="652"/>
      <c r="BB21" s="652"/>
      <c r="BC21" s="652"/>
      <c r="BD21" s="652"/>
      <c r="BE21" s="652"/>
      <c r="BF21" s="652"/>
      <c r="BG21" s="652"/>
      <c r="BH21" s="652"/>
      <c r="BI21" s="652"/>
      <c r="BJ21" s="652"/>
      <c r="BK21" s="652"/>
      <c r="BL21" s="652"/>
      <c r="BM21" s="652"/>
      <c r="BN21" s="652"/>
      <c r="BO21" s="652"/>
    </row>
    <row r="22" spans="1:67" s="5" customFormat="1" ht="15">
      <c r="A22" s="672" t="s">
        <v>318</v>
      </c>
      <c r="B22" s="26"/>
      <c r="C22" s="40" t="s">
        <v>928</v>
      </c>
      <c r="D22" s="1749" t="s">
        <v>319</v>
      </c>
      <c r="E22" s="40"/>
      <c r="F22" s="506">
        <v>8.5</v>
      </c>
      <c r="G22" s="26" t="s">
        <v>808</v>
      </c>
      <c r="H22" s="26">
        <v>2780</v>
      </c>
      <c r="I22" s="26">
        <v>2020</v>
      </c>
      <c r="J22" s="505">
        <f t="shared" ref="J22:J30" si="2">SUM(H22:I22)</f>
        <v>4800</v>
      </c>
      <c r="K22" s="530"/>
      <c r="L22" s="607"/>
      <c r="M22" s="530"/>
      <c r="N22" s="607"/>
      <c r="O22" s="607"/>
      <c r="P22" s="607"/>
      <c r="Q22" s="920"/>
      <c r="R22" s="920"/>
      <c r="S22" s="921"/>
      <c r="T22" s="922"/>
      <c r="U22" s="921"/>
      <c r="V22" s="921"/>
      <c r="W22" s="921"/>
      <c r="X22" s="921"/>
      <c r="Y22" s="921"/>
      <c r="Z22" s="921"/>
      <c r="AA22" s="921"/>
      <c r="AB22" s="921"/>
      <c r="AC22" s="921"/>
      <c r="AD22" s="921"/>
      <c r="AE22" s="921"/>
      <c r="AF22" s="921"/>
      <c r="AG22" s="931"/>
      <c r="AH22" s="928"/>
      <c r="AI22" s="928"/>
      <c r="AJ22" s="929"/>
      <c r="AL22" s="650"/>
      <c r="AM22" s="652"/>
      <c r="AN22" s="661"/>
      <c r="AO22" s="652"/>
      <c r="AP22" s="652"/>
      <c r="AQ22" s="652"/>
      <c r="AR22" s="652"/>
      <c r="AS22" s="652"/>
      <c r="AT22" s="652"/>
      <c r="AU22" s="652"/>
      <c r="AV22" s="652"/>
      <c r="AW22" s="652"/>
      <c r="AX22" s="652"/>
      <c r="AY22" s="652"/>
      <c r="AZ22" s="652"/>
      <c r="BA22" s="652"/>
      <c r="BB22" s="652"/>
      <c r="BC22" s="652"/>
      <c r="BD22" s="652"/>
      <c r="BE22" s="652"/>
      <c r="BF22" s="652"/>
      <c r="BG22" s="652"/>
      <c r="BH22" s="652"/>
      <c r="BI22" s="652"/>
      <c r="BJ22" s="652"/>
      <c r="BK22" s="652"/>
      <c r="BL22" s="652"/>
      <c r="BM22" s="652"/>
      <c r="BN22" s="652"/>
      <c r="BO22" s="652"/>
    </row>
    <row r="23" spans="1:67" s="5" customFormat="1" ht="15">
      <c r="A23" s="672" t="s">
        <v>318</v>
      </c>
      <c r="B23" s="26"/>
      <c r="C23" s="40" t="s">
        <v>2570</v>
      </c>
      <c r="D23" s="1749" t="s">
        <v>319</v>
      </c>
      <c r="E23" s="40"/>
      <c r="F23" s="506"/>
      <c r="G23" s="26" t="s">
        <v>808</v>
      </c>
      <c r="H23" s="26"/>
      <c r="I23" s="26"/>
      <c r="J23" s="505">
        <f t="shared" si="2"/>
        <v>0</v>
      </c>
      <c r="K23" s="506"/>
      <c r="L23" s="608"/>
      <c r="M23" s="506"/>
      <c r="N23" s="608"/>
      <c r="O23" s="608"/>
      <c r="P23" s="608"/>
      <c r="Q23" s="925"/>
      <c r="R23" s="925"/>
      <c r="S23" s="926"/>
      <c r="T23" s="927"/>
      <c r="U23" s="921"/>
      <c r="V23" s="921"/>
      <c r="W23" s="926"/>
      <c r="X23" s="926"/>
      <c r="Y23" s="921"/>
      <c r="Z23" s="926"/>
      <c r="AA23" s="921"/>
      <c r="AB23" s="921"/>
      <c r="AC23" s="921"/>
      <c r="AD23" s="921"/>
      <c r="AE23" s="926"/>
      <c r="AF23" s="921"/>
      <c r="AG23" s="931"/>
      <c r="AH23" s="928"/>
      <c r="AI23" s="928"/>
      <c r="AJ23" s="929"/>
      <c r="AL23" s="650"/>
      <c r="AM23" s="652"/>
      <c r="AN23" s="661"/>
      <c r="AO23" s="652"/>
      <c r="AP23" s="652"/>
      <c r="AQ23" s="652"/>
      <c r="AR23" s="652"/>
      <c r="AS23" s="652"/>
      <c r="AT23" s="652"/>
      <c r="AU23" s="652"/>
      <c r="AV23" s="652"/>
      <c r="AW23" s="652"/>
      <c r="AX23" s="652"/>
      <c r="AY23" s="652"/>
      <c r="AZ23" s="652"/>
      <c r="BA23" s="652"/>
      <c r="BB23" s="652"/>
      <c r="BC23" s="652"/>
      <c r="BD23" s="652"/>
      <c r="BE23" s="652"/>
      <c r="BF23" s="652"/>
      <c r="BG23" s="652"/>
      <c r="BH23" s="652"/>
      <c r="BI23" s="652"/>
      <c r="BJ23" s="652"/>
      <c r="BK23" s="652"/>
      <c r="BL23" s="652"/>
      <c r="BM23" s="652"/>
      <c r="BN23" s="652"/>
      <c r="BO23" s="652"/>
    </row>
    <row r="24" spans="1:67" s="5" customFormat="1" ht="15">
      <c r="A24" s="672" t="s">
        <v>318</v>
      </c>
      <c r="B24" s="26"/>
      <c r="C24" s="40" t="s">
        <v>2568</v>
      </c>
      <c r="D24" s="1749" t="s">
        <v>319</v>
      </c>
      <c r="E24" s="40"/>
      <c r="F24" s="506"/>
      <c r="G24" s="26" t="s">
        <v>808</v>
      </c>
      <c r="H24" s="26">
        <v>60</v>
      </c>
      <c r="I24" s="26">
        <v>337</v>
      </c>
      <c r="J24" s="505">
        <f t="shared" si="2"/>
        <v>397</v>
      </c>
      <c r="K24" s="506"/>
      <c r="L24" s="608"/>
      <c r="M24" s="506"/>
      <c r="N24" s="608"/>
      <c r="O24" s="608"/>
      <c r="P24" s="608"/>
      <c r="Q24" s="925"/>
      <c r="R24" s="925"/>
      <c r="S24" s="926"/>
      <c r="T24" s="927"/>
      <c r="U24" s="921"/>
      <c r="V24" s="921"/>
      <c r="W24" s="926"/>
      <c r="X24" s="926"/>
      <c r="Y24" s="921"/>
      <c r="Z24" s="926"/>
      <c r="AA24" s="921"/>
      <c r="AB24" s="921"/>
      <c r="AC24" s="921"/>
      <c r="AD24" s="921"/>
      <c r="AE24" s="926"/>
      <c r="AF24" s="921"/>
      <c r="AG24" s="931"/>
      <c r="AH24" s="928"/>
      <c r="AI24" s="928"/>
      <c r="AJ24" s="929"/>
      <c r="AL24" s="650"/>
      <c r="AM24" s="652"/>
      <c r="AN24" s="661"/>
      <c r="AO24" s="652"/>
      <c r="AP24" s="652"/>
      <c r="AQ24" s="652"/>
      <c r="AR24" s="652"/>
      <c r="AS24" s="652"/>
      <c r="AT24" s="652"/>
      <c r="AU24" s="652"/>
      <c r="AV24" s="652"/>
      <c r="AW24" s="652"/>
      <c r="AX24" s="652"/>
      <c r="AY24" s="652"/>
      <c r="AZ24" s="652"/>
      <c r="BA24" s="652"/>
      <c r="BB24" s="652"/>
      <c r="BC24" s="652"/>
      <c r="BD24" s="652"/>
      <c r="BE24" s="652"/>
      <c r="BF24" s="652"/>
      <c r="BG24" s="652"/>
      <c r="BH24" s="652"/>
      <c r="BI24" s="652"/>
      <c r="BJ24" s="652"/>
      <c r="BK24" s="652"/>
      <c r="BL24" s="652"/>
      <c r="BM24" s="652"/>
      <c r="BN24" s="652"/>
      <c r="BO24" s="652"/>
    </row>
    <row r="25" spans="1:67" s="5" customFormat="1" ht="15">
      <c r="A25" s="672" t="s">
        <v>318</v>
      </c>
      <c r="B25" s="26"/>
      <c r="C25" s="40" t="s">
        <v>2569</v>
      </c>
      <c r="D25" s="1749" t="s">
        <v>319</v>
      </c>
      <c r="E25" s="40"/>
      <c r="F25" s="506"/>
      <c r="G25" s="26" t="s">
        <v>808</v>
      </c>
      <c r="H25" s="26"/>
      <c r="I25" s="26"/>
      <c r="J25" s="505">
        <f t="shared" si="2"/>
        <v>0</v>
      </c>
      <c r="K25" s="506"/>
      <c r="L25" s="608"/>
      <c r="M25" s="506"/>
      <c r="N25" s="608"/>
      <c r="O25" s="608"/>
      <c r="P25" s="608"/>
      <c r="Q25" s="925"/>
      <c r="R25" s="925"/>
      <c r="S25" s="926"/>
      <c r="T25" s="927"/>
      <c r="U25" s="921"/>
      <c r="V25" s="921"/>
      <c r="W25" s="926"/>
      <c r="X25" s="926"/>
      <c r="Y25" s="921"/>
      <c r="Z25" s="926"/>
      <c r="AA25" s="921"/>
      <c r="AB25" s="921"/>
      <c r="AC25" s="921"/>
      <c r="AD25" s="921"/>
      <c r="AE25" s="926"/>
      <c r="AF25" s="921"/>
      <c r="AG25" s="931"/>
      <c r="AH25" s="928"/>
      <c r="AI25" s="928"/>
      <c r="AJ25" s="929"/>
      <c r="AL25" s="650"/>
      <c r="AM25" s="652"/>
      <c r="AN25" s="661"/>
      <c r="AO25" s="652"/>
      <c r="AP25" s="652"/>
      <c r="AQ25" s="652"/>
      <c r="AR25" s="652"/>
      <c r="AS25" s="652"/>
      <c r="AT25" s="652"/>
      <c r="AU25" s="652"/>
      <c r="AV25" s="652"/>
      <c r="AW25" s="652"/>
      <c r="AX25" s="652"/>
      <c r="AY25" s="652"/>
      <c r="AZ25" s="652"/>
      <c r="BA25" s="652"/>
      <c r="BB25" s="652"/>
      <c r="BC25" s="652"/>
      <c r="BD25" s="652"/>
      <c r="BE25" s="652"/>
      <c r="BF25" s="652"/>
      <c r="BG25" s="652"/>
      <c r="BH25" s="652"/>
      <c r="BI25" s="652"/>
      <c r="BJ25" s="652"/>
      <c r="BK25" s="652"/>
      <c r="BL25" s="652"/>
      <c r="BM25" s="652"/>
      <c r="BN25" s="652"/>
      <c r="BO25" s="652"/>
    </row>
    <row r="26" spans="1:67" s="5" customFormat="1" ht="15">
      <c r="A26" s="672" t="s">
        <v>930</v>
      </c>
      <c r="B26" s="26"/>
      <c r="C26" s="40" t="s">
        <v>2567</v>
      </c>
      <c r="D26" s="1749" t="s">
        <v>319</v>
      </c>
      <c r="E26" s="40"/>
      <c r="F26" s="506"/>
      <c r="G26" s="26" t="s">
        <v>808</v>
      </c>
      <c r="H26" s="26">
        <v>322</v>
      </c>
      <c r="I26" s="26">
        <v>1011</v>
      </c>
      <c r="J26" s="505">
        <f t="shared" si="2"/>
        <v>1333</v>
      </c>
      <c r="K26" s="506"/>
      <c r="L26" s="608"/>
      <c r="M26" s="506"/>
      <c r="N26" s="608"/>
      <c r="O26" s="608"/>
      <c r="P26" s="608"/>
      <c r="Q26" s="925"/>
      <c r="R26" s="925"/>
      <c r="S26" s="926"/>
      <c r="T26" s="927"/>
      <c r="U26" s="921"/>
      <c r="V26" s="921"/>
      <c r="W26" s="926"/>
      <c r="X26" s="926"/>
      <c r="Y26" s="921"/>
      <c r="Z26" s="926"/>
      <c r="AA26" s="921"/>
      <c r="AB26" s="921"/>
      <c r="AC26" s="921"/>
      <c r="AD26" s="921"/>
      <c r="AE26" s="926"/>
      <c r="AF26" s="921"/>
      <c r="AG26" s="931"/>
      <c r="AH26" s="928"/>
      <c r="AI26" s="928"/>
      <c r="AJ26" s="929"/>
      <c r="AL26" s="650"/>
      <c r="AM26" s="652"/>
      <c r="AN26" s="661"/>
      <c r="AO26" s="652"/>
      <c r="AP26" s="652"/>
      <c r="AQ26" s="652"/>
      <c r="AR26" s="652"/>
      <c r="AS26" s="652"/>
      <c r="AT26" s="652"/>
      <c r="AU26" s="652"/>
      <c r="AV26" s="652"/>
      <c r="AW26" s="652"/>
      <c r="AX26" s="652"/>
      <c r="AY26" s="652"/>
      <c r="AZ26" s="652"/>
      <c r="BA26" s="652"/>
      <c r="BB26" s="652"/>
      <c r="BC26" s="652"/>
      <c r="BD26" s="652"/>
      <c r="BE26" s="652"/>
      <c r="BF26" s="652"/>
      <c r="BG26" s="652"/>
      <c r="BH26" s="652"/>
      <c r="BI26" s="652"/>
      <c r="BJ26" s="652"/>
      <c r="BK26" s="652"/>
      <c r="BL26" s="652"/>
      <c r="BM26" s="652"/>
      <c r="BN26" s="652"/>
      <c r="BO26" s="652"/>
    </row>
    <row r="27" spans="1:67" s="5" customFormat="1" ht="15">
      <c r="A27" s="672" t="s">
        <v>930</v>
      </c>
      <c r="B27" s="26"/>
      <c r="C27" s="40" t="s">
        <v>927</v>
      </c>
      <c r="D27" s="1749" t="s">
        <v>319</v>
      </c>
      <c r="E27" s="40"/>
      <c r="F27" s="530">
        <v>5.8</v>
      </c>
      <c r="G27" s="26" t="s">
        <v>808</v>
      </c>
      <c r="H27" s="26">
        <v>351</v>
      </c>
      <c r="I27" s="26">
        <v>927</v>
      </c>
      <c r="J27" s="505">
        <f t="shared" si="2"/>
        <v>1278</v>
      </c>
      <c r="K27" s="506"/>
      <c r="L27" s="608"/>
      <c r="M27" s="506"/>
      <c r="N27" s="608"/>
      <c r="O27" s="608"/>
      <c r="P27" s="608"/>
      <c r="Q27" s="925"/>
      <c r="R27" s="925"/>
      <c r="S27" s="926"/>
      <c r="T27" s="927"/>
      <c r="U27" s="921"/>
      <c r="V27" s="921"/>
      <c r="W27" s="926"/>
      <c r="X27" s="926"/>
      <c r="Y27" s="921"/>
      <c r="Z27" s="926"/>
      <c r="AA27" s="921"/>
      <c r="AB27" s="921"/>
      <c r="AC27" s="921"/>
      <c r="AD27" s="921"/>
      <c r="AE27" s="926"/>
      <c r="AF27" s="921"/>
      <c r="AG27" s="931"/>
      <c r="AH27" s="928"/>
      <c r="AI27" s="928"/>
      <c r="AJ27" s="929"/>
      <c r="AL27" s="650"/>
      <c r="AM27" s="652"/>
      <c r="AN27" s="661"/>
      <c r="AO27" s="652"/>
      <c r="AP27" s="652"/>
      <c r="AQ27" s="652"/>
      <c r="AR27" s="652"/>
      <c r="AS27" s="652"/>
      <c r="AT27" s="652"/>
      <c r="AU27" s="652"/>
      <c r="AV27" s="652"/>
      <c r="AW27" s="652"/>
      <c r="AX27" s="652"/>
      <c r="AY27" s="652"/>
      <c r="AZ27" s="652"/>
      <c r="BA27" s="652"/>
      <c r="BB27" s="652"/>
      <c r="BC27" s="652"/>
      <c r="BD27" s="652"/>
      <c r="BE27" s="652"/>
      <c r="BF27" s="652"/>
      <c r="BG27" s="652"/>
      <c r="BH27" s="652"/>
      <c r="BI27" s="652"/>
      <c r="BJ27" s="652"/>
      <c r="BK27" s="652"/>
      <c r="BL27" s="652"/>
      <c r="BM27" s="652"/>
      <c r="BN27" s="652"/>
      <c r="BO27" s="652"/>
    </row>
    <row r="28" spans="1:67" s="5" customFormat="1" ht="15">
      <c r="A28" s="672" t="s">
        <v>930</v>
      </c>
      <c r="B28" s="26"/>
      <c r="C28" s="36" t="s">
        <v>2572</v>
      </c>
      <c r="D28" s="1749" t="s">
        <v>319</v>
      </c>
      <c r="E28" s="36"/>
      <c r="F28" s="530"/>
      <c r="G28" s="26" t="s">
        <v>808</v>
      </c>
      <c r="H28" s="26">
        <v>273</v>
      </c>
      <c r="I28" s="26">
        <v>469</v>
      </c>
      <c r="J28" s="505">
        <f t="shared" si="2"/>
        <v>742</v>
      </c>
      <c r="K28" s="530"/>
      <c r="L28" s="607"/>
      <c r="M28" s="530"/>
      <c r="N28" s="607"/>
      <c r="O28" s="607"/>
      <c r="P28" s="607"/>
      <c r="Q28" s="920"/>
      <c r="R28" s="920"/>
      <c r="S28" s="921"/>
      <c r="T28" s="922"/>
      <c r="U28" s="921"/>
      <c r="V28" s="921"/>
      <c r="W28" s="921"/>
      <c r="X28" s="921"/>
      <c r="Y28" s="921"/>
      <c r="Z28" s="921"/>
      <c r="AA28" s="921"/>
      <c r="AB28" s="921"/>
      <c r="AC28" s="921"/>
      <c r="AD28" s="921"/>
      <c r="AE28" s="921"/>
      <c r="AF28" s="921"/>
      <c r="AG28" s="931"/>
      <c r="AH28" s="928"/>
      <c r="AI28" s="928"/>
      <c r="AJ28" s="929"/>
      <c r="AL28" s="650"/>
      <c r="AM28" s="652"/>
      <c r="AN28" s="661"/>
      <c r="AO28" s="652"/>
      <c r="AP28" s="652"/>
      <c r="AQ28" s="652"/>
      <c r="AR28" s="652"/>
      <c r="AS28" s="652"/>
      <c r="AT28" s="652"/>
      <c r="AU28" s="652"/>
      <c r="AV28" s="652"/>
      <c r="AW28" s="652"/>
      <c r="AX28" s="652"/>
      <c r="AY28" s="652"/>
      <c r="AZ28" s="652"/>
      <c r="BA28" s="652"/>
      <c r="BB28" s="652"/>
      <c r="BC28" s="652"/>
      <c r="BD28" s="652"/>
      <c r="BE28" s="652"/>
      <c r="BF28" s="652"/>
      <c r="BG28" s="652"/>
      <c r="BH28" s="652"/>
      <c r="BI28" s="652"/>
      <c r="BJ28" s="652"/>
      <c r="BK28" s="652"/>
      <c r="BL28" s="652"/>
      <c r="BM28" s="652"/>
      <c r="BN28" s="652"/>
      <c r="BO28" s="652"/>
    </row>
    <row r="29" spans="1:67" s="5" customFormat="1" ht="15">
      <c r="A29" s="226" t="s">
        <v>930</v>
      </c>
      <c r="B29" s="36"/>
      <c r="C29" s="40" t="s">
        <v>931</v>
      </c>
      <c r="D29" s="1749" t="s">
        <v>319</v>
      </c>
      <c r="E29" s="40"/>
      <c r="F29" s="506">
        <v>5.3</v>
      </c>
      <c r="G29" s="36" t="s">
        <v>751</v>
      </c>
      <c r="H29" s="36">
        <v>459</v>
      </c>
      <c r="I29" s="36">
        <v>1255</v>
      </c>
      <c r="J29" s="505">
        <f t="shared" si="2"/>
        <v>1714</v>
      </c>
      <c r="K29" s="530"/>
      <c r="L29" s="607"/>
      <c r="M29" s="530"/>
      <c r="N29" s="607"/>
      <c r="O29" s="607"/>
      <c r="P29" s="607"/>
      <c r="Q29" s="920"/>
      <c r="R29" s="920"/>
      <c r="S29" s="921"/>
      <c r="T29" s="922"/>
      <c r="U29" s="921"/>
      <c r="V29" s="921"/>
      <c r="W29" s="921"/>
      <c r="X29" s="921"/>
      <c r="Y29" s="921"/>
      <c r="Z29" s="921"/>
      <c r="AA29" s="921"/>
      <c r="AB29" s="921"/>
      <c r="AC29" s="921"/>
      <c r="AD29" s="921"/>
      <c r="AE29" s="921"/>
      <c r="AF29" s="921"/>
      <c r="AG29" s="931"/>
      <c r="AH29" s="928"/>
      <c r="AI29" s="928"/>
      <c r="AJ29" s="929"/>
      <c r="AL29" s="650"/>
      <c r="AM29" s="652"/>
      <c r="AN29" s="661"/>
      <c r="AO29" s="652"/>
      <c r="AP29" s="652"/>
      <c r="AQ29" s="652"/>
      <c r="AR29" s="652"/>
      <c r="AS29" s="652"/>
      <c r="AT29" s="652"/>
      <c r="AU29" s="652"/>
      <c r="AV29" s="652"/>
      <c r="AW29" s="652"/>
      <c r="AX29" s="652"/>
      <c r="AY29" s="652"/>
      <c r="AZ29" s="652"/>
      <c r="BA29" s="652"/>
      <c r="BB29" s="652"/>
      <c r="BC29" s="652"/>
      <c r="BD29" s="652"/>
      <c r="BE29" s="652"/>
      <c r="BF29" s="652"/>
      <c r="BG29" s="652"/>
      <c r="BH29" s="652"/>
      <c r="BI29" s="652"/>
      <c r="BJ29" s="652"/>
      <c r="BK29" s="652"/>
      <c r="BL29" s="652"/>
      <c r="BM29" s="652"/>
      <c r="BN29" s="652"/>
      <c r="BO29" s="652"/>
    </row>
    <row r="30" spans="1:67" s="5" customFormat="1" ht="15">
      <c r="A30" s="226" t="s">
        <v>930</v>
      </c>
      <c r="B30" s="36"/>
      <c r="C30" s="40" t="s">
        <v>934</v>
      </c>
      <c r="D30" s="1749" t="s">
        <v>319</v>
      </c>
      <c r="E30" s="40"/>
      <c r="F30" s="530">
        <v>13.1</v>
      </c>
      <c r="G30" s="36" t="s">
        <v>936</v>
      </c>
      <c r="H30" s="36">
        <v>415</v>
      </c>
      <c r="I30" s="36">
        <v>1611</v>
      </c>
      <c r="J30" s="505">
        <f t="shared" si="2"/>
        <v>2026</v>
      </c>
      <c r="K30" s="506"/>
      <c r="L30" s="608"/>
      <c r="M30" s="506"/>
      <c r="N30" s="608"/>
      <c r="O30" s="608"/>
      <c r="P30" s="608"/>
      <c r="Q30" s="925"/>
      <c r="R30" s="925"/>
      <c r="S30" s="926"/>
      <c r="T30" s="927"/>
      <c r="U30" s="921"/>
      <c r="V30" s="921"/>
      <c r="W30" s="926"/>
      <c r="X30" s="926"/>
      <c r="Y30" s="921"/>
      <c r="Z30" s="926"/>
      <c r="AA30" s="921"/>
      <c r="AB30" s="921"/>
      <c r="AC30" s="921"/>
      <c r="AD30" s="921"/>
      <c r="AE30" s="926"/>
      <c r="AF30" s="921"/>
      <c r="AG30" s="931"/>
      <c r="AH30" s="928"/>
      <c r="AI30" s="928"/>
      <c r="AJ30" s="929"/>
      <c r="AL30" s="650"/>
      <c r="AM30" s="652"/>
      <c r="AN30" s="661"/>
      <c r="AO30" s="652"/>
      <c r="AP30" s="652"/>
      <c r="AQ30" s="652"/>
      <c r="AR30" s="652"/>
      <c r="AS30" s="652"/>
      <c r="AT30" s="652"/>
      <c r="AU30" s="652"/>
      <c r="AV30" s="652"/>
      <c r="AW30" s="652"/>
      <c r="AX30" s="652"/>
      <c r="AY30" s="652"/>
      <c r="AZ30" s="652"/>
      <c r="BA30" s="652"/>
      <c r="BB30" s="652"/>
      <c r="BC30" s="652"/>
      <c r="BD30" s="652"/>
      <c r="BE30" s="652"/>
      <c r="BF30" s="652"/>
      <c r="BG30" s="652"/>
      <c r="BH30" s="652"/>
      <c r="BI30" s="652"/>
      <c r="BJ30" s="652"/>
      <c r="BK30" s="652"/>
      <c r="BL30" s="652"/>
      <c r="BM30" s="652"/>
      <c r="BN30" s="652"/>
      <c r="BO30" s="652"/>
    </row>
    <row r="31" spans="1:67" s="5" customFormat="1" ht="15">
      <c r="A31" s="675"/>
      <c r="B31" s="37"/>
      <c r="C31" s="955"/>
      <c r="D31" s="955"/>
      <c r="E31" s="955"/>
      <c r="F31" s="873"/>
      <c r="G31" s="37"/>
      <c r="H31" s="37"/>
      <c r="I31" s="37"/>
      <c r="J31" s="958"/>
      <c r="K31" s="506"/>
      <c r="L31" s="608"/>
      <c r="M31" s="506"/>
      <c r="N31" s="608"/>
      <c r="O31" s="608"/>
      <c r="P31" s="608"/>
      <c r="Q31" s="925"/>
      <c r="R31" s="925"/>
      <c r="S31" s="926"/>
      <c r="T31" s="927"/>
      <c r="U31" s="921"/>
      <c r="V31" s="921"/>
      <c r="W31" s="926"/>
      <c r="X31" s="926"/>
      <c r="Y31" s="921"/>
      <c r="Z31" s="926"/>
      <c r="AA31" s="921"/>
      <c r="AB31" s="921"/>
      <c r="AC31" s="921"/>
      <c r="AD31" s="921"/>
      <c r="AE31" s="926"/>
      <c r="AF31" s="921"/>
      <c r="AG31" s="931"/>
      <c r="AH31" s="928"/>
      <c r="AI31" s="928"/>
      <c r="AJ31" s="929"/>
      <c r="AL31" s="650"/>
      <c r="AM31" s="652"/>
      <c r="AN31" s="661"/>
      <c r="AO31" s="652"/>
      <c r="AP31" s="652"/>
      <c r="AQ31" s="652"/>
      <c r="AR31" s="652"/>
      <c r="AS31" s="652"/>
      <c r="AT31" s="652"/>
      <c r="AU31" s="652"/>
      <c r="AV31" s="652"/>
      <c r="AW31" s="652"/>
      <c r="AX31" s="652"/>
      <c r="AY31" s="652"/>
      <c r="AZ31" s="652"/>
      <c r="BA31" s="652"/>
      <c r="BB31" s="652"/>
      <c r="BC31" s="652"/>
      <c r="BD31" s="652"/>
      <c r="BE31" s="652"/>
      <c r="BF31" s="652"/>
      <c r="BG31" s="652"/>
      <c r="BH31" s="652"/>
      <c r="BI31" s="652"/>
      <c r="BJ31" s="652"/>
      <c r="BK31" s="652"/>
      <c r="BL31" s="652"/>
      <c r="BM31" s="652"/>
      <c r="BN31" s="652"/>
      <c r="BO31" s="652"/>
    </row>
    <row r="32" spans="1:67" s="5" customFormat="1" ht="15">
      <c r="A32" s="818"/>
      <c r="B32" s="818"/>
      <c r="C32" s="818"/>
      <c r="D32" s="818"/>
      <c r="E32" s="818"/>
      <c r="F32" s="818"/>
      <c r="G32" s="818"/>
      <c r="H32" s="818"/>
      <c r="I32" s="818"/>
      <c r="J32" s="835">
        <f>SUM(J33:J41)</f>
        <v>5545</v>
      </c>
      <c r="K32" s="542"/>
      <c r="L32" s="622"/>
      <c r="M32" s="542"/>
      <c r="N32" s="622"/>
      <c r="O32" s="622"/>
      <c r="P32" s="622"/>
      <c r="Q32" s="920"/>
      <c r="R32" s="920"/>
      <c r="S32" s="921"/>
      <c r="T32" s="922"/>
      <c r="U32" s="921"/>
      <c r="V32" s="921"/>
      <c r="W32" s="921"/>
      <c r="X32" s="921"/>
      <c r="Y32" s="921"/>
      <c r="Z32" s="921"/>
      <c r="AA32" s="921"/>
      <c r="AB32" s="921"/>
      <c r="AC32" s="921"/>
      <c r="AD32" s="921"/>
      <c r="AE32" s="921"/>
      <c r="AF32" s="921"/>
      <c r="AG32" s="931"/>
      <c r="AH32" s="928"/>
      <c r="AI32" s="928"/>
      <c r="AJ32" s="929"/>
      <c r="AL32" s="650"/>
      <c r="AM32" s="652"/>
      <c r="AN32" s="661"/>
      <c r="AO32" s="652"/>
      <c r="AP32" s="652"/>
      <c r="AQ32" s="652"/>
      <c r="AR32" s="652"/>
      <c r="AS32" s="652"/>
      <c r="AT32" s="652"/>
      <c r="AU32" s="652"/>
      <c r="AV32" s="652"/>
      <c r="AW32" s="652"/>
      <c r="AX32" s="652"/>
      <c r="AY32" s="652"/>
      <c r="AZ32" s="652"/>
      <c r="BA32" s="652"/>
      <c r="BB32" s="652"/>
      <c r="BC32" s="652"/>
      <c r="BD32" s="652"/>
      <c r="BE32" s="652"/>
      <c r="BF32" s="652"/>
      <c r="BG32" s="652"/>
      <c r="BH32" s="652"/>
      <c r="BI32" s="652"/>
      <c r="BJ32" s="652"/>
      <c r="BK32" s="652"/>
      <c r="BL32" s="652"/>
      <c r="BM32" s="652"/>
      <c r="BN32" s="652"/>
      <c r="BO32" s="652"/>
    </row>
    <row r="33" spans="1:67" s="5" customFormat="1" ht="15">
      <c r="A33" s="682" t="s">
        <v>1039</v>
      </c>
      <c r="B33" s="41" t="s">
        <v>2656</v>
      </c>
      <c r="C33" s="1475">
        <f>COUNTA(C34:C41)</f>
        <v>8</v>
      </c>
      <c r="D33" s="1475"/>
      <c r="E33" s="1475"/>
      <c r="F33" s="548"/>
      <c r="G33" s="41" t="s">
        <v>766</v>
      </c>
      <c r="H33" s="41">
        <v>76</v>
      </c>
      <c r="I33" s="41">
        <v>153</v>
      </c>
      <c r="J33" s="547">
        <f>SUM(H33:I33)</f>
        <v>229</v>
      </c>
      <c r="K33" s="573" t="s">
        <v>2429</v>
      </c>
      <c r="L33" s="623"/>
      <c r="M33" s="548"/>
      <c r="N33" s="623"/>
      <c r="O33" s="623"/>
      <c r="P33" s="623"/>
      <c r="Q33" s="920">
        <f t="shared" ref="Q33:AF33" si="3">COUNTA(Q18:Q32)</f>
        <v>0</v>
      </c>
      <c r="R33" s="920">
        <f t="shared" si="3"/>
        <v>1</v>
      </c>
      <c r="S33" s="920">
        <f t="shared" si="3"/>
        <v>0</v>
      </c>
      <c r="T33" s="922">
        <f t="shared" si="3"/>
        <v>0</v>
      </c>
      <c r="U33" s="920">
        <f t="shared" si="3"/>
        <v>0</v>
      </c>
      <c r="V33" s="920">
        <f t="shared" si="3"/>
        <v>0</v>
      </c>
      <c r="W33" s="920">
        <f t="shared" si="3"/>
        <v>0</v>
      </c>
      <c r="X33" s="920">
        <f t="shared" si="3"/>
        <v>0</v>
      </c>
      <c r="Y33" s="920">
        <f t="shared" si="3"/>
        <v>0</v>
      </c>
      <c r="Z33" s="920">
        <f t="shared" si="3"/>
        <v>0</v>
      </c>
      <c r="AA33" s="920">
        <f t="shared" si="3"/>
        <v>0</v>
      </c>
      <c r="AB33" s="920">
        <f t="shared" si="3"/>
        <v>0</v>
      </c>
      <c r="AC33" s="920">
        <f t="shared" si="3"/>
        <v>0</v>
      </c>
      <c r="AD33" s="920">
        <f t="shared" si="3"/>
        <v>0</v>
      </c>
      <c r="AE33" s="920">
        <f t="shared" si="3"/>
        <v>0</v>
      </c>
      <c r="AF33" s="920">
        <f t="shared" si="3"/>
        <v>0</v>
      </c>
      <c r="AG33" s="1751"/>
      <c r="AH33" s="1752"/>
      <c r="AI33" s="1752"/>
      <c r="AJ33" s="1753"/>
      <c r="AL33" s="650"/>
      <c r="AM33" s="652"/>
      <c r="AN33" s="661"/>
      <c r="AO33" s="652"/>
      <c r="AP33" s="652"/>
      <c r="AQ33" s="652"/>
      <c r="AR33" s="652"/>
      <c r="AS33" s="652"/>
      <c r="AT33" s="652"/>
      <c r="AU33" s="652"/>
      <c r="AV33" s="652"/>
      <c r="AW33" s="652"/>
      <c r="AX33" s="652"/>
      <c r="AY33" s="652"/>
      <c r="AZ33" s="652"/>
      <c r="BA33" s="652"/>
      <c r="BB33" s="652"/>
      <c r="BC33" s="652"/>
      <c r="BD33" s="652"/>
      <c r="BE33" s="652"/>
      <c r="BF33" s="652"/>
      <c r="BG33" s="652"/>
      <c r="BH33" s="652"/>
      <c r="BI33" s="652"/>
      <c r="BJ33" s="652"/>
      <c r="BK33" s="652"/>
      <c r="BL33" s="652"/>
      <c r="BM33" s="652"/>
      <c r="BN33" s="652"/>
      <c r="BO33" s="652"/>
    </row>
    <row r="34" spans="1:67" s="5" customFormat="1" ht="15">
      <c r="A34" s="672" t="s">
        <v>318</v>
      </c>
      <c r="B34" s="36"/>
      <c r="C34" s="40" t="s">
        <v>937</v>
      </c>
      <c r="D34" s="41" t="s">
        <v>2656</v>
      </c>
      <c r="E34" s="40"/>
      <c r="F34" s="530"/>
      <c r="G34" s="36" t="s">
        <v>766</v>
      </c>
      <c r="H34" s="36"/>
      <c r="I34" s="49"/>
      <c r="J34" s="1299">
        <f>SUM(H34:I34)</f>
        <v>0</v>
      </c>
      <c r="K34" s="530"/>
      <c r="L34" s="607"/>
      <c r="M34" s="530"/>
      <c r="N34" s="607"/>
      <c r="O34" s="607"/>
      <c r="P34" s="607"/>
      <c r="Q34" s="925"/>
      <c r="R34" s="920"/>
      <c r="S34" s="921" t="s">
        <v>1525</v>
      </c>
      <c r="T34" s="922"/>
      <c r="U34" s="921"/>
      <c r="V34" s="921"/>
      <c r="W34" s="921"/>
      <c r="X34" s="921"/>
      <c r="Y34" s="921"/>
      <c r="Z34" s="921"/>
      <c r="AA34" s="921"/>
      <c r="AB34" s="921"/>
      <c r="AC34" s="921"/>
      <c r="AD34" s="921"/>
      <c r="AE34" s="921"/>
      <c r="AF34" s="921"/>
      <c r="AG34" s="930"/>
      <c r="AH34" s="923"/>
      <c r="AI34" s="923"/>
      <c r="AJ34" s="924"/>
      <c r="AL34" s="650"/>
      <c r="AM34" s="652"/>
      <c r="AN34" s="661"/>
      <c r="AO34" s="652"/>
      <c r="AP34" s="652"/>
      <c r="AQ34" s="652"/>
      <c r="AR34" s="652"/>
      <c r="AS34" s="652"/>
      <c r="AT34" s="652"/>
      <c r="AU34" s="652"/>
      <c r="AV34" s="652"/>
      <c r="AW34" s="652"/>
      <c r="AX34" s="652"/>
      <c r="AY34" s="652"/>
      <c r="AZ34" s="652"/>
      <c r="BA34" s="652"/>
      <c r="BB34" s="652"/>
      <c r="BC34" s="652"/>
      <c r="BD34" s="652"/>
      <c r="BE34" s="652"/>
      <c r="BF34" s="652"/>
      <c r="BG34" s="652"/>
      <c r="BH34" s="652"/>
      <c r="BI34" s="652"/>
      <c r="BJ34" s="652"/>
      <c r="BK34" s="652"/>
      <c r="BL34" s="652"/>
      <c r="BM34" s="652"/>
      <c r="BN34" s="652"/>
      <c r="BO34" s="652"/>
    </row>
    <row r="35" spans="1:67" s="5" customFormat="1" ht="15">
      <c r="A35" s="668" t="s">
        <v>318</v>
      </c>
      <c r="B35" s="26"/>
      <c r="C35" s="40" t="s">
        <v>929</v>
      </c>
      <c r="D35" s="41" t="s">
        <v>2656</v>
      </c>
      <c r="E35" s="40"/>
      <c r="F35" s="506">
        <v>9.1</v>
      </c>
      <c r="G35" s="26" t="s">
        <v>766</v>
      </c>
      <c r="H35" s="26">
        <v>513</v>
      </c>
      <c r="I35" s="46">
        <v>1676</v>
      </c>
      <c r="J35" s="1299">
        <f>SUM(H35:I35)</f>
        <v>2189</v>
      </c>
      <c r="K35" s="530"/>
      <c r="L35" s="607"/>
      <c r="M35" s="530"/>
      <c r="N35" s="607"/>
      <c r="O35" s="607"/>
      <c r="P35" s="607"/>
      <c r="Q35" s="925"/>
      <c r="R35" s="920"/>
      <c r="S35" s="921"/>
      <c r="T35" s="922"/>
      <c r="U35" s="921"/>
      <c r="V35" s="921"/>
      <c r="W35" s="921"/>
      <c r="X35" s="921"/>
      <c r="Y35" s="921"/>
      <c r="Z35" s="921"/>
      <c r="AA35" s="921"/>
      <c r="AB35" s="921"/>
      <c r="AC35" s="921"/>
      <c r="AD35" s="921"/>
      <c r="AE35" s="921"/>
      <c r="AF35" s="921"/>
      <c r="AG35" s="931"/>
      <c r="AH35" s="928"/>
      <c r="AI35" s="928"/>
      <c r="AJ35" s="929"/>
      <c r="AL35" s="650"/>
      <c r="AM35" s="652"/>
      <c r="AN35" s="661"/>
      <c r="AO35" s="652"/>
      <c r="AP35" s="652"/>
      <c r="AQ35" s="652"/>
      <c r="AR35" s="652"/>
      <c r="AS35" s="652"/>
      <c r="AT35" s="652"/>
      <c r="AU35" s="652"/>
      <c r="AV35" s="652"/>
      <c r="AW35" s="652"/>
      <c r="AX35" s="652"/>
      <c r="AY35" s="652"/>
      <c r="AZ35" s="652"/>
      <c r="BA35" s="652"/>
      <c r="BB35" s="652"/>
      <c r="BC35" s="652"/>
      <c r="BD35" s="652"/>
      <c r="BE35" s="652"/>
      <c r="BF35" s="652"/>
      <c r="BG35" s="652"/>
      <c r="BH35" s="652"/>
      <c r="BI35" s="652"/>
      <c r="BJ35" s="652"/>
      <c r="BK35" s="652"/>
      <c r="BL35" s="652"/>
      <c r="BM35" s="652"/>
      <c r="BN35" s="652"/>
      <c r="BO35" s="652"/>
    </row>
    <row r="36" spans="1:67" s="5" customFormat="1" ht="15">
      <c r="A36" s="226" t="s">
        <v>318</v>
      </c>
      <c r="B36" s="36"/>
      <c r="C36" s="40" t="s">
        <v>932</v>
      </c>
      <c r="D36" s="41" t="s">
        <v>2656</v>
      </c>
      <c r="E36" s="40"/>
      <c r="F36" s="530">
        <v>2.6</v>
      </c>
      <c r="G36" s="36" t="s">
        <v>766</v>
      </c>
      <c r="H36" s="36">
        <v>354</v>
      </c>
      <c r="I36" s="49">
        <v>1440</v>
      </c>
      <c r="J36" s="1299">
        <f>SUM(H36:I36)</f>
        <v>1794</v>
      </c>
      <c r="K36" s="506"/>
      <c r="L36" s="608"/>
      <c r="M36" s="506"/>
      <c r="N36" s="608"/>
      <c r="O36" s="608"/>
      <c r="P36" s="608"/>
      <c r="Q36" s="925"/>
      <c r="R36" s="925"/>
      <c r="S36" s="926"/>
      <c r="T36" s="927"/>
      <c r="U36" s="921"/>
      <c r="V36" s="921"/>
      <c r="W36" s="926"/>
      <c r="X36" s="926"/>
      <c r="Y36" s="921"/>
      <c r="Z36" s="926"/>
      <c r="AA36" s="921"/>
      <c r="AB36" s="921"/>
      <c r="AC36" s="921"/>
      <c r="AD36" s="921"/>
      <c r="AE36" s="926"/>
      <c r="AF36" s="921"/>
      <c r="AG36" s="931"/>
      <c r="AH36" s="928"/>
      <c r="AI36" s="928"/>
      <c r="AJ36" s="929"/>
      <c r="AL36" s="650"/>
      <c r="AM36" s="652"/>
      <c r="AN36" s="661"/>
      <c r="AO36" s="652"/>
      <c r="AP36" s="652"/>
      <c r="AQ36" s="652"/>
      <c r="AR36" s="652"/>
      <c r="AS36" s="652"/>
      <c r="AT36" s="652"/>
      <c r="AU36" s="652"/>
      <c r="AV36" s="652"/>
      <c r="AW36" s="652"/>
      <c r="AX36" s="652"/>
      <c r="AY36" s="652"/>
      <c r="AZ36" s="652"/>
      <c r="BA36" s="652"/>
      <c r="BB36" s="652"/>
      <c r="BC36" s="652"/>
      <c r="BD36" s="652"/>
      <c r="BE36" s="652"/>
      <c r="BF36" s="652"/>
      <c r="BG36" s="652"/>
      <c r="BH36" s="652"/>
      <c r="BI36" s="652"/>
      <c r="BJ36" s="652"/>
      <c r="BK36" s="652"/>
      <c r="BL36" s="652"/>
      <c r="BM36" s="652"/>
      <c r="BN36" s="652"/>
      <c r="BO36" s="652"/>
    </row>
    <row r="37" spans="1:67" s="5" customFormat="1" ht="15">
      <c r="A37" s="226" t="s">
        <v>318</v>
      </c>
      <c r="B37" s="36"/>
      <c r="C37" s="40" t="s">
        <v>935</v>
      </c>
      <c r="D37" s="41" t="s">
        <v>2656</v>
      </c>
      <c r="E37" s="40"/>
      <c r="F37" s="530">
        <v>18.899999999999999</v>
      </c>
      <c r="G37" s="36" t="s">
        <v>766</v>
      </c>
      <c r="H37" s="36"/>
      <c r="I37" s="49"/>
      <c r="J37" s="1299">
        <f t="shared" ref="J37:J40" si="4">SUM(H37:I37)</f>
        <v>0</v>
      </c>
      <c r="K37" s="530"/>
      <c r="L37" s="607"/>
      <c r="M37" s="530"/>
      <c r="N37" s="607"/>
      <c r="O37" s="607"/>
      <c r="P37" s="607"/>
      <c r="Q37" s="920"/>
      <c r="R37" s="920"/>
      <c r="S37" s="921"/>
      <c r="T37" s="922"/>
      <c r="U37" s="921"/>
      <c r="V37" s="921"/>
      <c r="W37" s="921"/>
      <c r="X37" s="921"/>
      <c r="Y37" s="921"/>
      <c r="Z37" s="921"/>
      <c r="AA37" s="921"/>
      <c r="AB37" s="921"/>
      <c r="AC37" s="921"/>
      <c r="AD37" s="921"/>
      <c r="AE37" s="921"/>
      <c r="AF37" s="921"/>
      <c r="AG37" s="931"/>
      <c r="AH37" s="928"/>
      <c r="AI37" s="928"/>
      <c r="AJ37" s="929"/>
      <c r="AL37" s="650"/>
      <c r="AM37" s="652"/>
      <c r="AN37" s="661"/>
      <c r="AO37" s="652"/>
      <c r="AP37" s="652"/>
      <c r="AQ37" s="652"/>
      <c r="AR37" s="652"/>
      <c r="AS37" s="652"/>
      <c r="AT37" s="652"/>
      <c r="AU37" s="652"/>
      <c r="AV37" s="652"/>
      <c r="AW37" s="652"/>
      <c r="AX37" s="652"/>
      <c r="AY37" s="652"/>
      <c r="AZ37" s="652"/>
      <c r="BA37" s="652"/>
      <c r="BB37" s="652"/>
      <c r="BC37" s="652"/>
      <c r="BD37" s="652"/>
      <c r="BE37" s="652"/>
      <c r="BF37" s="652"/>
      <c r="BG37" s="652"/>
      <c r="BH37" s="652"/>
      <c r="BI37" s="652"/>
      <c r="BJ37" s="652"/>
      <c r="BK37" s="652"/>
      <c r="BL37" s="652"/>
      <c r="BM37" s="652"/>
      <c r="BN37" s="652"/>
      <c r="BO37" s="652"/>
    </row>
    <row r="38" spans="1:67" s="5" customFormat="1" ht="15">
      <c r="A38" s="226" t="s">
        <v>318</v>
      </c>
      <c r="B38" s="36"/>
      <c r="C38" s="40" t="s">
        <v>933</v>
      </c>
      <c r="D38" s="41" t="s">
        <v>2656</v>
      </c>
      <c r="E38" s="40"/>
      <c r="F38" s="530">
        <v>4.7</v>
      </c>
      <c r="G38" s="36" t="s">
        <v>766</v>
      </c>
      <c r="H38" s="36">
        <v>322</v>
      </c>
      <c r="I38" s="49">
        <v>1011</v>
      </c>
      <c r="J38" s="1299">
        <f t="shared" si="4"/>
        <v>1333</v>
      </c>
      <c r="K38" s="530"/>
      <c r="L38" s="607"/>
      <c r="M38" s="530"/>
      <c r="N38" s="607"/>
      <c r="O38" s="607"/>
      <c r="P38" s="607"/>
      <c r="Q38" s="920"/>
      <c r="R38" s="920"/>
      <c r="S38" s="921"/>
      <c r="T38" s="922"/>
      <c r="U38" s="921"/>
      <c r="V38" s="921"/>
      <c r="W38" s="921"/>
      <c r="X38" s="921"/>
      <c r="Y38" s="921"/>
      <c r="Z38" s="921"/>
      <c r="AA38" s="921"/>
      <c r="AB38" s="921"/>
      <c r="AC38" s="921"/>
      <c r="AD38" s="921"/>
      <c r="AE38" s="921"/>
      <c r="AF38" s="921"/>
      <c r="AG38" s="931"/>
      <c r="AH38" s="928"/>
      <c r="AI38" s="928"/>
      <c r="AJ38" s="929"/>
      <c r="AL38" s="650"/>
      <c r="AM38" s="652"/>
      <c r="AN38" s="661"/>
      <c r="AO38" s="652"/>
      <c r="AP38" s="652"/>
      <c r="AQ38" s="652"/>
      <c r="AR38" s="652"/>
      <c r="AS38" s="652"/>
      <c r="AT38" s="652"/>
      <c r="AU38" s="652"/>
      <c r="AV38" s="652"/>
      <c r="AW38" s="652"/>
      <c r="AX38" s="652"/>
      <c r="AY38" s="652"/>
      <c r="AZ38" s="652"/>
      <c r="BA38" s="652"/>
      <c r="BB38" s="652"/>
      <c r="BC38" s="652"/>
      <c r="BD38" s="652"/>
      <c r="BE38" s="652"/>
      <c r="BF38" s="652"/>
      <c r="BG38" s="652"/>
      <c r="BH38" s="652"/>
      <c r="BI38" s="652"/>
      <c r="BJ38" s="652"/>
      <c r="BK38" s="652"/>
      <c r="BL38" s="652"/>
      <c r="BM38" s="652"/>
      <c r="BN38" s="652"/>
      <c r="BO38" s="652"/>
    </row>
    <row r="39" spans="1:67" s="5" customFormat="1" ht="15">
      <c r="A39" s="671" t="s">
        <v>930</v>
      </c>
      <c r="B39" s="144"/>
      <c r="C39" s="144" t="s">
        <v>695</v>
      </c>
      <c r="D39" s="41" t="s">
        <v>2656</v>
      </c>
      <c r="E39" s="144"/>
      <c r="F39" s="554"/>
      <c r="G39" s="144" t="s">
        <v>766</v>
      </c>
      <c r="H39" s="144"/>
      <c r="I39" s="1121"/>
      <c r="J39" s="1299">
        <f t="shared" si="4"/>
        <v>0</v>
      </c>
      <c r="K39" s="530"/>
      <c r="L39" s="607"/>
      <c r="M39" s="530"/>
      <c r="N39" s="607"/>
      <c r="O39" s="607"/>
      <c r="P39" s="607"/>
      <c r="Q39" s="920"/>
      <c r="R39" s="920"/>
      <c r="S39" s="921"/>
      <c r="T39" s="922"/>
      <c r="U39" s="921"/>
      <c r="V39" s="921"/>
      <c r="W39" s="921"/>
      <c r="X39" s="921"/>
      <c r="Y39" s="921"/>
      <c r="Z39" s="921"/>
      <c r="AA39" s="921"/>
      <c r="AB39" s="921"/>
      <c r="AC39" s="921"/>
      <c r="AD39" s="921"/>
      <c r="AE39" s="921"/>
      <c r="AF39" s="921"/>
      <c r="AG39" s="931"/>
      <c r="AH39" s="928"/>
      <c r="AI39" s="928"/>
      <c r="AJ39" s="929"/>
      <c r="AL39" s="650"/>
      <c r="AM39" s="652"/>
      <c r="AN39" s="661"/>
      <c r="AO39" s="652"/>
      <c r="AP39" s="652"/>
      <c r="AQ39" s="652"/>
      <c r="AR39" s="652"/>
      <c r="AS39" s="652"/>
      <c r="AT39" s="652"/>
      <c r="AU39" s="652"/>
      <c r="AV39" s="652"/>
      <c r="AW39" s="652"/>
      <c r="AX39" s="652"/>
      <c r="AY39" s="652"/>
      <c r="AZ39" s="652"/>
      <c r="BA39" s="652"/>
      <c r="BB39" s="652"/>
      <c r="BC39" s="652"/>
      <c r="BD39" s="652"/>
      <c r="BE39" s="652"/>
      <c r="BF39" s="652"/>
      <c r="BG39" s="652"/>
      <c r="BH39" s="652"/>
      <c r="BI39" s="652"/>
      <c r="BJ39" s="652"/>
      <c r="BK39" s="652"/>
      <c r="BL39" s="652"/>
      <c r="BM39" s="652"/>
      <c r="BN39" s="652"/>
      <c r="BO39" s="652"/>
    </row>
    <row r="40" spans="1:67" s="5" customFormat="1" ht="15">
      <c r="A40" s="686" t="s">
        <v>930</v>
      </c>
      <c r="B40" s="152"/>
      <c r="C40" s="176" t="s">
        <v>938</v>
      </c>
      <c r="D40" s="41" t="s">
        <v>2656</v>
      </c>
      <c r="E40" s="176"/>
      <c r="F40" s="525"/>
      <c r="G40" s="152" t="s">
        <v>766</v>
      </c>
      <c r="H40" s="152"/>
      <c r="I40" s="181"/>
      <c r="J40" s="1299">
        <f t="shared" si="4"/>
        <v>0</v>
      </c>
      <c r="K40" s="554"/>
      <c r="L40" s="624"/>
      <c r="M40" s="554"/>
      <c r="N40" s="624"/>
      <c r="O40" s="624"/>
      <c r="P40" s="624"/>
      <c r="Q40" s="932"/>
      <c r="R40" s="932"/>
      <c r="S40" s="933"/>
      <c r="T40" s="934"/>
      <c r="U40" s="933" t="s">
        <v>1525</v>
      </c>
      <c r="V40" s="933"/>
      <c r="W40" s="933"/>
      <c r="X40" s="933"/>
      <c r="Y40" s="933"/>
      <c r="Z40" s="933"/>
      <c r="AA40" s="933" t="s">
        <v>1525</v>
      </c>
      <c r="AB40" s="933"/>
      <c r="AC40" s="933" t="s">
        <v>1525</v>
      </c>
      <c r="AD40" s="933"/>
      <c r="AE40" s="933"/>
      <c r="AF40" s="933"/>
      <c r="AG40" s="931"/>
      <c r="AH40" s="928"/>
      <c r="AI40" s="928"/>
      <c r="AJ40" s="929"/>
      <c r="AL40" s="650"/>
      <c r="AM40" s="652"/>
      <c r="AN40" s="661"/>
      <c r="AO40" s="652"/>
      <c r="AP40" s="652"/>
      <c r="AQ40" s="652"/>
      <c r="AR40" s="652"/>
      <c r="AS40" s="652"/>
      <c r="AT40" s="652"/>
      <c r="AU40" s="652"/>
      <c r="AV40" s="652"/>
      <c r="AW40" s="652"/>
      <c r="AX40" s="652"/>
      <c r="AY40" s="652"/>
      <c r="AZ40" s="652"/>
      <c r="BA40" s="652"/>
      <c r="BB40" s="652"/>
      <c r="BC40" s="652"/>
      <c r="BD40" s="652"/>
      <c r="BE40" s="652"/>
      <c r="BF40" s="652"/>
      <c r="BG40" s="652"/>
      <c r="BH40" s="652"/>
      <c r="BI40" s="652"/>
      <c r="BJ40" s="652"/>
      <c r="BK40" s="652"/>
      <c r="BL40" s="652"/>
      <c r="BM40" s="652"/>
      <c r="BN40" s="652"/>
      <c r="BO40" s="652"/>
    </row>
    <row r="41" spans="1:67" s="5" customFormat="1" ht="15">
      <c r="A41" s="687" t="s">
        <v>930</v>
      </c>
      <c r="B41" s="177"/>
      <c r="C41" s="177" t="s">
        <v>346</v>
      </c>
      <c r="D41" s="41" t="s">
        <v>2656</v>
      </c>
      <c r="E41" s="177"/>
      <c r="F41" s="556"/>
      <c r="G41" s="177" t="s">
        <v>766</v>
      </c>
      <c r="H41" s="177"/>
      <c r="I41" s="177"/>
      <c r="J41" s="555"/>
      <c r="K41" s="525"/>
      <c r="L41" s="616"/>
      <c r="M41" s="525"/>
      <c r="N41" s="616"/>
      <c r="O41" s="616"/>
      <c r="P41" s="616"/>
      <c r="Q41" s="935"/>
      <c r="R41" s="932"/>
      <c r="S41" s="933"/>
      <c r="T41" s="934"/>
      <c r="U41" s="933"/>
      <c r="V41" s="933"/>
      <c r="W41" s="933"/>
      <c r="X41" s="933"/>
      <c r="Y41" s="933"/>
      <c r="Z41" s="933"/>
      <c r="AA41" s="933"/>
      <c r="AB41" s="933"/>
      <c r="AC41" s="933"/>
      <c r="AD41" s="933"/>
      <c r="AE41" s="933"/>
      <c r="AF41" s="933"/>
      <c r="AG41" s="931"/>
      <c r="AH41" s="928"/>
      <c r="AI41" s="928"/>
      <c r="AJ41" s="929"/>
      <c r="AL41" s="650"/>
      <c r="AM41" s="652"/>
      <c r="AN41" s="661"/>
      <c r="AO41" s="652"/>
      <c r="AP41" s="652"/>
      <c r="AQ41" s="652"/>
      <c r="AR41" s="652"/>
      <c r="AS41" s="652"/>
      <c r="AT41" s="652"/>
      <c r="AU41" s="652"/>
      <c r="AV41" s="652"/>
      <c r="AW41" s="652"/>
      <c r="AX41" s="652"/>
      <c r="AY41" s="652"/>
      <c r="AZ41" s="652"/>
      <c r="BA41" s="652"/>
      <c r="BB41" s="652"/>
      <c r="BC41" s="652"/>
      <c r="BD41" s="652"/>
      <c r="BE41" s="652"/>
      <c r="BF41" s="652"/>
      <c r="BG41" s="652"/>
      <c r="BH41" s="652"/>
      <c r="BI41" s="652"/>
      <c r="BJ41" s="652"/>
      <c r="BK41" s="652"/>
      <c r="BL41" s="652"/>
      <c r="BM41" s="652"/>
      <c r="BN41" s="652"/>
      <c r="BO41" s="652"/>
    </row>
    <row r="42" spans="1:67" s="5" customFormat="1" ht="15">
      <c r="A42" s="852"/>
      <c r="B42" s="853"/>
      <c r="C42" s="853"/>
      <c r="D42" s="853"/>
      <c r="E42" s="853"/>
      <c r="F42" s="883"/>
      <c r="G42" s="853"/>
      <c r="H42" s="853"/>
      <c r="I42" s="853"/>
      <c r="J42" s="855"/>
      <c r="K42" s="585"/>
      <c r="L42" s="642"/>
      <c r="M42" s="585"/>
      <c r="N42" s="642"/>
      <c r="O42" s="642"/>
      <c r="P42" s="642"/>
      <c r="Q42" s="935"/>
      <c r="R42" s="932"/>
      <c r="S42" s="933"/>
      <c r="T42" s="934"/>
      <c r="U42" s="933"/>
      <c r="V42" s="933"/>
      <c r="W42" s="933"/>
      <c r="X42" s="933"/>
      <c r="Y42" s="933"/>
      <c r="Z42" s="933"/>
      <c r="AA42" s="933"/>
      <c r="AB42" s="933"/>
      <c r="AC42" s="933"/>
      <c r="AD42" s="933"/>
      <c r="AE42" s="933"/>
      <c r="AF42" s="933"/>
      <c r="AG42" s="931"/>
      <c r="AH42" s="928"/>
      <c r="AI42" s="928"/>
      <c r="AJ42" s="929"/>
      <c r="AL42" s="650"/>
      <c r="AM42" s="652"/>
      <c r="AN42" s="661"/>
      <c r="AO42" s="652"/>
      <c r="AP42" s="652"/>
      <c r="AQ42" s="652"/>
      <c r="AR42" s="652"/>
      <c r="AS42" s="652"/>
      <c r="AT42" s="652"/>
      <c r="AU42" s="652"/>
      <c r="AV42" s="652"/>
      <c r="AW42" s="652"/>
      <c r="AX42" s="652"/>
      <c r="AY42" s="652"/>
      <c r="AZ42" s="652"/>
      <c r="BA42" s="652"/>
      <c r="BB42" s="652"/>
      <c r="BC42" s="652"/>
      <c r="BD42" s="652"/>
      <c r="BE42" s="652"/>
      <c r="BF42" s="652"/>
      <c r="BG42" s="652"/>
      <c r="BH42" s="652"/>
      <c r="BI42" s="652"/>
      <c r="BJ42" s="652"/>
      <c r="BK42" s="652"/>
      <c r="BL42" s="652"/>
      <c r="BM42" s="652"/>
      <c r="BN42" s="652"/>
      <c r="BO42" s="652"/>
    </row>
    <row r="43" spans="1:67" s="5" customFormat="1" ht="15">
      <c r="A43" s="818"/>
      <c r="B43" s="818"/>
      <c r="C43" s="818"/>
      <c r="D43" s="818"/>
      <c r="E43" s="818"/>
      <c r="F43" s="818"/>
      <c r="G43" s="818"/>
      <c r="H43" s="818"/>
      <c r="I43" s="818"/>
      <c r="J43" s="871">
        <f>SUM(J44:J57)</f>
        <v>10371</v>
      </c>
      <c r="K43" s="956"/>
      <c r="L43" s="957"/>
      <c r="M43" s="956"/>
      <c r="N43" s="957"/>
      <c r="O43" s="957"/>
      <c r="P43" s="957"/>
      <c r="Q43" s="935"/>
      <c r="R43" s="935"/>
      <c r="S43" s="936"/>
      <c r="T43" s="937"/>
      <c r="U43" s="933"/>
      <c r="V43" s="933"/>
      <c r="W43" s="936"/>
      <c r="X43" s="936"/>
      <c r="Y43" s="933"/>
      <c r="Z43" s="936"/>
      <c r="AA43" s="933"/>
      <c r="AB43" s="933"/>
      <c r="AC43" s="933"/>
      <c r="AD43" s="933"/>
      <c r="AE43" s="936"/>
      <c r="AF43" s="933"/>
      <c r="AG43" s="931"/>
      <c r="AH43" s="928"/>
      <c r="AI43" s="928"/>
      <c r="AJ43" s="929"/>
      <c r="AL43" s="650"/>
      <c r="AM43" s="652"/>
      <c r="AN43" s="661"/>
      <c r="AO43" s="652"/>
      <c r="AP43" s="652"/>
      <c r="AQ43" s="652"/>
      <c r="AR43" s="652"/>
      <c r="AS43" s="652"/>
      <c r="AT43" s="652"/>
      <c r="AU43" s="652"/>
      <c r="AV43" s="652"/>
      <c r="AW43" s="652"/>
      <c r="AX43" s="652"/>
      <c r="AY43" s="652"/>
      <c r="AZ43" s="652"/>
      <c r="BA43" s="652"/>
      <c r="BB43" s="652"/>
      <c r="BC43" s="652"/>
      <c r="BD43" s="652"/>
      <c r="BE43" s="652"/>
      <c r="BF43" s="652"/>
      <c r="BG43" s="652"/>
      <c r="BH43" s="652"/>
      <c r="BI43" s="652"/>
      <c r="BJ43" s="652"/>
      <c r="BK43" s="652"/>
      <c r="BL43" s="652"/>
      <c r="BM43" s="652"/>
      <c r="BN43" s="652"/>
      <c r="BO43" s="652"/>
    </row>
    <row r="44" spans="1:67" s="5" customFormat="1" ht="15">
      <c r="A44" s="490" t="s">
        <v>949</v>
      </c>
      <c r="B44" s="27" t="s">
        <v>329</v>
      </c>
      <c r="C44" s="27">
        <f>COUNTA(C45:C57)</f>
        <v>13</v>
      </c>
      <c r="D44" s="27"/>
      <c r="E44" s="27"/>
      <c r="F44" s="542"/>
      <c r="G44" s="27" t="s">
        <v>751</v>
      </c>
      <c r="H44" s="27">
        <v>2314</v>
      </c>
      <c r="I44" s="27">
        <v>5108</v>
      </c>
      <c r="J44" s="526">
        <f>SUM(H44:I44)</f>
        <v>7422</v>
      </c>
      <c r="K44" s="573" t="s">
        <v>2429</v>
      </c>
      <c r="L44" s="622"/>
      <c r="M44" s="542"/>
      <c r="N44" s="622"/>
      <c r="O44" s="573" t="s">
        <v>2272</v>
      </c>
      <c r="P44" s="622"/>
      <c r="Q44" s="920">
        <f t="shared" ref="Q44:AF44" si="5">COUNTA(Q34:Q43)</f>
        <v>0</v>
      </c>
      <c r="R44" s="920">
        <f t="shared" si="5"/>
        <v>0</v>
      </c>
      <c r="S44" s="920">
        <f t="shared" si="5"/>
        <v>1</v>
      </c>
      <c r="T44" s="922">
        <f t="shared" si="5"/>
        <v>0</v>
      </c>
      <c r="U44" s="920">
        <f t="shared" si="5"/>
        <v>1</v>
      </c>
      <c r="V44" s="920">
        <f t="shared" si="5"/>
        <v>0</v>
      </c>
      <c r="W44" s="920">
        <f t="shared" si="5"/>
        <v>0</v>
      </c>
      <c r="X44" s="920">
        <f t="shared" si="5"/>
        <v>0</v>
      </c>
      <c r="Y44" s="920">
        <f t="shared" si="5"/>
        <v>0</v>
      </c>
      <c r="Z44" s="920">
        <f t="shared" si="5"/>
        <v>0</v>
      </c>
      <c r="AA44" s="920">
        <f t="shared" si="5"/>
        <v>1</v>
      </c>
      <c r="AB44" s="920">
        <f t="shared" si="5"/>
        <v>0</v>
      </c>
      <c r="AC44" s="920">
        <f t="shared" si="5"/>
        <v>1</v>
      </c>
      <c r="AD44" s="920">
        <f t="shared" si="5"/>
        <v>0</v>
      </c>
      <c r="AE44" s="920">
        <f t="shared" si="5"/>
        <v>0</v>
      </c>
      <c r="AF44" s="920">
        <f t="shared" si="5"/>
        <v>0</v>
      </c>
      <c r="AG44" s="1751"/>
      <c r="AH44" s="1752"/>
      <c r="AI44" s="1752"/>
      <c r="AJ44" s="1753"/>
      <c r="AL44" s="650"/>
      <c r="AM44" s="652"/>
      <c r="AN44" s="661"/>
      <c r="AO44" s="652"/>
      <c r="AP44" s="652"/>
      <c r="AQ44" s="652"/>
      <c r="AR44" s="652"/>
      <c r="AS44" s="652"/>
      <c r="AT44" s="652"/>
      <c r="AU44" s="652"/>
      <c r="AV44" s="652"/>
      <c r="AW44" s="652"/>
      <c r="AX44" s="652"/>
      <c r="AY44" s="652"/>
      <c r="AZ44" s="652"/>
      <c r="BA44" s="652"/>
      <c r="BB44" s="652"/>
      <c r="BC44" s="652"/>
      <c r="BD44" s="652"/>
      <c r="BE44" s="652"/>
      <c r="BF44" s="652"/>
      <c r="BG44" s="652"/>
      <c r="BH44" s="652"/>
      <c r="BI44" s="652"/>
      <c r="BJ44" s="652"/>
      <c r="BK44" s="652"/>
      <c r="BL44" s="652"/>
      <c r="BM44" s="652"/>
      <c r="BN44" s="652"/>
      <c r="BO44" s="652"/>
    </row>
    <row r="45" spans="1:67" s="5" customFormat="1" ht="15">
      <c r="A45" s="672" t="s">
        <v>955</v>
      </c>
      <c r="B45" s="36"/>
      <c r="C45" s="40" t="s">
        <v>954</v>
      </c>
      <c r="D45" s="27" t="s">
        <v>329</v>
      </c>
      <c r="E45" s="40"/>
      <c r="F45" s="506"/>
      <c r="G45" s="36" t="s">
        <v>766</v>
      </c>
      <c r="H45" s="36"/>
      <c r="I45" s="36"/>
      <c r="J45" s="515"/>
      <c r="K45" s="540"/>
      <c r="L45" s="621"/>
      <c r="M45" s="540"/>
      <c r="N45" s="621"/>
      <c r="O45" s="621"/>
      <c r="P45" s="621"/>
      <c r="Q45" s="925"/>
      <c r="R45" s="920"/>
      <c r="S45" s="921" t="s">
        <v>1525</v>
      </c>
      <c r="T45" s="922"/>
      <c r="U45" s="921"/>
      <c r="V45" s="926"/>
      <c r="W45" s="921"/>
      <c r="X45" s="921"/>
      <c r="Y45" s="921"/>
      <c r="Z45" s="921"/>
      <c r="AA45" s="921"/>
      <c r="AB45" s="921"/>
      <c r="AC45" s="921"/>
      <c r="AD45" s="921" t="s">
        <v>1525</v>
      </c>
      <c r="AE45" s="921"/>
      <c r="AF45" s="921"/>
      <c r="AG45" s="930"/>
      <c r="AH45" s="923"/>
      <c r="AI45" s="923"/>
      <c r="AJ45" s="924"/>
      <c r="AL45" s="650"/>
      <c r="AM45" s="652"/>
      <c r="AN45" s="661"/>
      <c r="AO45" s="652"/>
      <c r="AP45" s="652"/>
      <c r="AQ45" s="652"/>
      <c r="AR45" s="652"/>
      <c r="AS45" s="652"/>
      <c r="AT45" s="652"/>
      <c r="AU45" s="652"/>
      <c r="AV45" s="652"/>
      <c r="AW45" s="652"/>
      <c r="AX45" s="652"/>
      <c r="AY45" s="652"/>
      <c r="AZ45" s="652"/>
      <c r="BA45" s="652"/>
      <c r="BB45" s="652"/>
      <c r="BC45" s="652"/>
      <c r="BD45" s="652"/>
      <c r="BE45" s="652"/>
      <c r="BF45" s="652"/>
      <c r="BG45" s="652"/>
      <c r="BH45" s="652"/>
      <c r="BI45" s="652"/>
      <c r="BJ45" s="652"/>
      <c r="BK45" s="652"/>
      <c r="BL45" s="652"/>
      <c r="BM45" s="652"/>
      <c r="BN45" s="652"/>
      <c r="BO45" s="652"/>
    </row>
    <row r="46" spans="1:67" s="5" customFormat="1" ht="15">
      <c r="A46" s="672" t="s">
        <v>967</v>
      </c>
      <c r="B46" s="26"/>
      <c r="C46" s="40" t="s">
        <v>965</v>
      </c>
      <c r="D46" s="27" t="s">
        <v>329</v>
      </c>
      <c r="E46" s="40"/>
      <c r="F46" s="530"/>
      <c r="G46" s="26" t="s">
        <v>766</v>
      </c>
      <c r="H46" s="26"/>
      <c r="I46" s="26"/>
      <c r="J46" s="515"/>
      <c r="K46" s="506"/>
      <c r="L46" s="608"/>
      <c r="M46" s="506"/>
      <c r="N46" s="608"/>
      <c r="O46" s="608"/>
      <c r="P46" s="608"/>
      <c r="Q46" s="925"/>
      <c r="R46" s="925"/>
      <c r="S46" s="926"/>
      <c r="T46" s="927"/>
      <c r="U46" s="921"/>
      <c r="V46" s="926"/>
      <c r="W46" s="926"/>
      <c r="X46" s="926"/>
      <c r="Y46" s="921"/>
      <c r="Z46" s="926"/>
      <c r="AA46" s="921"/>
      <c r="AB46" s="921"/>
      <c r="AC46" s="921"/>
      <c r="AD46" s="921"/>
      <c r="AE46" s="926"/>
      <c r="AF46" s="921"/>
      <c r="AG46" s="931"/>
      <c r="AH46" s="928"/>
      <c r="AI46" s="928"/>
      <c r="AJ46" s="929"/>
      <c r="AL46" s="650"/>
      <c r="AM46" s="652"/>
      <c r="AN46" s="661"/>
      <c r="AO46" s="652"/>
      <c r="AP46" s="652"/>
      <c r="AQ46" s="652"/>
      <c r="AR46" s="652"/>
      <c r="AS46" s="652"/>
      <c r="AT46" s="652"/>
      <c r="AU46" s="652"/>
      <c r="AV46" s="652"/>
      <c r="AW46" s="652"/>
      <c r="AX46" s="652"/>
      <c r="AY46" s="652"/>
      <c r="AZ46" s="652"/>
      <c r="BA46" s="652"/>
      <c r="BB46" s="652"/>
      <c r="BC46" s="652"/>
      <c r="BD46" s="652"/>
      <c r="BE46" s="652"/>
      <c r="BF46" s="652"/>
      <c r="BG46" s="652"/>
      <c r="BH46" s="652"/>
      <c r="BI46" s="652"/>
      <c r="BJ46" s="652"/>
      <c r="BK46" s="652"/>
      <c r="BL46" s="652"/>
      <c r="BM46" s="652"/>
      <c r="BN46" s="652"/>
      <c r="BO46" s="652"/>
    </row>
    <row r="47" spans="1:67" s="5" customFormat="1" ht="15">
      <c r="A47" s="672" t="s">
        <v>967</v>
      </c>
      <c r="B47" s="36"/>
      <c r="C47" s="40" t="s">
        <v>966</v>
      </c>
      <c r="D47" s="27" t="s">
        <v>329</v>
      </c>
      <c r="E47" s="40"/>
      <c r="F47" s="530">
        <v>1</v>
      </c>
      <c r="G47" s="26" t="s">
        <v>766</v>
      </c>
      <c r="H47" s="26"/>
      <c r="I47" s="26"/>
      <c r="J47" s="515">
        <v>960</v>
      </c>
      <c r="K47" s="530"/>
      <c r="L47" s="607"/>
      <c r="M47" s="530"/>
      <c r="N47" s="607"/>
      <c r="O47" s="607"/>
      <c r="P47" s="607"/>
      <c r="Q47" s="925"/>
      <c r="R47" s="925"/>
      <c r="S47" s="926"/>
      <c r="T47" s="927"/>
      <c r="U47" s="921"/>
      <c r="V47" s="926"/>
      <c r="W47" s="926"/>
      <c r="X47" s="926"/>
      <c r="Y47" s="921"/>
      <c r="Z47" s="926"/>
      <c r="AA47" s="921"/>
      <c r="AB47" s="921"/>
      <c r="AC47" s="921"/>
      <c r="AD47" s="921"/>
      <c r="AE47" s="926"/>
      <c r="AF47" s="921"/>
      <c r="AG47" s="931"/>
      <c r="AH47" s="928"/>
      <c r="AI47" s="928"/>
      <c r="AJ47" s="929"/>
      <c r="AL47" s="650"/>
      <c r="AM47" s="652"/>
      <c r="AN47" s="661"/>
      <c r="AO47" s="652"/>
      <c r="AP47" s="652"/>
      <c r="AQ47" s="652"/>
      <c r="AR47" s="652"/>
      <c r="AS47" s="652"/>
      <c r="AT47" s="652"/>
      <c r="AU47" s="652"/>
      <c r="AV47" s="652"/>
      <c r="AW47" s="652"/>
      <c r="AX47" s="652"/>
      <c r="AY47" s="652"/>
      <c r="AZ47" s="652"/>
      <c r="BA47" s="652"/>
      <c r="BB47" s="652"/>
      <c r="BC47" s="652"/>
      <c r="BD47" s="652"/>
      <c r="BE47" s="652"/>
      <c r="BF47" s="652"/>
      <c r="BG47" s="652"/>
      <c r="BH47" s="652"/>
      <c r="BI47" s="652"/>
      <c r="BJ47" s="652"/>
      <c r="BK47" s="652"/>
      <c r="BL47" s="652"/>
      <c r="BM47" s="652"/>
      <c r="BN47" s="652"/>
      <c r="BO47" s="652"/>
    </row>
    <row r="48" spans="1:67" s="5" customFormat="1" ht="15">
      <c r="A48" s="672" t="s">
        <v>951</v>
      </c>
      <c r="B48" s="36"/>
      <c r="C48" s="40" t="s">
        <v>950</v>
      </c>
      <c r="D48" s="27" t="s">
        <v>329</v>
      </c>
      <c r="E48" s="40"/>
      <c r="F48" s="506"/>
      <c r="G48" s="36" t="s">
        <v>808</v>
      </c>
      <c r="H48" s="36"/>
      <c r="I48" s="36"/>
      <c r="J48" s="515"/>
      <c r="K48" s="530"/>
      <c r="L48" s="607"/>
      <c r="M48" s="530"/>
      <c r="N48" s="607"/>
      <c r="O48" s="607"/>
      <c r="P48" s="607"/>
      <c r="Q48" s="925"/>
      <c r="R48" s="925"/>
      <c r="S48" s="926"/>
      <c r="T48" s="927"/>
      <c r="U48" s="921"/>
      <c r="V48" s="926"/>
      <c r="W48" s="926"/>
      <c r="X48" s="926"/>
      <c r="Y48" s="921"/>
      <c r="Z48" s="926"/>
      <c r="AA48" s="921"/>
      <c r="AB48" s="921"/>
      <c r="AC48" s="921"/>
      <c r="AD48" s="921"/>
      <c r="AE48" s="926"/>
      <c r="AF48" s="921"/>
      <c r="AG48" s="931"/>
      <c r="AH48" s="928"/>
      <c r="AI48" s="928"/>
      <c r="AJ48" s="929"/>
      <c r="AL48" s="650"/>
      <c r="AM48" s="652"/>
      <c r="AN48" s="661"/>
      <c r="AO48" s="652"/>
      <c r="AP48" s="652"/>
      <c r="AQ48" s="652"/>
      <c r="AR48" s="652"/>
      <c r="AS48" s="652"/>
      <c r="AT48" s="652"/>
      <c r="AU48" s="652"/>
      <c r="AV48" s="652"/>
      <c r="AW48" s="652"/>
      <c r="AX48" s="652"/>
      <c r="AY48" s="652"/>
      <c r="AZ48" s="652"/>
      <c r="BA48" s="652"/>
      <c r="BB48" s="652"/>
      <c r="BC48" s="652"/>
      <c r="BD48" s="652"/>
      <c r="BE48" s="652"/>
      <c r="BF48" s="652"/>
      <c r="BG48" s="652"/>
      <c r="BH48" s="652"/>
      <c r="BI48" s="652"/>
      <c r="BJ48" s="652"/>
      <c r="BK48" s="652"/>
      <c r="BL48" s="652"/>
      <c r="BM48" s="652"/>
      <c r="BN48" s="652"/>
      <c r="BO48" s="652"/>
    </row>
    <row r="49" spans="1:67" s="5" customFormat="1" ht="15">
      <c r="A49" s="672" t="s">
        <v>964</v>
      </c>
      <c r="B49" s="36"/>
      <c r="C49" s="40" t="s">
        <v>960</v>
      </c>
      <c r="D49" s="27" t="s">
        <v>329</v>
      </c>
      <c r="E49" s="40"/>
      <c r="F49" s="530"/>
      <c r="G49" s="36" t="s">
        <v>766</v>
      </c>
      <c r="H49" s="36"/>
      <c r="I49" s="36"/>
      <c r="J49" s="515"/>
      <c r="K49" s="506"/>
      <c r="L49" s="608"/>
      <c r="M49" s="506"/>
      <c r="N49" s="608"/>
      <c r="O49" s="608"/>
      <c r="P49" s="608"/>
      <c r="Q49" s="925"/>
      <c r="R49" s="925"/>
      <c r="S49" s="926"/>
      <c r="T49" s="927"/>
      <c r="U49" s="921"/>
      <c r="V49" s="926"/>
      <c r="W49" s="926"/>
      <c r="X49" s="926"/>
      <c r="Y49" s="921"/>
      <c r="Z49" s="926"/>
      <c r="AA49" s="921"/>
      <c r="AB49" s="921"/>
      <c r="AC49" s="921"/>
      <c r="AD49" s="921"/>
      <c r="AE49" s="926"/>
      <c r="AF49" s="921"/>
      <c r="AG49" s="931"/>
      <c r="AH49" s="928"/>
      <c r="AI49" s="928"/>
      <c r="AJ49" s="929"/>
      <c r="AL49" s="650"/>
      <c r="AM49" s="652"/>
      <c r="AN49" s="661"/>
      <c r="AO49" s="652"/>
      <c r="AP49" s="652"/>
      <c r="AQ49" s="652"/>
      <c r="AR49" s="652"/>
      <c r="AS49" s="652"/>
      <c r="AT49" s="652"/>
      <c r="AU49" s="652"/>
      <c r="AV49" s="652"/>
      <c r="AW49" s="652"/>
      <c r="AX49" s="652"/>
      <c r="AY49" s="652"/>
      <c r="AZ49" s="652"/>
      <c r="BA49" s="652"/>
      <c r="BB49" s="652"/>
      <c r="BC49" s="652"/>
      <c r="BD49" s="652"/>
      <c r="BE49" s="652"/>
      <c r="BF49" s="652"/>
      <c r="BG49" s="652"/>
      <c r="BH49" s="652"/>
      <c r="BI49" s="652"/>
      <c r="BJ49" s="652"/>
      <c r="BK49" s="652"/>
      <c r="BL49" s="652"/>
      <c r="BM49" s="652"/>
      <c r="BN49" s="652"/>
      <c r="BO49" s="652"/>
    </row>
    <row r="50" spans="1:67" s="5" customFormat="1" ht="15">
      <c r="A50" s="226" t="s">
        <v>948</v>
      </c>
      <c r="B50" s="36"/>
      <c r="C50" s="40" t="s">
        <v>947</v>
      </c>
      <c r="D50" s="27" t="s">
        <v>329</v>
      </c>
      <c r="E50" s="40"/>
      <c r="F50" s="506">
        <v>3.7</v>
      </c>
      <c r="G50" s="36" t="s">
        <v>808</v>
      </c>
      <c r="H50" s="36">
        <v>194</v>
      </c>
      <c r="I50" s="36">
        <v>468</v>
      </c>
      <c r="J50" s="515">
        <f>SUM(H50:I50)</f>
        <v>662</v>
      </c>
      <c r="K50" s="530"/>
      <c r="L50" s="607"/>
      <c r="M50" s="530"/>
      <c r="N50" s="607"/>
      <c r="O50" s="607"/>
      <c r="P50" s="607"/>
      <c r="Q50" s="925"/>
      <c r="R50" s="925"/>
      <c r="S50" s="926"/>
      <c r="T50" s="927"/>
      <c r="U50" s="921"/>
      <c r="V50" s="926"/>
      <c r="W50" s="926"/>
      <c r="X50" s="926"/>
      <c r="Y50" s="921"/>
      <c r="Z50" s="926"/>
      <c r="AA50" s="921"/>
      <c r="AB50" s="921"/>
      <c r="AC50" s="921"/>
      <c r="AD50" s="921"/>
      <c r="AE50" s="926"/>
      <c r="AF50" s="921"/>
      <c r="AG50" s="931"/>
      <c r="AH50" s="928"/>
      <c r="AI50" s="928"/>
      <c r="AJ50" s="929"/>
      <c r="AL50" s="650"/>
      <c r="AM50" s="652"/>
      <c r="AN50" s="661"/>
      <c r="AO50" s="652"/>
      <c r="AP50" s="652"/>
      <c r="AQ50" s="652"/>
      <c r="AR50" s="652"/>
      <c r="AS50" s="652"/>
      <c r="AT50" s="652"/>
      <c r="AU50" s="652"/>
      <c r="AV50" s="652"/>
      <c r="AW50" s="652"/>
      <c r="AX50" s="652"/>
      <c r="AY50" s="652"/>
      <c r="AZ50" s="652"/>
      <c r="BA50" s="652"/>
      <c r="BB50" s="652"/>
      <c r="BC50" s="652"/>
      <c r="BD50" s="652"/>
      <c r="BE50" s="652"/>
      <c r="BF50" s="652"/>
      <c r="BG50" s="652"/>
      <c r="BH50" s="652"/>
      <c r="BI50" s="652"/>
      <c r="BJ50" s="652"/>
      <c r="BK50" s="652"/>
      <c r="BL50" s="652"/>
      <c r="BM50" s="652"/>
      <c r="BN50" s="652"/>
      <c r="BO50" s="652"/>
    </row>
    <row r="51" spans="1:67" s="5" customFormat="1" ht="15">
      <c r="A51" s="672" t="s">
        <v>948</v>
      </c>
      <c r="B51" s="36"/>
      <c r="C51" s="40" t="s">
        <v>952</v>
      </c>
      <c r="D51" s="27" t="s">
        <v>329</v>
      </c>
      <c r="E51" s="40"/>
      <c r="F51" s="506"/>
      <c r="G51" s="36" t="s">
        <v>808</v>
      </c>
      <c r="H51" s="36"/>
      <c r="I51" s="36"/>
      <c r="J51" s="515"/>
      <c r="K51" s="506"/>
      <c r="L51" s="608"/>
      <c r="M51" s="506"/>
      <c r="N51" s="608"/>
      <c r="O51" s="608"/>
      <c r="P51" s="608"/>
      <c r="Q51" s="925"/>
      <c r="R51" s="925"/>
      <c r="S51" s="926"/>
      <c r="T51" s="927"/>
      <c r="U51" s="921"/>
      <c r="V51" s="926"/>
      <c r="W51" s="926"/>
      <c r="X51" s="926"/>
      <c r="Y51" s="921"/>
      <c r="Z51" s="926"/>
      <c r="AA51" s="921"/>
      <c r="AB51" s="921"/>
      <c r="AC51" s="921"/>
      <c r="AD51" s="921"/>
      <c r="AE51" s="926"/>
      <c r="AF51" s="921"/>
      <c r="AG51" s="931"/>
      <c r="AH51" s="928"/>
      <c r="AI51" s="928"/>
      <c r="AJ51" s="929"/>
      <c r="AL51" s="650"/>
      <c r="AM51" s="652"/>
      <c r="AN51" s="661"/>
      <c r="AO51" s="652"/>
      <c r="AP51" s="652"/>
      <c r="AQ51" s="652"/>
      <c r="AR51" s="652"/>
      <c r="AS51" s="652"/>
      <c r="AT51" s="652"/>
      <c r="AU51" s="652"/>
      <c r="AV51" s="652"/>
      <c r="AW51" s="652"/>
      <c r="AX51" s="652"/>
      <c r="AY51" s="652"/>
      <c r="AZ51" s="652"/>
      <c r="BA51" s="652"/>
      <c r="BB51" s="652"/>
      <c r="BC51" s="652"/>
      <c r="BD51" s="652"/>
      <c r="BE51" s="652"/>
      <c r="BF51" s="652"/>
      <c r="BG51" s="652"/>
      <c r="BH51" s="652"/>
      <c r="BI51" s="652"/>
      <c r="BJ51" s="652"/>
      <c r="BK51" s="652"/>
      <c r="BL51" s="652"/>
      <c r="BM51" s="652"/>
      <c r="BN51" s="652"/>
      <c r="BO51" s="652"/>
    </row>
    <row r="52" spans="1:67" s="5" customFormat="1" ht="15">
      <c r="A52" s="672" t="s">
        <v>948</v>
      </c>
      <c r="B52" s="36"/>
      <c r="C52" s="40" t="s">
        <v>953</v>
      </c>
      <c r="D52" s="27" t="s">
        <v>329</v>
      </c>
      <c r="E52" s="40"/>
      <c r="F52" s="506"/>
      <c r="G52" s="36" t="s">
        <v>808</v>
      </c>
      <c r="H52" s="36"/>
      <c r="I52" s="36"/>
      <c r="J52" s="515"/>
      <c r="K52" s="506"/>
      <c r="L52" s="608"/>
      <c r="M52" s="506"/>
      <c r="N52" s="608"/>
      <c r="O52" s="608"/>
      <c r="P52" s="608"/>
      <c r="Q52" s="925"/>
      <c r="R52" s="925"/>
      <c r="S52" s="926"/>
      <c r="T52" s="927"/>
      <c r="U52" s="921"/>
      <c r="V52" s="926"/>
      <c r="W52" s="926"/>
      <c r="X52" s="926"/>
      <c r="Y52" s="921"/>
      <c r="Z52" s="926"/>
      <c r="AA52" s="921"/>
      <c r="AB52" s="921"/>
      <c r="AC52" s="921"/>
      <c r="AD52" s="921"/>
      <c r="AE52" s="926"/>
      <c r="AF52" s="921"/>
      <c r="AG52" s="931"/>
      <c r="AH52" s="928"/>
      <c r="AI52" s="928"/>
      <c r="AJ52" s="929"/>
      <c r="AL52" s="650"/>
      <c r="AM52" s="652"/>
      <c r="AN52" s="661"/>
      <c r="AO52" s="652"/>
      <c r="AP52" s="652"/>
      <c r="AQ52" s="652"/>
      <c r="AR52" s="652"/>
      <c r="AS52" s="652"/>
      <c r="AT52" s="652"/>
      <c r="AU52" s="652"/>
      <c r="AV52" s="652"/>
      <c r="AW52" s="652"/>
      <c r="AX52" s="652"/>
      <c r="AY52" s="652"/>
      <c r="AZ52" s="652"/>
      <c r="BA52" s="652"/>
      <c r="BB52" s="652"/>
      <c r="BC52" s="652"/>
      <c r="BD52" s="652"/>
      <c r="BE52" s="652"/>
      <c r="BF52" s="652"/>
      <c r="BG52" s="652"/>
      <c r="BH52" s="652"/>
      <c r="BI52" s="652"/>
      <c r="BJ52" s="652"/>
      <c r="BK52" s="652"/>
      <c r="BL52" s="652"/>
      <c r="BM52" s="652"/>
      <c r="BN52" s="652"/>
      <c r="BO52" s="652"/>
    </row>
    <row r="53" spans="1:67" s="5" customFormat="1" ht="15">
      <c r="A53" s="672" t="s">
        <v>948</v>
      </c>
      <c r="B53" s="36"/>
      <c r="C53" s="40" t="s">
        <v>956</v>
      </c>
      <c r="D53" s="27" t="s">
        <v>329</v>
      </c>
      <c r="E53" s="40"/>
      <c r="F53" s="506"/>
      <c r="G53" s="36" t="s">
        <v>808</v>
      </c>
      <c r="H53" s="36"/>
      <c r="I53" s="36"/>
      <c r="J53" s="515"/>
      <c r="K53" s="506"/>
      <c r="L53" s="608"/>
      <c r="M53" s="506"/>
      <c r="N53" s="608"/>
      <c r="O53" s="608"/>
      <c r="P53" s="608"/>
      <c r="Q53" s="925"/>
      <c r="R53" s="925"/>
      <c r="S53" s="926"/>
      <c r="T53" s="927"/>
      <c r="U53" s="921"/>
      <c r="V53" s="926"/>
      <c r="W53" s="926"/>
      <c r="X53" s="926"/>
      <c r="Y53" s="921"/>
      <c r="Z53" s="926"/>
      <c r="AA53" s="921"/>
      <c r="AB53" s="921"/>
      <c r="AC53" s="921"/>
      <c r="AD53" s="921"/>
      <c r="AE53" s="926"/>
      <c r="AF53" s="921"/>
      <c r="AG53" s="931"/>
      <c r="AH53" s="928"/>
      <c r="AI53" s="928"/>
      <c r="AJ53" s="929"/>
      <c r="AL53" s="650"/>
      <c r="AM53" s="652"/>
      <c r="AN53" s="661"/>
      <c r="AO53" s="652"/>
      <c r="AP53" s="652"/>
      <c r="AQ53" s="652"/>
      <c r="AR53" s="652"/>
      <c r="AS53" s="652"/>
      <c r="AT53" s="652"/>
      <c r="AU53" s="652"/>
      <c r="AV53" s="652"/>
      <c r="AW53" s="652"/>
      <c r="AX53" s="652"/>
      <c r="AY53" s="652"/>
      <c r="AZ53" s="652"/>
      <c r="BA53" s="652"/>
      <c r="BB53" s="652"/>
      <c r="BC53" s="652"/>
      <c r="BD53" s="652"/>
      <c r="BE53" s="652"/>
      <c r="BF53" s="652"/>
      <c r="BG53" s="652"/>
      <c r="BH53" s="652"/>
      <c r="BI53" s="652"/>
      <c r="BJ53" s="652"/>
      <c r="BK53" s="652"/>
      <c r="BL53" s="652"/>
      <c r="BM53" s="652"/>
      <c r="BN53" s="652"/>
      <c r="BO53" s="652"/>
    </row>
    <row r="54" spans="1:67" s="5" customFormat="1" ht="15">
      <c r="A54" s="672" t="s">
        <v>948</v>
      </c>
      <c r="B54" s="36"/>
      <c r="C54" s="40" t="s">
        <v>957</v>
      </c>
      <c r="D54" s="27" t="s">
        <v>329</v>
      </c>
      <c r="E54" s="40"/>
      <c r="F54" s="530">
        <v>0.5</v>
      </c>
      <c r="G54" s="36" t="s">
        <v>808</v>
      </c>
      <c r="H54" s="36"/>
      <c r="I54" s="36"/>
      <c r="J54" s="515">
        <v>170</v>
      </c>
      <c r="K54" s="506"/>
      <c r="L54" s="608"/>
      <c r="M54" s="506"/>
      <c r="N54" s="608"/>
      <c r="O54" s="608"/>
      <c r="P54" s="608"/>
      <c r="Q54" s="920"/>
      <c r="R54" s="920"/>
      <c r="S54" s="921"/>
      <c r="T54" s="922"/>
      <c r="U54" s="921"/>
      <c r="V54" s="926"/>
      <c r="W54" s="921"/>
      <c r="X54" s="921"/>
      <c r="Y54" s="921"/>
      <c r="Z54" s="921"/>
      <c r="AA54" s="921"/>
      <c r="AB54" s="921"/>
      <c r="AC54" s="921"/>
      <c r="AD54" s="921"/>
      <c r="AE54" s="921"/>
      <c r="AF54" s="921"/>
      <c r="AG54" s="931"/>
      <c r="AH54" s="928"/>
      <c r="AI54" s="928"/>
      <c r="AJ54" s="929"/>
      <c r="AL54" s="650"/>
      <c r="AM54" s="652"/>
      <c r="AN54" s="661"/>
      <c r="AO54" s="652"/>
      <c r="AP54" s="652"/>
      <c r="AQ54" s="652"/>
      <c r="AR54" s="652"/>
      <c r="AS54" s="652"/>
      <c r="AT54" s="652"/>
      <c r="AU54" s="652"/>
      <c r="AV54" s="652"/>
      <c r="AW54" s="652"/>
      <c r="AX54" s="652"/>
      <c r="AY54" s="652"/>
      <c r="AZ54" s="652"/>
      <c r="BA54" s="652"/>
      <c r="BB54" s="652"/>
      <c r="BC54" s="652"/>
      <c r="BD54" s="652"/>
      <c r="BE54" s="652"/>
      <c r="BF54" s="652"/>
      <c r="BG54" s="652"/>
      <c r="BH54" s="652"/>
      <c r="BI54" s="652"/>
      <c r="BJ54" s="652"/>
      <c r="BK54" s="652"/>
      <c r="BL54" s="652"/>
      <c r="BM54" s="652"/>
      <c r="BN54" s="652"/>
      <c r="BO54" s="652"/>
    </row>
    <row r="55" spans="1:67" s="5" customFormat="1" ht="15">
      <c r="A55" s="672" t="s">
        <v>948</v>
      </c>
      <c r="B55" s="36"/>
      <c r="C55" s="40" t="s">
        <v>958</v>
      </c>
      <c r="D55" s="27" t="s">
        <v>329</v>
      </c>
      <c r="E55" s="40"/>
      <c r="F55" s="530">
        <v>1.1000000000000001</v>
      </c>
      <c r="G55" s="36" t="s">
        <v>808</v>
      </c>
      <c r="H55" s="36"/>
      <c r="I55" s="36"/>
      <c r="J55" s="515">
        <v>310</v>
      </c>
      <c r="K55" s="530"/>
      <c r="L55" s="607"/>
      <c r="M55" s="530"/>
      <c r="N55" s="607"/>
      <c r="O55" s="607"/>
      <c r="P55" s="607"/>
      <c r="Q55" s="920"/>
      <c r="R55" s="920"/>
      <c r="S55" s="921"/>
      <c r="T55" s="922"/>
      <c r="U55" s="921"/>
      <c r="V55" s="926"/>
      <c r="W55" s="921"/>
      <c r="X55" s="921"/>
      <c r="Y55" s="921"/>
      <c r="Z55" s="921"/>
      <c r="AA55" s="921"/>
      <c r="AB55" s="921"/>
      <c r="AC55" s="921"/>
      <c r="AD55" s="921"/>
      <c r="AE55" s="921"/>
      <c r="AF55" s="921"/>
      <c r="AG55" s="931"/>
      <c r="AH55" s="928"/>
      <c r="AI55" s="928"/>
      <c r="AJ55" s="929"/>
      <c r="AL55" s="650"/>
      <c r="AM55" s="652"/>
      <c r="AN55" s="661"/>
      <c r="AO55" s="652"/>
      <c r="AP55" s="652"/>
      <c r="AQ55" s="652"/>
      <c r="AR55" s="652"/>
      <c r="AS55" s="652"/>
      <c r="AT55" s="652"/>
      <c r="AU55" s="652"/>
      <c r="AV55" s="652"/>
      <c r="AW55" s="652"/>
      <c r="AX55" s="652"/>
      <c r="AY55" s="652"/>
      <c r="AZ55" s="652"/>
      <c r="BA55" s="652"/>
      <c r="BB55" s="652"/>
      <c r="BC55" s="652"/>
      <c r="BD55" s="652"/>
      <c r="BE55" s="652"/>
      <c r="BF55" s="652"/>
      <c r="BG55" s="652"/>
      <c r="BH55" s="652"/>
      <c r="BI55" s="652"/>
      <c r="BJ55" s="652"/>
      <c r="BK55" s="652"/>
      <c r="BL55" s="652"/>
      <c r="BM55" s="652"/>
      <c r="BN55" s="652"/>
      <c r="BO55" s="652"/>
    </row>
    <row r="56" spans="1:67" s="5" customFormat="1" ht="15">
      <c r="A56" s="672" t="s">
        <v>948</v>
      </c>
      <c r="B56" s="36"/>
      <c r="C56" s="40" t="s">
        <v>959</v>
      </c>
      <c r="D56" s="27" t="s">
        <v>329</v>
      </c>
      <c r="E56" s="40"/>
      <c r="F56" s="530"/>
      <c r="G56" s="36" t="s">
        <v>808</v>
      </c>
      <c r="H56" s="36"/>
      <c r="I56" s="36"/>
      <c r="J56" s="515"/>
      <c r="K56" s="530"/>
      <c r="L56" s="607"/>
      <c r="M56" s="530"/>
      <c r="N56" s="607"/>
      <c r="O56" s="607"/>
      <c r="P56" s="607"/>
      <c r="Q56" s="920"/>
      <c r="R56" s="920"/>
      <c r="S56" s="921"/>
      <c r="T56" s="922"/>
      <c r="U56" s="921"/>
      <c r="V56" s="926"/>
      <c r="W56" s="921"/>
      <c r="X56" s="921"/>
      <c r="Y56" s="921"/>
      <c r="Z56" s="921"/>
      <c r="AA56" s="921"/>
      <c r="AB56" s="921"/>
      <c r="AC56" s="921"/>
      <c r="AD56" s="921"/>
      <c r="AE56" s="921"/>
      <c r="AF56" s="921"/>
      <c r="AG56" s="931"/>
      <c r="AH56" s="928"/>
      <c r="AI56" s="928"/>
      <c r="AJ56" s="929"/>
      <c r="AL56" s="650"/>
      <c r="AM56" s="652"/>
      <c r="AN56" s="661"/>
      <c r="AO56" s="652"/>
      <c r="AP56" s="652"/>
      <c r="AQ56" s="652"/>
      <c r="AR56" s="652"/>
      <c r="AS56" s="652"/>
      <c r="AT56" s="652"/>
      <c r="AU56" s="652"/>
      <c r="AV56" s="652"/>
      <c r="AW56" s="652"/>
      <c r="AX56" s="652"/>
      <c r="AY56" s="652"/>
      <c r="AZ56" s="652"/>
      <c r="BA56" s="652"/>
      <c r="BB56" s="652"/>
      <c r="BC56" s="652"/>
      <c r="BD56" s="652"/>
      <c r="BE56" s="652"/>
      <c r="BF56" s="652"/>
      <c r="BG56" s="652"/>
      <c r="BH56" s="652"/>
      <c r="BI56" s="652"/>
      <c r="BJ56" s="652"/>
      <c r="BK56" s="652"/>
      <c r="BL56" s="652"/>
      <c r="BM56" s="652"/>
      <c r="BN56" s="652"/>
      <c r="BO56" s="652"/>
    </row>
    <row r="57" spans="1:67" s="5" customFormat="1" ht="15">
      <c r="A57" s="672" t="s">
        <v>948</v>
      </c>
      <c r="B57" s="26"/>
      <c r="C57" s="40" t="s">
        <v>961</v>
      </c>
      <c r="D57" s="27" t="s">
        <v>329</v>
      </c>
      <c r="E57" s="40"/>
      <c r="F57" s="530"/>
      <c r="G57" s="26" t="s">
        <v>808</v>
      </c>
      <c r="H57" s="26"/>
      <c r="I57" s="26"/>
      <c r="J57" s="515">
        <v>847</v>
      </c>
      <c r="K57" s="530"/>
      <c r="L57" s="607"/>
      <c r="M57" s="530"/>
      <c r="N57" s="607"/>
      <c r="O57" s="607"/>
      <c r="P57" s="607"/>
      <c r="Q57" s="920"/>
      <c r="R57" s="920"/>
      <c r="S57" s="921"/>
      <c r="T57" s="922"/>
      <c r="U57" s="921"/>
      <c r="V57" s="926"/>
      <c r="W57" s="921"/>
      <c r="X57" s="921"/>
      <c r="Y57" s="921"/>
      <c r="Z57" s="921"/>
      <c r="AA57" s="921"/>
      <c r="AB57" s="921"/>
      <c r="AC57" s="921"/>
      <c r="AD57" s="921"/>
      <c r="AE57" s="921"/>
      <c r="AF57" s="921"/>
      <c r="AG57" s="931"/>
      <c r="AH57" s="928"/>
      <c r="AI57" s="928"/>
      <c r="AJ57" s="929"/>
      <c r="AL57" s="650"/>
      <c r="AM57" s="652"/>
      <c r="AN57" s="661"/>
      <c r="AO57" s="652"/>
      <c r="AP57" s="652"/>
      <c r="AQ57" s="652"/>
      <c r="AR57" s="652"/>
      <c r="AS57" s="652"/>
      <c r="AT57" s="652"/>
      <c r="AU57" s="652"/>
      <c r="AV57" s="652"/>
      <c r="AW57" s="652"/>
      <c r="AX57" s="652"/>
      <c r="AY57" s="652"/>
      <c r="AZ57" s="652"/>
      <c r="BA57" s="652"/>
      <c r="BB57" s="652"/>
      <c r="BC57" s="652"/>
      <c r="BD57" s="652"/>
      <c r="BE57" s="652"/>
      <c r="BF57" s="652"/>
      <c r="BG57" s="652"/>
      <c r="BH57" s="652"/>
      <c r="BI57" s="652"/>
      <c r="BJ57" s="652"/>
      <c r="BK57" s="652"/>
      <c r="BL57" s="652"/>
      <c r="BM57" s="652"/>
      <c r="BN57" s="652"/>
      <c r="BO57" s="652"/>
    </row>
    <row r="58" spans="1:67" s="5" customFormat="1" ht="15">
      <c r="A58" s="885"/>
      <c r="B58" s="241"/>
      <c r="C58" s="955"/>
      <c r="D58" s="955"/>
      <c r="E58" s="955"/>
      <c r="F58" s="873"/>
      <c r="G58" s="241"/>
      <c r="H58" s="241"/>
      <c r="I58" s="241"/>
      <c r="J58" s="958"/>
      <c r="K58" s="530"/>
      <c r="L58" s="607"/>
      <c r="M58" s="530"/>
      <c r="N58" s="607"/>
      <c r="O58" s="607"/>
      <c r="P58" s="607"/>
      <c r="Q58" s="920"/>
      <c r="R58" s="920"/>
      <c r="S58" s="921"/>
      <c r="T58" s="922"/>
      <c r="U58" s="921"/>
      <c r="V58" s="926"/>
      <c r="W58" s="921"/>
      <c r="X58" s="921"/>
      <c r="Y58" s="921"/>
      <c r="Z58" s="921"/>
      <c r="AA58" s="921"/>
      <c r="AB58" s="921"/>
      <c r="AC58" s="921"/>
      <c r="AD58" s="921"/>
      <c r="AE58" s="921"/>
      <c r="AF58" s="921"/>
      <c r="AG58" s="931"/>
      <c r="AH58" s="928"/>
      <c r="AI58" s="928"/>
      <c r="AJ58" s="929"/>
      <c r="AL58" s="650"/>
      <c r="AM58" s="652"/>
      <c r="AN58" s="661"/>
      <c r="AO58" s="652"/>
      <c r="AP58" s="652"/>
      <c r="AQ58" s="652"/>
      <c r="AR58" s="652"/>
      <c r="AS58" s="652"/>
      <c r="AT58" s="652"/>
      <c r="AU58" s="652"/>
      <c r="AV58" s="652"/>
      <c r="AW58" s="652"/>
      <c r="AX58" s="652"/>
      <c r="AY58" s="652"/>
      <c r="AZ58" s="652"/>
      <c r="BA58" s="652"/>
      <c r="BB58" s="652"/>
      <c r="BC58" s="652"/>
      <c r="BD58" s="652"/>
      <c r="BE58" s="652"/>
      <c r="BF58" s="652"/>
      <c r="BG58" s="652"/>
      <c r="BH58" s="652"/>
      <c r="BI58" s="652"/>
      <c r="BJ58" s="652"/>
      <c r="BK58" s="652"/>
      <c r="BL58" s="652"/>
      <c r="BM58" s="652"/>
      <c r="BN58" s="652"/>
      <c r="BO58" s="652"/>
    </row>
    <row r="59" spans="1:67" s="5" customFormat="1" ht="15">
      <c r="A59" s="1503" t="s">
        <v>1038</v>
      </c>
      <c r="B59" s="1749" t="s">
        <v>324</v>
      </c>
      <c r="C59" s="1749">
        <f>COUNTA(C61:C69)</f>
        <v>9</v>
      </c>
      <c r="D59" s="1749"/>
      <c r="E59" s="1449"/>
      <c r="F59" s="818"/>
      <c r="G59" s="1749" t="s">
        <v>751</v>
      </c>
      <c r="H59" s="1450">
        <v>1105</v>
      </c>
      <c r="I59" s="1450">
        <v>3455</v>
      </c>
      <c r="J59" s="835">
        <f>SUM(J60:J69)</f>
        <v>9906</v>
      </c>
      <c r="K59" s="542"/>
      <c r="L59" s="622"/>
      <c r="M59" s="542"/>
      <c r="N59" s="622"/>
      <c r="O59" s="573" t="s">
        <v>940</v>
      </c>
      <c r="P59" s="622"/>
      <c r="Q59" s="920"/>
      <c r="R59" s="920"/>
      <c r="S59" s="921"/>
      <c r="T59" s="922"/>
      <c r="U59" s="921"/>
      <c r="V59" s="926"/>
      <c r="W59" s="921"/>
      <c r="X59" s="921"/>
      <c r="Y59" s="921"/>
      <c r="Z59" s="921"/>
      <c r="AA59" s="921"/>
      <c r="AB59" s="921"/>
      <c r="AC59" s="921"/>
      <c r="AD59" s="921"/>
      <c r="AE59" s="921"/>
      <c r="AF59" s="921"/>
      <c r="AG59" s="931"/>
      <c r="AH59" s="928"/>
      <c r="AI59" s="928"/>
      <c r="AJ59" s="929"/>
      <c r="AL59" s="650"/>
      <c r="AM59" s="652"/>
      <c r="AN59" s="661"/>
      <c r="AO59" s="652"/>
      <c r="AP59" s="652"/>
      <c r="AQ59" s="652"/>
      <c r="AR59" s="652"/>
      <c r="AS59" s="652"/>
      <c r="AT59" s="652"/>
      <c r="AU59" s="652"/>
      <c r="AV59" s="652"/>
      <c r="AW59" s="652"/>
      <c r="AX59" s="652"/>
      <c r="AY59" s="652"/>
      <c r="AZ59" s="652"/>
      <c r="BA59" s="652"/>
      <c r="BB59" s="652"/>
      <c r="BC59" s="652"/>
      <c r="BD59" s="652"/>
      <c r="BE59" s="652"/>
      <c r="BF59" s="652"/>
      <c r="BG59" s="652"/>
      <c r="BH59" s="652"/>
      <c r="BI59" s="652"/>
      <c r="BJ59" s="652"/>
      <c r="BK59" s="652"/>
      <c r="BL59" s="652"/>
      <c r="BM59" s="652"/>
      <c r="BN59" s="652"/>
      <c r="BO59" s="652"/>
    </row>
    <row r="60" spans="1:67" s="5" customFormat="1" ht="15">
      <c r="A60" s="1504"/>
      <c r="B60" s="1750"/>
      <c r="C60" s="1750"/>
      <c r="D60" s="1750"/>
      <c r="E60" s="1450"/>
      <c r="F60" s="548"/>
      <c r="G60" s="1750"/>
      <c r="J60" s="547">
        <f>SUM(H60:I60)</f>
        <v>0</v>
      </c>
      <c r="K60" s="573" t="s">
        <v>692</v>
      </c>
      <c r="L60" s="623"/>
      <c r="M60" s="737" t="s">
        <v>2642</v>
      </c>
      <c r="N60" s="623"/>
      <c r="O60" s="573" t="s">
        <v>2272</v>
      </c>
      <c r="P60" s="623"/>
      <c r="Q60" s="920">
        <f t="shared" ref="Q60:AF60" si="6">COUNTA(Q45:Q59)</f>
        <v>0</v>
      </c>
      <c r="R60" s="920">
        <f t="shared" si="6"/>
        <v>0</v>
      </c>
      <c r="S60" s="920">
        <f t="shared" si="6"/>
        <v>1</v>
      </c>
      <c r="T60" s="922">
        <f t="shared" si="6"/>
        <v>0</v>
      </c>
      <c r="U60" s="920">
        <f t="shared" si="6"/>
        <v>0</v>
      </c>
      <c r="V60" s="920">
        <f t="shared" si="6"/>
        <v>0</v>
      </c>
      <c r="W60" s="920">
        <f t="shared" si="6"/>
        <v>0</v>
      </c>
      <c r="X60" s="920">
        <f t="shared" si="6"/>
        <v>0</v>
      </c>
      <c r="Y60" s="920">
        <f t="shared" si="6"/>
        <v>0</v>
      </c>
      <c r="Z60" s="920">
        <f t="shared" si="6"/>
        <v>0</v>
      </c>
      <c r="AA60" s="920">
        <f t="shared" si="6"/>
        <v>0</v>
      </c>
      <c r="AB60" s="920">
        <f t="shared" si="6"/>
        <v>0</v>
      </c>
      <c r="AC60" s="920">
        <f t="shared" si="6"/>
        <v>0</v>
      </c>
      <c r="AD60" s="920">
        <f t="shared" si="6"/>
        <v>1</v>
      </c>
      <c r="AE60" s="920">
        <f t="shared" si="6"/>
        <v>0</v>
      </c>
      <c r="AF60" s="920">
        <f t="shared" si="6"/>
        <v>0</v>
      </c>
      <c r="AG60" s="1751"/>
      <c r="AH60" s="1752"/>
      <c r="AI60" s="1752"/>
      <c r="AJ60" s="1753"/>
      <c r="AL60" s="650"/>
      <c r="AM60" s="652"/>
      <c r="AN60" s="661"/>
      <c r="AO60" s="652"/>
      <c r="AP60" s="652"/>
      <c r="AQ60" s="652"/>
      <c r="AR60" s="652"/>
      <c r="AS60" s="652"/>
      <c r="AT60" s="652"/>
      <c r="AU60" s="652"/>
      <c r="AV60" s="652"/>
      <c r="AW60" s="652"/>
      <c r="AX60" s="652"/>
      <c r="AY60" s="652"/>
      <c r="AZ60" s="652"/>
      <c r="BA60" s="652"/>
      <c r="BB60" s="652"/>
      <c r="BC60" s="652"/>
      <c r="BD60" s="652"/>
      <c r="BE60" s="652"/>
      <c r="BF60" s="652"/>
      <c r="BG60" s="652"/>
      <c r="BH60" s="652"/>
      <c r="BI60" s="652"/>
      <c r="BJ60" s="652"/>
      <c r="BK60" s="652"/>
      <c r="BL60" s="652"/>
      <c r="BM60" s="652"/>
      <c r="BN60" s="652"/>
      <c r="BO60" s="652"/>
    </row>
    <row r="61" spans="1:67" s="5" customFormat="1" ht="15">
      <c r="A61" s="672" t="s">
        <v>968</v>
      </c>
      <c r="B61" s="28"/>
      <c r="C61" s="40" t="s">
        <v>972</v>
      </c>
      <c r="D61" s="1749" t="s">
        <v>324</v>
      </c>
      <c r="E61" s="40"/>
      <c r="F61" s="530">
        <v>2.9</v>
      </c>
      <c r="G61" s="28" t="s">
        <v>808</v>
      </c>
      <c r="H61" s="28">
        <v>1009</v>
      </c>
      <c r="I61" s="28">
        <v>2454</v>
      </c>
      <c r="J61" s="515">
        <f>SUM(H61:I61)</f>
        <v>3463</v>
      </c>
      <c r="K61" s="540"/>
      <c r="L61" s="621"/>
      <c r="M61" s="540"/>
      <c r="N61" s="621"/>
      <c r="O61" s="621"/>
      <c r="P61" s="621"/>
      <c r="Q61" s="920"/>
      <c r="R61" s="920" t="s">
        <v>1525</v>
      </c>
      <c r="S61" s="921"/>
      <c r="T61" s="922"/>
      <c r="U61" s="921" t="s">
        <v>1525</v>
      </c>
      <c r="V61" s="926"/>
      <c r="W61" s="921"/>
      <c r="X61" s="921"/>
      <c r="Y61" s="921"/>
      <c r="Z61" s="921"/>
      <c r="AA61" s="921" t="s">
        <v>1525</v>
      </c>
      <c r="AB61" s="921"/>
      <c r="AC61" s="921"/>
      <c r="AD61" s="921" t="s">
        <v>1525</v>
      </c>
      <c r="AE61" s="921"/>
      <c r="AF61" s="921"/>
      <c r="AG61" s="930"/>
      <c r="AH61" s="923"/>
      <c r="AI61" s="923"/>
      <c r="AJ61" s="924"/>
      <c r="AL61" s="650"/>
      <c r="AM61" s="652"/>
      <c r="AN61" s="661"/>
      <c r="AO61" s="652"/>
      <c r="AP61" s="652"/>
      <c r="AQ61" s="652"/>
      <c r="AR61" s="652"/>
      <c r="AS61" s="652"/>
      <c r="AT61" s="652"/>
      <c r="AU61" s="652"/>
      <c r="AV61" s="652"/>
      <c r="AW61" s="652"/>
      <c r="AX61" s="652"/>
      <c r="AY61" s="652"/>
      <c r="AZ61" s="652"/>
      <c r="BA61" s="652"/>
      <c r="BB61" s="652"/>
      <c r="BC61" s="652"/>
      <c r="BD61" s="652"/>
      <c r="BE61" s="652"/>
      <c r="BF61" s="652"/>
      <c r="BG61" s="652"/>
      <c r="BH61" s="652"/>
      <c r="BI61" s="652"/>
      <c r="BJ61" s="652"/>
      <c r="BK61" s="652"/>
      <c r="BL61" s="652"/>
      <c r="BM61" s="652"/>
      <c r="BN61" s="652"/>
      <c r="BO61" s="652"/>
    </row>
    <row r="62" spans="1:67" s="5" customFormat="1" ht="15">
      <c r="A62" s="672" t="s">
        <v>968</v>
      </c>
      <c r="B62" s="36"/>
      <c r="C62" s="415" t="s">
        <v>975</v>
      </c>
      <c r="D62" s="1749" t="s">
        <v>324</v>
      </c>
      <c r="E62" s="415"/>
      <c r="F62" s="516"/>
      <c r="G62" s="36" t="s">
        <v>751</v>
      </c>
      <c r="H62" s="36">
        <v>359</v>
      </c>
      <c r="I62" s="36">
        <v>1161</v>
      </c>
      <c r="J62" s="515">
        <f t="shared" ref="J62:J69" si="7">SUM(H62:I62)</f>
        <v>1520</v>
      </c>
      <c r="K62" s="530"/>
      <c r="L62" s="607"/>
      <c r="M62" s="530"/>
      <c r="N62" s="607"/>
      <c r="O62" s="607"/>
      <c r="P62" s="607"/>
      <c r="Q62" s="920"/>
      <c r="R62" s="920"/>
      <c r="S62" s="921"/>
      <c r="T62" s="922"/>
      <c r="U62" s="921"/>
      <c r="V62" s="926"/>
      <c r="W62" s="921"/>
      <c r="X62" s="921"/>
      <c r="Y62" s="921"/>
      <c r="Z62" s="921"/>
      <c r="AA62" s="921"/>
      <c r="AB62" s="921"/>
      <c r="AC62" s="921"/>
      <c r="AD62" s="921"/>
      <c r="AE62" s="921"/>
      <c r="AF62" s="921"/>
      <c r="AG62" s="931"/>
      <c r="AH62" s="928"/>
      <c r="AI62" s="928"/>
      <c r="AJ62" s="929"/>
      <c r="AL62" s="650"/>
      <c r="AM62" s="652"/>
      <c r="AN62" s="661"/>
      <c r="AO62" s="652"/>
      <c r="AP62" s="652"/>
      <c r="AQ62" s="652"/>
      <c r="AR62" s="652"/>
      <c r="AS62" s="652"/>
      <c r="AT62" s="652"/>
      <c r="AU62" s="652"/>
      <c r="AV62" s="652"/>
      <c r="AW62" s="652"/>
      <c r="AX62" s="652"/>
      <c r="AY62" s="652"/>
      <c r="AZ62" s="652"/>
      <c r="BA62" s="652"/>
      <c r="BB62" s="652"/>
      <c r="BC62" s="652"/>
      <c r="BD62" s="652"/>
      <c r="BE62" s="652"/>
      <c r="BF62" s="652"/>
      <c r="BG62" s="652"/>
      <c r="BH62" s="652"/>
      <c r="BI62" s="652"/>
      <c r="BJ62" s="652"/>
      <c r="BK62" s="652"/>
      <c r="BL62" s="652"/>
      <c r="BM62" s="652"/>
      <c r="BN62" s="652"/>
      <c r="BO62" s="652"/>
    </row>
    <row r="63" spans="1:67" s="5" customFormat="1" ht="15">
      <c r="A63" s="671" t="s">
        <v>968</v>
      </c>
      <c r="B63" s="144"/>
      <c r="C63" s="416" t="s">
        <v>976</v>
      </c>
      <c r="D63" s="1749" t="s">
        <v>324</v>
      </c>
      <c r="E63" s="416"/>
      <c r="F63" s="554"/>
      <c r="G63" s="144"/>
      <c r="H63" s="144">
        <v>248</v>
      </c>
      <c r="I63" s="144">
        <v>2166</v>
      </c>
      <c r="J63" s="515">
        <f t="shared" si="7"/>
        <v>2414</v>
      </c>
      <c r="K63" s="516"/>
      <c r="L63" s="613"/>
      <c r="M63" s="516"/>
      <c r="N63" s="613"/>
      <c r="O63" s="613"/>
      <c r="P63" s="613"/>
      <c r="Q63" s="925"/>
      <c r="R63" s="925"/>
      <c r="S63" s="926"/>
      <c r="T63" s="927"/>
      <c r="U63" s="921"/>
      <c r="V63" s="926"/>
      <c r="W63" s="926"/>
      <c r="X63" s="926"/>
      <c r="Y63" s="921"/>
      <c r="Z63" s="926"/>
      <c r="AA63" s="921"/>
      <c r="AB63" s="921"/>
      <c r="AC63" s="921"/>
      <c r="AD63" s="921"/>
      <c r="AE63" s="926"/>
      <c r="AF63" s="921"/>
      <c r="AG63" s="931"/>
      <c r="AH63" s="928"/>
      <c r="AI63" s="928"/>
      <c r="AJ63" s="929"/>
      <c r="AL63" s="650"/>
      <c r="AM63" s="652"/>
      <c r="AN63" s="661"/>
      <c r="AO63" s="652"/>
      <c r="AP63" s="652"/>
      <c r="AQ63" s="652"/>
      <c r="AR63" s="652"/>
      <c r="AS63" s="652"/>
      <c r="AT63" s="652"/>
      <c r="AU63" s="652"/>
      <c r="AV63" s="652"/>
      <c r="AW63" s="652"/>
      <c r="AX63" s="652"/>
      <c r="AY63" s="652"/>
      <c r="AZ63" s="652"/>
      <c r="BA63" s="652"/>
      <c r="BB63" s="652"/>
      <c r="BC63" s="652"/>
      <c r="BD63" s="652"/>
      <c r="BE63" s="652"/>
      <c r="BF63" s="652"/>
      <c r="BG63" s="652"/>
      <c r="BH63" s="652"/>
      <c r="BI63" s="652"/>
      <c r="BJ63" s="652"/>
      <c r="BK63" s="652"/>
      <c r="BL63" s="652"/>
      <c r="BM63" s="652"/>
      <c r="BN63" s="652"/>
      <c r="BO63" s="652"/>
    </row>
    <row r="64" spans="1:67" s="15" customFormat="1" ht="15">
      <c r="A64" s="671" t="s">
        <v>968</v>
      </c>
      <c r="B64" s="144"/>
      <c r="C64" s="36" t="s">
        <v>985</v>
      </c>
      <c r="D64" s="1749" t="s">
        <v>324</v>
      </c>
      <c r="E64" s="36"/>
      <c r="F64" s="554"/>
      <c r="G64" s="144"/>
      <c r="H64" s="144"/>
      <c r="I64" s="144"/>
      <c r="J64" s="515">
        <f t="shared" si="7"/>
        <v>0</v>
      </c>
      <c r="K64" s="554"/>
      <c r="L64" s="624"/>
      <c r="M64" s="554"/>
      <c r="N64" s="624"/>
      <c r="O64" s="624"/>
      <c r="P64" s="624"/>
      <c r="Q64" s="920"/>
      <c r="R64" s="920"/>
      <c r="S64" s="921"/>
      <c r="T64" s="922"/>
      <c r="U64" s="921"/>
      <c r="V64" s="921"/>
      <c r="W64" s="921"/>
      <c r="X64" s="921"/>
      <c r="Y64" s="921"/>
      <c r="Z64" s="921"/>
      <c r="AA64" s="921"/>
      <c r="AB64" s="921"/>
      <c r="AC64" s="921"/>
      <c r="AD64" s="921"/>
      <c r="AE64" s="921"/>
      <c r="AF64" s="921"/>
      <c r="AG64" s="931"/>
      <c r="AH64" s="928"/>
      <c r="AI64" s="928"/>
      <c r="AJ64" s="929"/>
      <c r="AL64" s="657"/>
      <c r="AM64" s="658"/>
      <c r="AN64" s="664"/>
      <c r="AO64" s="658"/>
      <c r="AP64" s="658"/>
      <c r="AQ64" s="658"/>
      <c r="AR64" s="658"/>
      <c r="AS64" s="658"/>
      <c r="AT64" s="658"/>
      <c r="AU64" s="658"/>
      <c r="AV64" s="658"/>
      <c r="AW64" s="658"/>
      <c r="AX64" s="658"/>
      <c r="AY64" s="658"/>
      <c r="AZ64" s="658"/>
      <c r="BA64" s="658"/>
      <c r="BB64" s="658"/>
      <c r="BC64" s="658"/>
      <c r="BD64" s="658"/>
      <c r="BE64" s="658"/>
      <c r="BF64" s="658"/>
      <c r="BG64" s="658"/>
      <c r="BH64" s="658"/>
      <c r="BI64" s="658"/>
      <c r="BJ64" s="658"/>
      <c r="BK64" s="658"/>
      <c r="BL64" s="658"/>
      <c r="BM64" s="658"/>
      <c r="BN64" s="658"/>
      <c r="BO64" s="658"/>
    </row>
    <row r="65" spans="1:67" s="15" customFormat="1" ht="15">
      <c r="A65" s="671" t="s">
        <v>968</v>
      </c>
      <c r="B65" s="144"/>
      <c r="C65" s="36" t="s">
        <v>2564</v>
      </c>
      <c r="D65" s="1749" t="s">
        <v>324</v>
      </c>
      <c r="E65" s="36"/>
      <c r="F65" s="554"/>
      <c r="G65" s="144"/>
      <c r="H65" s="144">
        <v>120</v>
      </c>
      <c r="I65" s="144">
        <v>322</v>
      </c>
      <c r="J65" s="515">
        <f t="shared" si="7"/>
        <v>442</v>
      </c>
      <c r="K65" s="554"/>
      <c r="L65" s="624"/>
      <c r="M65" s="554"/>
      <c r="N65" s="624"/>
      <c r="O65" s="624"/>
      <c r="P65" s="624"/>
      <c r="Q65" s="920"/>
      <c r="R65" s="920"/>
      <c r="S65" s="921"/>
      <c r="T65" s="922"/>
      <c r="U65" s="921"/>
      <c r="V65" s="921"/>
      <c r="W65" s="921"/>
      <c r="X65" s="921"/>
      <c r="Y65" s="921"/>
      <c r="Z65" s="921"/>
      <c r="AA65" s="921"/>
      <c r="AB65" s="921"/>
      <c r="AC65" s="921"/>
      <c r="AD65" s="921"/>
      <c r="AE65" s="921"/>
      <c r="AF65" s="921"/>
      <c r="AG65" s="931"/>
      <c r="AH65" s="928"/>
      <c r="AI65" s="928"/>
      <c r="AJ65" s="929"/>
      <c r="AL65" s="657"/>
      <c r="AM65" s="658"/>
      <c r="AN65" s="664"/>
      <c r="AO65" s="658"/>
      <c r="AP65" s="658"/>
      <c r="AQ65" s="658"/>
      <c r="AR65" s="658"/>
      <c r="AS65" s="658"/>
      <c r="AT65" s="658"/>
      <c r="AU65" s="658"/>
      <c r="AV65" s="658"/>
      <c r="AW65" s="658"/>
      <c r="AX65" s="658"/>
      <c r="AY65" s="658"/>
      <c r="AZ65" s="658"/>
      <c r="BA65" s="658"/>
      <c r="BB65" s="658"/>
      <c r="BC65" s="658"/>
      <c r="BD65" s="658"/>
      <c r="BE65" s="658"/>
      <c r="BF65" s="658"/>
      <c r="BG65" s="658"/>
      <c r="BH65" s="658"/>
      <c r="BI65" s="658"/>
      <c r="BJ65" s="658"/>
      <c r="BK65" s="658"/>
      <c r="BL65" s="658"/>
      <c r="BM65" s="658"/>
      <c r="BN65" s="658"/>
      <c r="BO65" s="658"/>
    </row>
    <row r="66" spans="1:67" s="15" customFormat="1" ht="15">
      <c r="A66" s="671" t="s">
        <v>968</v>
      </c>
      <c r="B66" s="144"/>
      <c r="C66" s="36" t="s">
        <v>983</v>
      </c>
      <c r="D66" s="1749" t="s">
        <v>324</v>
      </c>
      <c r="E66" s="36"/>
      <c r="F66" s="554"/>
      <c r="G66" s="144"/>
      <c r="H66" s="144"/>
      <c r="I66" s="144"/>
      <c r="J66" s="515">
        <f t="shared" si="7"/>
        <v>0</v>
      </c>
      <c r="K66" s="554"/>
      <c r="L66" s="624"/>
      <c r="M66" s="554"/>
      <c r="N66" s="624"/>
      <c r="O66" s="624"/>
      <c r="P66" s="624"/>
      <c r="Q66" s="920"/>
      <c r="R66" s="920"/>
      <c r="S66" s="921"/>
      <c r="T66" s="922"/>
      <c r="U66" s="921"/>
      <c r="V66" s="921"/>
      <c r="W66" s="921"/>
      <c r="X66" s="921"/>
      <c r="Y66" s="921"/>
      <c r="Z66" s="921"/>
      <c r="AA66" s="921"/>
      <c r="AB66" s="921"/>
      <c r="AC66" s="921"/>
      <c r="AD66" s="921"/>
      <c r="AE66" s="921"/>
      <c r="AF66" s="921"/>
      <c r="AG66" s="931"/>
      <c r="AH66" s="928"/>
      <c r="AI66" s="928"/>
      <c r="AJ66" s="929"/>
      <c r="AL66" s="657"/>
      <c r="AM66" s="658"/>
      <c r="AN66" s="664"/>
      <c r="AO66" s="658"/>
      <c r="AP66" s="658"/>
      <c r="AQ66" s="658"/>
      <c r="AR66" s="658"/>
      <c r="AS66" s="658"/>
      <c r="AT66" s="658"/>
      <c r="AU66" s="658"/>
      <c r="AV66" s="658"/>
      <c r="AW66" s="658"/>
      <c r="AX66" s="658"/>
      <c r="AY66" s="658"/>
      <c r="AZ66" s="658"/>
      <c r="BA66" s="658"/>
      <c r="BB66" s="658"/>
      <c r="BC66" s="658"/>
      <c r="BD66" s="658"/>
      <c r="BE66" s="658"/>
      <c r="BF66" s="658"/>
      <c r="BG66" s="658"/>
      <c r="BH66" s="658"/>
      <c r="BI66" s="658"/>
      <c r="BJ66" s="658"/>
      <c r="BK66" s="658"/>
      <c r="BL66" s="658"/>
      <c r="BM66" s="658"/>
      <c r="BN66" s="658"/>
      <c r="BO66" s="658"/>
    </row>
    <row r="67" spans="1:67" s="15" customFormat="1" ht="15">
      <c r="A67" s="671" t="s">
        <v>968</v>
      </c>
      <c r="B67" s="144"/>
      <c r="C67" s="36" t="s">
        <v>998</v>
      </c>
      <c r="D67" s="1749" t="s">
        <v>324</v>
      </c>
      <c r="E67" s="36"/>
      <c r="F67" s="554"/>
      <c r="G67" s="144"/>
      <c r="H67" s="144">
        <v>257</v>
      </c>
      <c r="I67" s="144">
        <v>976</v>
      </c>
      <c r="J67" s="515">
        <f t="shared" si="7"/>
        <v>1233</v>
      </c>
      <c r="K67" s="554"/>
      <c r="L67" s="624"/>
      <c r="M67" s="554"/>
      <c r="N67" s="624"/>
      <c r="O67" s="624"/>
      <c r="P67" s="624"/>
      <c r="Q67" s="920"/>
      <c r="R67" s="920"/>
      <c r="S67" s="921"/>
      <c r="T67" s="922"/>
      <c r="U67" s="921"/>
      <c r="V67" s="921"/>
      <c r="W67" s="921"/>
      <c r="X67" s="921"/>
      <c r="Y67" s="921"/>
      <c r="Z67" s="921"/>
      <c r="AA67" s="921"/>
      <c r="AB67" s="921"/>
      <c r="AC67" s="921"/>
      <c r="AD67" s="921"/>
      <c r="AE67" s="921"/>
      <c r="AF67" s="921"/>
      <c r="AG67" s="931"/>
      <c r="AH67" s="928"/>
      <c r="AI67" s="928"/>
      <c r="AJ67" s="929"/>
      <c r="AL67" s="657"/>
      <c r="AM67" s="658"/>
      <c r="AN67" s="664"/>
      <c r="AO67" s="658"/>
      <c r="AP67" s="658"/>
      <c r="AQ67" s="658"/>
      <c r="AR67" s="658"/>
      <c r="AS67" s="658"/>
      <c r="AT67" s="658"/>
      <c r="AU67" s="658"/>
      <c r="AV67" s="658"/>
      <c r="AW67" s="658"/>
      <c r="AX67" s="658"/>
      <c r="AY67" s="658"/>
      <c r="AZ67" s="658"/>
      <c r="BA67" s="658"/>
      <c r="BB67" s="658"/>
      <c r="BC67" s="658"/>
      <c r="BD67" s="658"/>
      <c r="BE67" s="658"/>
      <c r="BF67" s="658"/>
      <c r="BG67" s="658"/>
      <c r="BH67" s="658"/>
      <c r="BI67" s="658"/>
      <c r="BJ67" s="658"/>
      <c r="BK67" s="658"/>
      <c r="BL67" s="658"/>
      <c r="BM67" s="658"/>
      <c r="BN67" s="658"/>
      <c r="BO67" s="658"/>
    </row>
    <row r="68" spans="1:67" s="15" customFormat="1" ht="15">
      <c r="A68" s="671" t="s">
        <v>968</v>
      </c>
      <c r="B68" s="144"/>
      <c r="C68" s="36" t="s">
        <v>2560</v>
      </c>
      <c r="D68" s="1749" t="s">
        <v>324</v>
      </c>
      <c r="E68" s="36"/>
      <c r="F68" s="554"/>
      <c r="G68" s="144"/>
      <c r="H68" s="144"/>
      <c r="I68" s="144"/>
      <c r="J68" s="515">
        <f t="shared" si="7"/>
        <v>0</v>
      </c>
      <c r="K68" s="554"/>
      <c r="L68" s="624"/>
      <c r="M68" s="554"/>
      <c r="N68" s="624"/>
      <c r="O68" s="624"/>
      <c r="P68" s="624"/>
      <c r="Q68" s="920"/>
      <c r="R68" s="920"/>
      <c r="S68" s="921"/>
      <c r="T68" s="922"/>
      <c r="U68" s="921"/>
      <c r="V68" s="921"/>
      <c r="W68" s="921"/>
      <c r="X68" s="921"/>
      <c r="Y68" s="921"/>
      <c r="Z68" s="921"/>
      <c r="AA68" s="921"/>
      <c r="AB68" s="921"/>
      <c r="AC68" s="921"/>
      <c r="AD68" s="921"/>
      <c r="AE68" s="921"/>
      <c r="AF68" s="921"/>
      <c r="AG68" s="931"/>
      <c r="AH68" s="928"/>
      <c r="AI68" s="928"/>
      <c r="AJ68" s="929"/>
      <c r="AL68" s="657"/>
      <c r="AM68" s="658"/>
      <c r="AN68" s="664"/>
      <c r="AO68" s="658"/>
      <c r="AP68" s="658"/>
      <c r="AQ68" s="658"/>
      <c r="AR68" s="658"/>
      <c r="AS68" s="658"/>
      <c r="AT68" s="658"/>
      <c r="AU68" s="658"/>
      <c r="AV68" s="658"/>
      <c r="AW68" s="658"/>
      <c r="AX68" s="658"/>
      <c r="AY68" s="658"/>
      <c r="AZ68" s="658"/>
      <c r="BA68" s="658"/>
      <c r="BB68" s="658"/>
      <c r="BC68" s="658"/>
      <c r="BD68" s="658"/>
      <c r="BE68" s="658"/>
      <c r="BF68" s="658"/>
      <c r="BG68" s="658"/>
      <c r="BH68" s="658"/>
      <c r="BI68" s="658"/>
      <c r="BJ68" s="658"/>
      <c r="BK68" s="658"/>
      <c r="BL68" s="658"/>
      <c r="BM68" s="658"/>
      <c r="BN68" s="658"/>
      <c r="BO68" s="658"/>
    </row>
    <row r="69" spans="1:67" s="15" customFormat="1" ht="15">
      <c r="A69" s="226" t="s">
        <v>968</v>
      </c>
      <c r="B69" s="36"/>
      <c r="C69" s="152" t="s">
        <v>327</v>
      </c>
      <c r="D69" s="1749" t="s">
        <v>324</v>
      </c>
      <c r="E69" s="152"/>
      <c r="F69" s="522">
        <v>5.5</v>
      </c>
      <c r="G69" s="36"/>
      <c r="H69" s="36">
        <v>142</v>
      </c>
      <c r="I69" s="36">
        <v>692</v>
      </c>
      <c r="J69" s="515">
        <f t="shared" si="7"/>
        <v>834</v>
      </c>
      <c r="K69" s="554"/>
      <c r="L69" s="624"/>
      <c r="M69" s="554"/>
      <c r="N69" s="624"/>
      <c r="O69" s="624"/>
      <c r="P69" s="624"/>
      <c r="Q69" s="920"/>
      <c r="R69" s="920"/>
      <c r="S69" s="921"/>
      <c r="T69" s="922"/>
      <c r="U69" s="921"/>
      <c r="V69" s="921"/>
      <c r="W69" s="921"/>
      <c r="X69" s="921"/>
      <c r="Y69" s="921"/>
      <c r="Z69" s="921"/>
      <c r="AA69" s="921"/>
      <c r="AB69" s="921"/>
      <c r="AC69" s="921"/>
      <c r="AD69" s="921"/>
      <c r="AE69" s="921"/>
      <c r="AF69" s="921"/>
      <c r="AG69" s="931"/>
      <c r="AH69" s="928"/>
      <c r="AI69" s="928"/>
      <c r="AJ69" s="929"/>
      <c r="AL69" s="657"/>
      <c r="AM69" s="658"/>
      <c r="AN69" s="664"/>
      <c r="AO69" s="658"/>
      <c r="AP69" s="658"/>
      <c r="AQ69" s="658"/>
      <c r="AR69" s="658"/>
      <c r="AS69" s="658"/>
      <c r="AT69" s="658"/>
      <c r="AU69" s="658"/>
      <c r="AV69" s="658"/>
      <c r="AW69" s="658"/>
      <c r="AX69" s="658"/>
      <c r="AY69" s="658"/>
      <c r="AZ69" s="658"/>
      <c r="BA69" s="658"/>
      <c r="BB69" s="658"/>
      <c r="BC69" s="658"/>
      <c r="BD69" s="658"/>
      <c r="BE69" s="658"/>
      <c r="BF69" s="658"/>
      <c r="BG69" s="658"/>
      <c r="BH69" s="658"/>
      <c r="BI69" s="658"/>
      <c r="BJ69" s="658"/>
      <c r="BK69" s="658"/>
      <c r="BL69" s="658"/>
      <c r="BM69" s="658"/>
      <c r="BN69" s="658"/>
      <c r="BO69" s="658"/>
    </row>
    <row r="70" spans="1:67" s="15" customFormat="1" ht="15">
      <c r="A70" s="675"/>
      <c r="B70" s="37"/>
      <c r="C70" s="961"/>
      <c r="D70" s="961"/>
      <c r="E70" s="961"/>
      <c r="F70" s="962"/>
      <c r="G70" s="37"/>
      <c r="H70" s="37"/>
      <c r="I70" s="37"/>
      <c r="J70" s="963"/>
      <c r="K70" s="554"/>
      <c r="L70" s="624"/>
      <c r="M70" s="554"/>
      <c r="N70" s="624"/>
      <c r="O70" s="624"/>
      <c r="P70" s="624"/>
      <c r="Q70" s="920"/>
      <c r="R70" s="920"/>
      <c r="S70" s="921"/>
      <c r="T70" s="922"/>
      <c r="U70" s="921"/>
      <c r="V70" s="921"/>
      <c r="W70" s="921"/>
      <c r="X70" s="921"/>
      <c r="Y70" s="921"/>
      <c r="Z70" s="921"/>
      <c r="AA70" s="921"/>
      <c r="AB70" s="921"/>
      <c r="AC70" s="921"/>
      <c r="AD70" s="921"/>
      <c r="AE70" s="921"/>
      <c r="AF70" s="921"/>
      <c r="AG70" s="931"/>
      <c r="AH70" s="928"/>
      <c r="AI70" s="928"/>
      <c r="AJ70" s="929"/>
      <c r="AL70" s="657"/>
      <c r="AM70" s="658"/>
      <c r="AN70" s="664"/>
      <c r="AO70" s="658"/>
      <c r="AP70" s="658"/>
      <c r="AQ70" s="658"/>
      <c r="AR70" s="658"/>
      <c r="AS70" s="658"/>
      <c r="AT70" s="658"/>
      <c r="AU70" s="658"/>
      <c r="AV70" s="658"/>
      <c r="AW70" s="658"/>
      <c r="AX70" s="658"/>
      <c r="AY70" s="658"/>
      <c r="AZ70" s="658"/>
      <c r="BA70" s="658"/>
      <c r="BB70" s="658"/>
      <c r="BC70" s="658"/>
      <c r="BD70" s="658"/>
      <c r="BE70" s="658"/>
      <c r="BF70" s="658"/>
      <c r="BG70" s="658"/>
      <c r="BH70" s="658"/>
      <c r="BI70" s="658"/>
      <c r="BJ70" s="658"/>
      <c r="BK70" s="658"/>
      <c r="BL70" s="658"/>
      <c r="BM70" s="658"/>
      <c r="BN70" s="658"/>
      <c r="BO70" s="658"/>
    </row>
    <row r="71" spans="1:67" s="16" customFormat="1" ht="15">
      <c r="A71" s="1503" t="s">
        <v>1038</v>
      </c>
      <c r="B71" s="1749" t="s">
        <v>328</v>
      </c>
      <c r="C71" s="1754">
        <f>COUNTA(C73:C80)</f>
        <v>8</v>
      </c>
      <c r="D71" s="1754"/>
      <c r="E71" s="1451"/>
      <c r="F71" s="818"/>
      <c r="G71" s="27" t="s">
        <v>751</v>
      </c>
      <c r="H71" s="27">
        <v>699</v>
      </c>
      <c r="I71" s="27">
        <v>2534</v>
      </c>
      <c r="J71" s="835">
        <f>SUM(J72:J80)</f>
        <v>4762</v>
      </c>
      <c r="K71" s="959"/>
      <c r="L71" s="960"/>
      <c r="M71" s="959"/>
      <c r="N71" s="960"/>
      <c r="O71" s="573"/>
      <c r="P71" s="960"/>
      <c r="Q71" s="925"/>
      <c r="R71" s="925"/>
      <c r="S71" s="926"/>
      <c r="T71" s="927"/>
      <c r="U71" s="921"/>
      <c r="V71" s="926"/>
      <c r="W71" s="926"/>
      <c r="X71" s="926"/>
      <c r="Y71" s="921"/>
      <c r="Z71" s="926"/>
      <c r="AA71" s="921"/>
      <c r="AB71" s="921"/>
      <c r="AC71" s="921"/>
      <c r="AD71" s="921"/>
      <c r="AE71" s="926"/>
      <c r="AF71" s="921"/>
      <c r="AG71" s="931"/>
      <c r="AH71" s="928"/>
      <c r="AI71" s="928"/>
      <c r="AJ71" s="929"/>
      <c r="AL71" s="650"/>
      <c r="AM71" s="652"/>
      <c r="AN71" s="661"/>
      <c r="AO71" s="652"/>
      <c r="AP71" s="652"/>
      <c r="AQ71" s="652"/>
      <c r="AR71" s="652"/>
      <c r="AS71" s="652"/>
      <c r="AT71" s="652"/>
      <c r="AU71" s="652"/>
      <c r="AV71" s="652"/>
      <c r="AW71" s="652"/>
      <c r="AX71" s="652"/>
      <c r="AY71" s="652"/>
      <c r="AZ71" s="652"/>
      <c r="BA71" s="652"/>
      <c r="BB71" s="652"/>
      <c r="BC71" s="652"/>
      <c r="BD71" s="652"/>
      <c r="BE71" s="652"/>
      <c r="BF71" s="652"/>
      <c r="BG71" s="652"/>
      <c r="BH71" s="652"/>
      <c r="BI71" s="652"/>
      <c r="BJ71" s="652"/>
      <c r="BK71" s="652"/>
      <c r="BL71" s="652"/>
      <c r="BM71" s="652"/>
      <c r="BN71" s="652"/>
      <c r="BO71" s="652"/>
    </row>
    <row r="72" spans="1:67" s="5" customFormat="1" ht="15">
      <c r="A72" s="1504"/>
      <c r="B72" s="1750"/>
      <c r="C72" s="1755"/>
      <c r="D72" s="1755"/>
      <c r="E72" s="1452"/>
      <c r="F72" s="542"/>
      <c r="J72" s="526">
        <f>SUM(H72:I72)</f>
        <v>0</v>
      </c>
      <c r="K72" s="573" t="s">
        <v>692</v>
      </c>
      <c r="L72" s="622"/>
      <c r="M72" s="818"/>
      <c r="N72" s="622"/>
      <c r="O72" s="573" t="s">
        <v>2272</v>
      </c>
      <c r="P72" s="622"/>
      <c r="Q72" s="920">
        <f t="shared" ref="Q72:AF72" si="8">COUNTA(Q61:Q71)</f>
        <v>0</v>
      </c>
      <c r="R72" s="920">
        <f t="shared" si="8"/>
        <v>1</v>
      </c>
      <c r="S72" s="920">
        <f t="shared" si="8"/>
        <v>0</v>
      </c>
      <c r="T72" s="922">
        <f t="shared" si="8"/>
        <v>0</v>
      </c>
      <c r="U72" s="920">
        <f t="shared" si="8"/>
        <v>1</v>
      </c>
      <c r="V72" s="920">
        <f t="shared" si="8"/>
        <v>0</v>
      </c>
      <c r="W72" s="920">
        <f t="shared" si="8"/>
        <v>0</v>
      </c>
      <c r="X72" s="920">
        <f t="shared" si="8"/>
        <v>0</v>
      </c>
      <c r="Y72" s="920">
        <f t="shared" si="8"/>
        <v>0</v>
      </c>
      <c r="Z72" s="920">
        <f t="shared" si="8"/>
        <v>0</v>
      </c>
      <c r="AA72" s="920">
        <f t="shared" si="8"/>
        <v>1</v>
      </c>
      <c r="AB72" s="920">
        <f t="shared" si="8"/>
        <v>0</v>
      </c>
      <c r="AC72" s="920">
        <f t="shared" si="8"/>
        <v>0</v>
      </c>
      <c r="AD72" s="920">
        <f t="shared" si="8"/>
        <v>1</v>
      </c>
      <c r="AE72" s="920">
        <f t="shared" si="8"/>
        <v>0</v>
      </c>
      <c r="AF72" s="920">
        <f t="shared" si="8"/>
        <v>0</v>
      </c>
      <c r="AG72" s="1751"/>
      <c r="AH72" s="1752"/>
      <c r="AI72" s="1752"/>
      <c r="AJ72" s="1753"/>
      <c r="AL72" s="650"/>
      <c r="AM72" s="652"/>
      <c r="AN72" s="661"/>
      <c r="AO72" s="652"/>
      <c r="AP72" s="652"/>
      <c r="AQ72" s="652"/>
      <c r="AR72" s="652"/>
      <c r="AS72" s="652"/>
      <c r="AT72" s="652"/>
      <c r="AU72" s="652"/>
      <c r="AV72" s="652"/>
      <c r="AW72" s="652"/>
      <c r="AX72" s="652"/>
      <c r="AY72" s="652"/>
      <c r="AZ72" s="652"/>
      <c r="BA72" s="652"/>
      <c r="BB72" s="652"/>
      <c r="BC72" s="652"/>
      <c r="BD72" s="652"/>
      <c r="BE72" s="652"/>
      <c r="BF72" s="652"/>
      <c r="BG72" s="652"/>
      <c r="BH72" s="652"/>
      <c r="BI72" s="652"/>
      <c r="BJ72" s="652"/>
      <c r="BK72" s="652"/>
      <c r="BL72" s="652"/>
      <c r="BM72" s="652"/>
      <c r="BN72" s="652"/>
      <c r="BO72" s="652"/>
    </row>
    <row r="73" spans="1:67" s="5" customFormat="1" ht="15">
      <c r="A73" s="672" t="s">
        <v>968</v>
      </c>
      <c r="B73" s="36"/>
      <c r="C73" s="40" t="s">
        <v>2562</v>
      </c>
      <c r="D73" s="1749" t="s">
        <v>328</v>
      </c>
      <c r="E73" s="40"/>
      <c r="F73" s="516"/>
      <c r="G73" s="36"/>
      <c r="H73" s="36">
        <v>788</v>
      </c>
      <c r="I73" s="36">
        <v>1671</v>
      </c>
      <c r="J73" s="515">
        <f>SUM(H73:I73)</f>
        <v>2459</v>
      </c>
      <c r="K73" s="530"/>
      <c r="L73" s="607"/>
      <c r="M73" s="737" t="s">
        <v>2642</v>
      </c>
      <c r="N73" s="607"/>
      <c r="O73" s="573" t="s">
        <v>940</v>
      </c>
      <c r="P73" s="607"/>
      <c r="Q73" s="925"/>
      <c r="R73" s="920" t="s">
        <v>1525</v>
      </c>
      <c r="S73" s="921"/>
      <c r="T73" s="922"/>
      <c r="U73" s="921"/>
      <c r="V73" s="926"/>
      <c r="W73" s="921"/>
      <c r="X73" s="921"/>
      <c r="Y73" s="921"/>
      <c r="Z73" s="921"/>
      <c r="AA73" s="921"/>
      <c r="AB73" s="921"/>
      <c r="AC73" s="921"/>
      <c r="AD73" s="921" t="s">
        <v>1525</v>
      </c>
      <c r="AE73" s="921"/>
      <c r="AF73" s="921"/>
      <c r="AG73" s="930"/>
      <c r="AH73" s="930"/>
      <c r="AI73" s="930"/>
      <c r="AJ73" s="938"/>
      <c r="AL73" s="650"/>
      <c r="AM73" s="652"/>
      <c r="AN73" s="661"/>
      <c r="AO73" s="652"/>
      <c r="AP73" s="652"/>
      <c r="AQ73" s="652"/>
      <c r="AR73" s="652"/>
      <c r="AS73" s="652"/>
      <c r="AT73" s="652"/>
      <c r="AU73" s="652"/>
      <c r="AV73" s="652"/>
      <c r="AW73" s="652"/>
      <c r="AX73" s="652"/>
      <c r="AY73" s="652"/>
      <c r="AZ73" s="652"/>
      <c r="BA73" s="652"/>
      <c r="BB73" s="652"/>
      <c r="BC73" s="652"/>
      <c r="BD73" s="652"/>
      <c r="BE73" s="652"/>
      <c r="BF73" s="652"/>
      <c r="BG73" s="652"/>
      <c r="BH73" s="652"/>
      <c r="BI73" s="652"/>
      <c r="BJ73" s="652"/>
      <c r="BK73" s="652"/>
      <c r="BL73" s="652"/>
      <c r="BM73" s="652"/>
      <c r="BN73" s="652"/>
      <c r="BO73" s="652"/>
    </row>
    <row r="74" spans="1:67" s="5" customFormat="1" ht="15">
      <c r="A74" s="226" t="s">
        <v>968</v>
      </c>
      <c r="B74" s="36"/>
      <c r="C74" s="40" t="s">
        <v>2584</v>
      </c>
      <c r="D74" s="1749" t="s">
        <v>328</v>
      </c>
      <c r="E74" s="40"/>
      <c r="F74" s="530"/>
      <c r="G74" s="36"/>
      <c r="H74" s="36"/>
      <c r="I74" s="36"/>
      <c r="J74" s="505">
        <v>269</v>
      </c>
      <c r="K74" s="516"/>
      <c r="L74" s="613"/>
      <c r="M74" s="516"/>
      <c r="N74" s="613"/>
      <c r="O74" s="613"/>
      <c r="P74" s="613"/>
      <c r="Q74" s="925"/>
      <c r="R74" s="925"/>
      <c r="S74" s="926"/>
      <c r="T74" s="927"/>
      <c r="U74" s="921" t="s">
        <v>1525</v>
      </c>
      <c r="V74" s="926"/>
      <c r="W74" s="926"/>
      <c r="X74" s="926"/>
      <c r="Y74" s="921"/>
      <c r="Z74" s="926"/>
      <c r="AA74" s="921" t="s">
        <v>1525</v>
      </c>
      <c r="AB74" s="921"/>
      <c r="AC74" s="921"/>
      <c r="AD74" s="921"/>
      <c r="AE74" s="921"/>
      <c r="AF74" s="921"/>
      <c r="AG74" s="931"/>
      <c r="AH74" s="931"/>
      <c r="AI74" s="931"/>
      <c r="AJ74" s="939"/>
      <c r="AL74" s="650"/>
      <c r="AM74" s="652"/>
      <c r="AN74" s="661"/>
      <c r="AO74" s="652"/>
      <c r="AP74" s="652"/>
      <c r="AQ74" s="652"/>
      <c r="AR74" s="652"/>
      <c r="AS74" s="652"/>
      <c r="AT74" s="652"/>
      <c r="AU74" s="652"/>
      <c r="AV74" s="652"/>
      <c r="AW74" s="652"/>
      <c r="AX74" s="652"/>
      <c r="AY74" s="652"/>
      <c r="AZ74" s="652"/>
      <c r="BA74" s="652"/>
      <c r="BB74" s="652"/>
      <c r="BC74" s="652"/>
      <c r="BD74" s="652"/>
      <c r="BE74" s="652"/>
      <c r="BF74" s="652"/>
      <c r="BG74" s="652"/>
      <c r="BH74" s="652"/>
      <c r="BI74" s="652"/>
      <c r="BJ74" s="652"/>
      <c r="BK74" s="652"/>
      <c r="BL74" s="652"/>
      <c r="BM74" s="652"/>
      <c r="BN74" s="652"/>
      <c r="BO74" s="652"/>
    </row>
    <row r="75" spans="1:67" s="5" customFormat="1" ht="15">
      <c r="A75" s="226" t="s">
        <v>968</v>
      </c>
      <c r="B75" s="36"/>
      <c r="C75" s="40" t="s">
        <v>321</v>
      </c>
      <c r="D75" s="1749" t="s">
        <v>328</v>
      </c>
      <c r="E75" s="40"/>
      <c r="F75" s="530"/>
      <c r="G75" s="36"/>
      <c r="H75" s="36">
        <v>184</v>
      </c>
      <c r="I75" s="36">
        <v>655</v>
      </c>
      <c r="J75" s="505">
        <f>SUM(H75:I75)</f>
        <v>839</v>
      </c>
      <c r="K75" s="530"/>
      <c r="L75" s="607"/>
      <c r="M75" s="530"/>
      <c r="N75" s="607"/>
      <c r="O75" s="607"/>
      <c r="P75" s="607"/>
      <c r="Q75" s="920"/>
      <c r="R75" s="920"/>
      <c r="S75" s="921"/>
      <c r="T75" s="922"/>
      <c r="U75" s="921"/>
      <c r="V75" s="926"/>
      <c r="W75" s="921"/>
      <c r="X75" s="921"/>
      <c r="Y75" s="921"/>
      <c r="Z75" s="921"/>
      <c r="AA75" s="921"/>
      <c r="AB75" s="921"/>
      <c r="AC75" s="921"/>
      <c r="AD75" s="921"/>
      <c r="AE75" s="921"/>
      <c r="AF75" s="921"/>
      <c r="AG75" s="931"/>
      <c r="AH75" s="931"/>
      <c r="AI75" s="931"/>
      <c r="AJ75" s="939"/>
      <c r="AL75" s="650"/>
      <c r="AM75" s="652"/>
      <c r="AN75" s="661"/>
      <c r="AO75" s="652"/>
      <c r="AP75" s="652"/>
      <c r="AQ75" s="652"/>
      <c r="AR75" s="652"/>
      <c r="AS75" s="652"/>
      <c r="AT75" s="652"/>
      <c r="AU75" s="652"/>
      <c r="AV75" s="652"/>
      <c r="AW75" s="652"/>
      <c r="AX75" s="652"/>
      <c r="AY75" s="652"/>
      <c r="AZ75" s="652"/>
      <c r="BA75" s="652"/>
      <c r="BB75" s="652"/>
      <c r="BC75" s="652"/>
      <c r="BD75" s="652"/>
      <c r="BE75" s="652"/>
      <c r="BF75" s="652"/>
      <c r="BG75" s="652"/>
      <c r="BH75" s="652"/>
      <c r="BI75" s="652"/>
      <c r="BJ75" s="652"/>
      <c r="BK75" s="652"/>
      <c r="BL75" s="652"/>
      <c r="BM75" s="652"/>
      <c r="BN75" s="652"/>
      <c r="BO75" s="652"/>
    </row>
    <row r="76" spans="1:67" s="5" customFormat="1" ht="15">
      <c r="A76" s="226" t="s">
        <v>968</v>
      </c>
      <c r="B76" s="36"/>
      <c r="C76" s="40" t="s">
        <v>2563</v>
      </c>
      <c r="D76" s="1749" t="s">
        <v>328</v>
      </c>
      <c r="E76" s="40"/>
      <c r="F76" s="530"/>
      <c r="G76" s="36"/>
      <c r="H76" s="36">
        <v>149</v>
      </c>
      <c r="I76" s="36">
        <v>384</v>
      </c>
      <c r="J76" s="505">
        <f t="shared" ref="J76:J80" si="9">SUM(H76:I76)</f>
        <v>533</v>
      </c>
      <c r="K76" s="530"/>
      <c r="L76" s="607"/>
      <c r="M76" s="530"/>
      <c r="N76" s="607"/>
      <c r="O76" s="607"/>
      <c r="P76" s="607"/>
      <c r="Q76" s="920"/>
      <c r="R76" s="920"/>
      <c r="S76" s="921"/>
      <c r="T76" s="922"/>
      <c r="U76" s="921"/>
      <c r="V76" s="926"/>
      <c r="W76" s="921"/>
      <c r="X76" s="921"/>
      <c r="Y76" s="921"/>
      <c r="Z76" s="921"/>
      <c r="AA76" s="921"/>
      <c r="AB76" s="921"/>
      <c r="AC76" s="921"/>
      <c r="AD76" s="921"/>
      <c r="AE76" s="921"/>
      <c r="AF76" s="921"/>
      <c r="AG76" s="931"/>
      <c r="AH76" s="931"/>
      <c r="AI76" s="931"/>
      <c r="AJ76" s="939"/>
      <c r="AL76" s="650"/>
      <c r="AM76" s="652"/>
      <c r="AN76" s="661"/>
      <c r="AO76" s="652"/>
      <c r="AP76" s="652"/>
      <c r="AQ76" s="652"/>
      <c r="AR76" s="652"/>
      <c r="AS76" s="652"/>
      <c r="AT76" s="652"/>
      <c r="AU76" s="652"/>
      <c r="AV76" s="652"/>
      <c r="AW76" s="652"/>
      <c r="AX76" s="652"/>
      <c r="AY76" s="652"/>
      <c r="AZ76" s="652"/>
      <c r="BA76" s="652"/>
      <c r="BB76" s="652"/>
      <c r="BC76" s="652"/>
      <c r="BD76" s="652"/>
      <c r="BE76" s="652"/>
      <c r="BF76" s="652"/>
      <c r="BG76" s="652"/>
      <c r="BH76" s="652"/>
      <c r="BI76" s="652"/>
      <c r="BJ76" s="652"/>
      <c r="BK76" s="652"/>
      <c r="BL76" s="652"/>
      <c r="BM76" s="652"/>
      <c r="BN76" s="652"/>
      <c r="BO76" s="652"/>
    </row>
    <row r="77" spans="1:67" s="5" customFormat="1" ht="15">
      <c r="A77" s="226" t="s">
        <v>968</v>
      </c>
      <c r="B77" s="36"/>
      <c r="C77" s="40" t="s">
        <v>947</v>
      </c>
      <c r="D77" s="1749" t="s">
        <v>328</v>
      </c>
      <c r="E77" s="40"/>
      <c r="F77" s="530"/>
      <c r="G77" s="36"/>
      <c r="H77" s="36">
        <v>194</v>
      </c>
      <c r="I77" s="36">
        <v>468</v>
      </c>
      <c r="J77" s="505">
        <f t="shared" si="9"/>
        <v>662</v>
      </c>
      <c r="K77" s="530"/>
      <c r="L77" s="607"/>
      <c r="M77" s="530"/>
      <c r="N77" s="607"/>
      <c r="O77" s="607"/>
      <c r="P77" s="607"/>
      <c r="Q77" s="920"/>
      <c r="R77" s="920"/>
      <c r="S77" s="921"/>
      <c r="T77" s="922"/>
      <c r="U77" s="921"/>
      <c r="V77" s="926"/>
      <c r="W77" s="921"/>
      <c r="X77" s="921"/>
      <c r="Y77" s="921"/>
      <c r="Z77" s="921"/>
      <c r="AA77" s="921"/>
      <c r="AB77" s="921"/>
      <c r="AC77" s="921"/>
      <c r="AD77" s="921"/>
      <c r="AE77" s="921"/>
      <c r="AF77" s="921"/>
      <c r="AG77" s="931"/>
      <c r="AH77" s="931"/>
      <c r="AI77" s="931"/>
      <c r="AJ77" s="939"/>
      <c r="AL77" s="650"/>
      <c r="AM77" s="652"/>
      <c r="AN77" s="661"/>
      <c r="AO77" s="652"/>
      <c r="AP77" s="652"/>
      <c r="AQ77" s="652"/>
      <c r="AR77" s="652"/>
      <c r="AS77" s="652"/>
      <c r="AT77" s="652"/>
      <c r="AU77" s="652"/>
      <c r="AV77" s="652"/>
      <c r="AW77" s="652"/>
      <c r="AX77" s="652"/>
      <c r="AY77" s="652"/>
      <c r="AZ77" s="652"/>
      <c r="BA77" s="652"/>
      <c r="BB77" s="652"/>
      <c r="BC77" s="652"/>
      <c r="BD77" s="652"/>
      <c r="BE77" s="652"/>
      <c r="BF77" s="652"/>
      <c r="BG77" s="652"/>
      <c r="BH77" s="652"/>
      <c r="BI77" s="652"/>
      <c r="BJ77" s="652"/>
      <c r="BK77" s="652"/>
      <c r="BL77" s="652"/>
      <c r="BM77" s="652"/>
      <c r="BN77" s="652"/>
      <c r="BO77" s="652"/>
    </row>
    <row r="78" spans="1:67" s="5" customFormat="1" ht="15">
      <c r="A78" s="226" t="s">
        <v>968</v>
      </c>
      <c r="B78" s="36"/>
      <c r="C78" s="40" t="s">
        <v>952</v>
      </c>
      <c r="D78" s="1749" t="s">
        <v>328</v>
      </c>
      <c r="E78" s="40"/>
      <c r="F78" s="530"/>
      <c r="G78" s="36"/>
      <c r="H78" s="36"/>
      <c r="I78" s="36"/>
      <c r="J78" s="505">
        <f t="shared" si="9"/>
        <v>0</v>
      </c>
      <c r="K78" s="530"/>
      <c r="L78" s="607"/>
      <c r="M78" s="530"/>
      <c r="N78" s="607"/>
      <c r="O78" s="607"/>
      <c r="P78" s="607"/>
      <c r="Q78" s="920"/>
      <c r="R78" s="920"/>
      <c r="S78" s="921"/>
      <c r="T78" s="922"/>
      <c r="U78" s="921"/>
      <c r="V78" s="926"/>
      <c r="W78" s="921"/>
      <c r="X78" s="921"/>
      <c r="Y78" s="921"/>
      <c r="Z78" s="921"/>
      <c r="AA78" s="921"/>
      <c r="AB78" s="921"/>
      <c r="AC78" s="921"/>
      <c r="AD78" s="921"/>
      <c r="AE78" s="921"/>
      <c r="AF78" s="921"/>
      <c r="AG78" s="931"/>
      <c r="AH78" s="931"/>
      <c r="AI78" s="931"/>
      <c r="AJ78" s="939"/>
      <c r="AL78" s="650"/>
      <c r="AM78" s="652"/>
      <c r="AN78" s="661"/>
      <c r="AO78" s="652"/>
      <c r="AP78" s="652"/>
      <c r="AQ78" s="652"/>
      <c r="AR78" s="652"/>
      <c r="AS78" s="652"/>
      <c r="AT78" s="652"/>
      <c r="AU78" s="652"/>
      <c r="AV78" s="652"/>
      <c r="AW78" s="652"/>
      <c r="AX78" s="652"/>
      <c r="AY78" s="652"/>
      <c r="AZ78" s="652"/>
      <c r="BA78" s="652"/>
      <c r="BB78" s="652"/>
      <c r="BC78" s="652"/>
      <c r="BD78" s="652"/>
      <c r="BE78" s="652"/>
      <c r="BF78" s="652"/>
      <c r="BG78" s="652"/>
      <c r="BH78" s="652"/>
      <c r="BI78" s="652"/>
      <c r="BJ78" s="652"/>
      <c r="BK78" s="652"/>
      <c r="BL78" s="652"/>
      <c r="BM78" s="652"/>
      <c r="BN78" s="652"/>
      <c r="BO78" s="652"/>
    </row>
    <row r="79" spans="1:67" s="5" customFormat="1" ht="15">
      <c r="A79" s="226" t="s">
        <v>323</v>
      </c>
      <c r="B79" s="28"/>
      <c r="C79" s="40" t="s">
        <v>1002</v>
      </c>
      <c r="D79" s="1749" t="s">
        <v>328</v>
      </c>
      <c r="E79" s="40"/>
      <c r="F79" s="530"/>
      <c r="G79" s="40" t="s">
        <v>808</v>
      </c>
      <c r="H79" s="40"/>
      <c r="I79" s="40"/>
      <c r="J79" s="505">
        <f t="shared" si="9"/>
        <v>0</v>
      </c>
      <c r="K79" s="530"/>
      <c r="L79" s="607"/>
      <c r="M79" s="530"/>
      <c r="N79" s="607"/>
      <c r="O79" s="607"/>
      <c r="P79" s="607"/>
      <c r="Q79" s="920"/>
      <c r="R79" s="920"/>
      <c r="S79" s="921"/>
      <c r="T79" s="922"/>
      <c r="U79" s="921"/>
      <c r="V79" s="926"/>
      <c r="W79" s="921"/>
      <c r="X79" s="921"/>
      <c r="Y79" s="921"/>
      <c r="Z79" s="921"/>
      <c r="AA79" s="921"/>
      <c r="AB79" s="921"/>
      <c r="AC79" s="921"/>
      <c r="AD79" s="921"/>
      <c r="AE79" s="921"/>
      <c r="AF79" s="921"/>
      <c r="AG79" s="931"/>
      <c r="AH79" s="931"/>
      <c r="AI79" s="931"/>
      <c r="AJ79" s="939"/>
      <c r="AL79" s="650"/>
      <c r="AM79" s="652"/>
      <c r="AN79" s="661"/>
      <c r="AO79" s="652"/>
      <c r="AP79" s="652"/>
      <c r="AQ79" s="652"/>
      <c r="AR79" s="652"/>
      <c r="AS79" s="652"/>
      <c r="AT79" s="652"/>
      <c r="AU79" s="652"/>
      <c r="AV79" s="652"/>
      <c r="AW79" s="652"/>
      <c r="AX79" s="652"/>
      <c r="AY79" s="652"/>
      <c r="AZ79" s="652"/>
      <c r="BA79" s="652"/>
      <c r="BB79" s="652"/>
      <c r="BC79" s="652"/>
      <c r="BD79" s="652"/>
      <c r="BE79" s="652"/>
      <c r="BF79" s="652"/>
      <c r="BG79" s="652"/>
      <c r="BH79" s="652"/>
      <c r="BI79" s="652"/>
      <c r="BJ79" s="652"/>
      <c r="BK79" s="652"/>
      <c r="BL79" s="652"/>
      <c r="BM79" s="652"/>
      <c r="BN79" s="652"/>
      <c r="BO79" s="652"/>
    </row>
    <row r="80" spans="1:67" s="5" customFormat="1" ht="15">
      <c r="A80" s="226" t="s">
        <v>323</v>
      </c>
      <c r="B80" s="28"/>
      <c r="C80" s="40" t="s">
        <v>999</v>
      </c>
      <c r="D80" s="1749" t="s">
        <v>328</v>
      </c>
      <c r="E80" s="40"/>
      <c r="F80" s="530"/>
      <c r="G80" s="40" t="s">
        <v>808</v>
      </c>
      <c r="H80" s="40"/>
      <c r="I80" s="40"/>
      <c r="J80" s="505">
        <f t="shared" si="9"/>
        <v>0</v>
      </c>
      <c r="K80" s="530"/>
      <c r="L80" s="607"/>
      <c r="M80" s="530"/>
      <c r="N80" s="607"/>
      <c r="O80" s="607"/>
      <c r="P80" s="607"/>
      <c r="Q80" s="920"/>
      <c r="R80" s="920"/>
      <c r="S80" s="921"/>
      <c r="T80" s="922"/>
      <c r="U80" s="921"/>
      <c r="V80" s="926"/>
      <c r="W80" s="921"/>
      <c r="X80" s="921"/>
      <c r="Y80" s="921"/>
      <c r="Z80" s="921"/>
      <c r="AA80" s="921"/>
      <c r="AB80" s="921"/>
      <c r="AC80" s="921"/>
      <c r="AD80" s="921"/>
      <c r="AE80" s="921"/>
      <c r="AF80" s="921"/>
      <c r="AG80" s="931"/>
      <c r="AH80" s="931"/>
      <c r="AI80" s="931"/>
      <c r="AJ80" s="939"/>
      <c r="AL80" s="650"/>
      <c r="AM80" s="652"/>
      <c r="AN80" s="661"/>
      <c r="AO80" s="652"/>
      <c r="AP80" s="652"/>
      <c r="AQ80" s="652"/>
      <c r="AR80" s="652"/>
      <c r="AS80" s="652"/>
      <c r="AT80" s="652"/>
      <c r="AU80" s="652"/>
      <c r="AV80" s="652"/>
      <c r="AW80" s="652"/>
      <c r="AX80" s="652"/>
      <c r="AY80" s="652"/>
      <c r="AZ80" s="652"/>
      <c r="BA80" s="652"/>
      <c r="BB80" s="652"/>
      <c r="BC80" s="652"/>
      <c r="BD80" s="652"/>
      <c r="BE80" s="652"/>
      <c r="BF80" s="652"/>
      <c r="BG80" s="652"/>
      <c r="BH80" s="652"/>
      <c r="BI80" s="652"/>
      <c r="BJ80" s="652"/>
      <c r="BK80" s="652"/>
      <c r="BL80" s="652"/>
      <c r="BM80" s="652"/>
      <c r="BN80" s="652"/>
      <c r="BO80" s="652"/>
    </row>
    <row r="81" spans="1:67" s="5" customFormat="1" ht="15">
      <c r="K81" s="530"/>
      <c r="L81" s="607"/>
      <c r="M81" s="530"/>
      <c r="N81" s="607"/>
      <c r="O81" s="607"/>
      <c r="P81" s="607"/>
      <c r="Q81" s="920"/>
      <c r="R81" s="920"/>
      <c r="S81" s="921"/>
      <c r="T81" s="922"/>
      <c r="U81" s="921"/>
      <c r="V81" s="926"/>
      <c r="W81" s="921"/>
      <c r="X81" s="921"/>
      <c r="Y81" s="921"/>
      <c r="Z81" s="921"/>
      <c r="AA81" s="921"/>
      <c r="AB81" s="921"/>
      <c r="AC81" s="921"/>
      <c r="AD81" s="921"/>
      <c r="AE81" s="921"/>
      <c r="AF81" s="921"/>
      <c r="AG81" s="940"/>
      <c r="AH81" s="941"/>
      <c r="AI81" s="941"/>
      <c r="AJ81" s="942"/>
      <c r="AL81" s="650"/>
      <c r="AM81" s="652"/>
      <c r="AN81" s="661"/>
      <c r="AO81" s="652"/>
      <c r="AP81" s="652"/>
      <c r="AQ81" s="652"/>
      <c r="AR81" s="652"/>
      <c r="AS81" s="652"/>
      <c r="AT81" s="652"/>
      <c r="AU81" s="652"/>
      <c r="AV81" s="652"/>
      <c r="AW81" s="652"/>
      <c r="AX81" s="652"/>
      <c r="AY81" s="652"/>
      <c r="AZ81" s="652"/>
      <c r="BA81" s="652"/>
      <c r="BB81" s="652"/>
      <c r="BC81" s="652"/>
      <c r="BD81" s="652"/>
      <c r="BE81" s="652"/>
      <c r="BF81" s="652"/>
      <c r="BG81" s="652"/>
      <c r="BH81" s="652"/>
      <c r="BI81" s="652"/>
      <c r="BJ81" s="652"/>
      <c r="BK81" s="652"/>
      <c r="BL81" s="652"/>
      <c r="BM81" s="652"/>
      <c r="BN81" s="652"/>
      <c r="BO81" s="652"/>
    </row>
    <row r="82" spans="1:67" s="5" customFormat="1" ht="15">
      <c r="A82" s="1503" t="s">
        <v>1038</v>
      </c>
      <c r="B82" s="1749" t="s">
        <v>2666</v>
      </c>
      <c r="C82" s="1749">
        <f>COUNTA(C84:C89)</f>
        <v>6</v>
      </c>
      <c r="D82" s="1749"/>
      <c r="E82" s="1449"/>
      <c r="F82" s="818"/>
      <c r="G82" s="27" t="s">
        <v>766</v>
      </c>
      <c r="H82" s="818"/>
      <c r="I82" s="818"/>
      <c r="J82" s="871">
        <f>SUM(J83:J89)</f>
        <v>2452</v>
      </c>
      <c r="K82" s="542"/>
      <c r="L82" s="622"/>
      <c r="M82" s="542"/>
      <c r="N82" s="622"/>
      <c r="O82" s="622"/>
      <c r="P82" s="622"/>
      <c r="Q82" s="920"/>
      <c r="R82" s="920"/>
      <c r="S82" s="921"/>
      <c r="T82" s="922"/>
      <c r="U82" s="921"/>
      <c r="V82" s="926"/>
      <c r="W82" s="921"/>
      <c r="X82" s="921"/>
      <c r="Y82" s="921"/>
      <c r="Z82" s="921"/>
      <c r="AA82" s="921"/>
      <c r="AB82" s="921"/>
      <c r="AC82" s="921"/>
      <c r="AD82" s="921"/>
      <c r="AE82" s="921"/>
      <c r="AF82" s="921"/>
      <c r="AG82" s="940"/>
      <c r="AH82" s="941"/>
      <c r="AI82" s="941"/>
      <c r="AJ82" s="942"/>
      <c r="AL82" s="650"/>
      <c r="AM82" s="652"/>
      <c r="AN82" s="661"/>
      <c r="AO82" s="652"/>
      <c r="AP82" s="652"/>
      <c r="AQ82" s="652"/>
      <c r="AR82" s="652"/>
      <c r="AS82" s="652"/>
      <c r="AT82" s="652"/>
      <c r="AU82" s="652"/>
      <c r="AV82" s="652"/>
      <c r="AW82" s="652"/>
      <c r="AX82" s="652"/>
      <c r="AY82" s="652"/>
      <c r="AZ82" s="652"/>
      <c r="BA82" s="652"/>
      <c r="BB82" s="652"/>
      <c r="BC82" s="652"/>
      <c r="BD82" s="652"/>
      <c r="BE82" s="652"/>
      <c r="BF82" s="652"/>
      <c r="BG82" s="652"/>
      <c r="BH82" s="652"/>
      <c r="BI82" s="652"/>
      <c r="BJ82" s="652"/>
      <c r="BK82" s="652"/>
      <c r="BL82" s="652"/>
      <c r="BM82" s="652"/>
      <c r="BN82" s="652"/>
      <c r="BO82" s="652"/>
    </row>
    <row r="83" spans="1:67" s="5" customFormat="1" ht="15">
      <c r="A83" s="1504"/>
      <c r="B83" s="1750"/>
      <c r="C83" s="1750"/>
      <c r="D83" s="1750"/>
      <c r="E83" s="1450"/>
      <c r="F83" s="542"/>
      <c r="H83" s="27"/>
      <c r="I83" s="27"/>
      <c r="J83" s="526">
        <v>238</v>
      </c>
      <c r="K83" s="573" t="s">
        <v>2429</v>
      </c>
      <c r="L83" s="622"/>
      <c r="M83" s="542"/>
      <c r="N83" s="622"/>
      <c r="O83" s="622"/>
      <c r="P83" s="622"/>
      <c r="Q83" s="920">
        <f t="shared" ref="Q83:AF83" si="10">COUNTA(Q73:Q80)</f>
        <v>0</v>
      </c>
      <c r="R83" s="920">
        <f t="shared" si="10"/>
        <v>1</v>
      </c>
      <c r="S83" s="920">
        <f t="shared" si="10"/>
        <v>0</v>
      </c>
      <c r="T83" s="922">
        <f t="shared" si="10"/>
        <v>0</v>
      </c>
      <c r="U83" s="920">
        <f t="shared" si="10"/>
        <v>1</v>
      </c>
      <c r="V83" s="920">
        <f t="shared" si="10"/>
        <v>0</v>
      </c>
      <c r="W83" s="920">
        <f t="shared" si="10"/>
        <v>0</v>
      </c>
      <c r="X83" s="920">
        <f t="shared" si="10"/>
        <v>0</v>
      </c>
      <c r="Y83" s="920">
        <f t="shared" si="10"/>
        <v>0</v>
      </c>
      <c r="Z83" s="920">
        <f t="shared" si="10"/>
        <v>0</v>
      </c>
      <c r="AA83" s="920">
        <f t="shared" si="10"/>
        <v>1</v>
      </c>
      <c r="AB83" s="920">
        <f t="shared" si="10"/>
        <v>0</v>
      </c>
      <c r="AC83" s="920">
        <f t="shared" si="10"/>
        <v>0</v>
      </c>
      <c r="AD83" s="920">
        <f t="shared" si="10"/>
        <v>1</v>
      </c>
      <c r="AE83" s="920">
        <f t="shared" si="10"/>
        <v>0</v>
      </c>
      <c r="AF83" s="920">
        <f t="shared" si="10"/>
        <v>0</v>
      </c>
      <c r="AG83" s="1751"/>
      <c r="AH83" s="1752"/>
      <c r="AI83" s="1752"/>
      <c r="AJ83" s="1753"/>
      <c r="AL83" s="650"/>
      <c r="AM83" s="652"/>
      <c r="AN83" s="661"/>
      <c r="AO83" s="652"/>
      <c r="AP83" s="652"/>
      <c r="AQ83" s="652"/>
      <c r="AR83" s="652"/>
      <c r="AS83" s="652"/>
      <c r="AT83" s="652"/>
      <c r="AU83" s="652"/>
      <c r="AV83" s="652"/>
      <c r="AW83" s="652"/>
      <c r="AX83" s="652"/>
      <c r="AY83" s="652"/>
      <c r="AZ83" s="652"/>
      <c r="BA83" s="652"/>
      <c r="BB83" s="652"/>
      <c r="BC83" s="652"/>
      <c r="BD83" s="652"/>
      <c r="BE83" s="652"/>
      <c r="BF83" s="652"/>
      <c r="BG83" s="652"/>
      <c r="BH83" s="652"/>
      <c r="BI83" s="652"/>
      <c r="BJ83" s="652"/>
      <c r="BK83" s="652"/>
      <c r="BL83" s="652"/>
      <c r="BM83" s="652"/>
      <c r="BN83" s="652"/>
      <c r="BO83" s="652"/>
    </row>
    <row r="84" spans="1:67" s="5" customFormat="1" ht="15">
      <c r="A84" s="226" t="s">
        <v>968</v>
      </c>
      <c r="B84" s="36"/>
      <c r="C84" s="40" t="s">
        <v>981</v>
      </c>
      <c r="D84" s="1749" t="s">
        <v>2666</v>
      </c>
      <c r="E84" s="40"/>
      <c r="F84" s="530"/>
      <c r="G84" s="36" t="s">
        <v>766</v>
      </c>
      <c r="H84" s="36"/>
      <c r="I84" s="36"/>
      <c r="J84" s="505"/>
      <c r="K84" s="530"/>
      <c r="L84" s="607"/>
      <c r="M84" s="530"/>
      <c r="N84" s="607"/>
      <c r="O84" s="607"/>
      <c r="P84" s="607"/>
      <c r="Q84" s="925"/>
      <c r="R84" s="920"/>
      <c r="S84" s="921" t="s">
        <v>1525</v>
      </c>
      <c r="T84" s="922"/>
      <c r="U84" s="921"/>
      <c r="V84" s="921"/>
      <c r="W84" s="921"/>
      <c r="X84" s="921"/>
      <c r="Y84" s="921"/>
      <c r="Z84" s="921"/>
      <c r="AA84" s="921"/>
      <c r="AB84" s="921"/>
      <c r="AC84" s="921"/>
      <c r="AD84" s="921"/>
      <c r="AE84" s="921"/>
      <c r="AF84" s="921"/>
      <c r="AG84" s="930"/>
      <c r="AH84" s="923"/>
      <c r="AI84" s="923"/>
      <c r="AJ84" s="924"/>
      <c r="AL84" s="650"/>
      <c r="AM84" s="652"/>
      <c r="AN84" s="661"/>
      <c r="AO84" s="652"/>
      <c r="AP84" s="652"/>
      <c r="AQ84" s="652"/>
      <c r="AR84" s="652"/>
      <c r="AS84" s="652"/>
      <c r="AT84" s="652"/>
      <c r="AU84" s="652"/>
      <c r="AV84" s="652"/>
      <c r="AW84" s="652"/>
      <c r="AX84" s="652"/>
      <c r="AY84" s="652"/>
      <c r="AZ84" s="652"/>
      <c r="BA84" s="652"/>
      <c r="BB84" s="652"/>
      <c r="BC84" s="652"/>
      <c r="BD84" s="652"/>
      <c r="BE84" s="652"/>
      <c r="BF84" s="652"/>
      <c r="BG84" s="652"/>
      <c r="BH84" s="652"/>
      <c r="BI84" s="652"/>
      <c r="BJ84" s="652"/>
      <c r="BK84" s="652"/>
      <c r="BL84" s="652"/>
      <c r="BM84" s="652"/>
      <c r="BN84" s="652"/>
      <c r="BO84" s="652"/>
    </row>
    <row r="85" spans="1:67" s="5" customFormat="1" ht="15">
      <c r="A85" s="226" t="s">
        <v>968</v>
      </c>
      <c r="B85" s="26"/>
      <c r="C85" s="40" t="s">
        <v>982</v>
      </c>
      <c r="D85" s="1749" t="s">
        <v>2666</v>
      </c>
      <c r="E85" s="40"/>
      <c r="F85" s="530">
        <v>10.9</v>
      </c>
      <c r="G85" s="36" t="s">
        <v>766</v>
      </c>
      <c r="H85" s="36">
        <v>260</v>
      </c>
      <c r="I85" s="36">
        <v>484</v>
      </c>
      <c r="J85" s="505">
        <f>SUM(H85:I85)</f>
        <v>744</v>
      </c>
      <c r="K85" s="530"/>
      <c r="L85" s="607"/>
      <c r="M85" s="530"/>
      <c r="N85" s="607"/>
      <c r="O85" s="607"/>
      <c r="P85" s="607"/>
      <c r="Q85" s="920"/>
      <c r="R85" s="920"/>
      <c r="S85" s="921"/>
      <c r="T85" s="922"/>
      <c r="U85" s="921"/>
      <c r="V85" s="926"/>
      <c r="W85" s="921"/>
      <c r="X85" s="921"/>
      <c r="Y85" s="921"/>
      <c r="Z85" s="921"/>
      <c r="AA85" s="921"/>
      <c r="AB85" s="921"/>
      <c r="AC85" s="921"/>
      <c r="AD85" s="921"/>
      <c r="AE85" s="921"/>
      <c r="AF85" s="921"/>
      <c r="AG85" s="931"/>
      <c r="AH85" s="928"/>
      <c r="AI85" s="928"/>
      <c r="AJ85" s="929"/>
      <c r="AL85" s="650"/>
      <c r="AM85" s="652"/>
      <c r="AN85" s="661"/>
      <c r="AO85" s="652"/>
      <c r="AP85" s="652"/>
      <c r="AQ85" s="652"/>
      <c r="AR85" s="652"/>
      <c r="AS85" s="652"/>
      <c r="AT85" s="652"/>
      <c r="AU85" s="652"/>
      <c r="AV85" s="652"/>
      <c r="AW85" s="652"/>
      <c r="AX85" s="652"/>
      <c r="AY85" s="652"/>
      <c r="AZ85" s="652"/>
      <c r="BA85" s="652"/>
      <c r="BB85" s="652"/>
      <c r="BC85" s="652"/>
      <c r="BD85" s="652"/>
      <c r="BE85" s="652"/>
      <c r="BF85" s="652"/>
      <c r="BG85" s="652"/>
      <c r="BH85" s="652"/>
      <c r="BI85" s="652"/>
      <c r="BJ85" s="652"/>
      <c r="BK85" s="652"/>
      <c r="BL85" s="652"/>
      <c r="BM85" s="652"/>
      <c r="BN85" s="652"/>
      <c r="BO85" s="652"/>
    </row>
    <row r="86" spans="1:67" s="5" customFormat="1" ht="15">
      <c r="A86" s="226" t="s">
        <v>968</v>
      </c>
      <c r="B86" s="36"/>
      <c r="C86" s="40" t="s">
        <v>985</v>
      </c>
      <c r="D86" s="1749" t="s">
        <v>2666</v>
      </c>
      <c r="E86" s="40"/>
      <c r="F86" s="530"/>
      <c r="G86" s="36" t="s">
        <v>766</v>
      </c>
      <c r="H86" s="36"/>
      <c r="I86" s="36"/>
      <c r="J86" s="505">
        <f t="shared" ref="J86:J89" si="11">SUM(H86:I86)</f>
        <v>0</v>
      </c>
      <c r="K86" s="530"/>
      <c r="L86" s="607"/>
      <c r="M86" s="530"/>
      <c r="N86" s="607"/>
      <c r="O86" s="607"/>
      <c r="P86" s="607"/>
      <c r="Q86" s="920"/>
      <c r="R86" s="920"/>
      <c r="S86" s="921"/>
      <c r="T86" s="922"/>
      <c r="U86" s="921"/>
      <c r="V86" s="926"/>
      <c r="W86" s="921"/>
      <c r="X86" s="921"/>
      <c r="Y86" s="921"/>
      <c r="Z86" s="921"/>
      <c r="AA86" s="921"/>
      <c r="AB86" s="921"/>
      <c r="AC86" s="921"/>
      <c r="AD86" s="921"/>
      <c r="AE86" s="921"/>
      <c r="AF86" s="921"/>
      <c r="AG86" s="931"/>
      <c r="AH86" s="928"/>
      <c r="AI86" s="928"/>
      <c r="AJ86" s="929"/>
      <c r="AL86" s="650"/>
      <c r="AM86" s="652"/>
      <c r="AN86" s="661"/>
      <c r="AO86" s="652"/>
      <c r="AP86" s="652"/>
      <c r="AQ86" s="652"/>
      <c r="AR86" s="652"/>
      <c r="AS86" s="652"/>
      <c r="AT86" s="652"/>
      <c r="AU86" s="652"/>
      <c r="AV86" s="652"/>
      <c r="AW86" s="652"/>
      <c r="AX86" s="652"/>
      <c r="AY86" s="652"/>
      <c r="AZ86" s="652"/>
      <c r="BA86" s="652"/>
      <c r="BB86" s="652"/>
      <c r="BC86" s="652"/>
      <c r="BD86" s="652"/>
      <c r="BE86" s="652"/>
      <c r="BF86" s="652"/>
      <c r="BG86" s="652"/>
      <c r="BH86" s="652"/>
      <c r="BI86" s="652"/>
      <c r="BJ86" s="652"/>
      <c r="BK86" s="652"/>
      <c r="BL86" s="652"/>
      <c r="BM86" s="652"/>
      <c r="BN86" s="652"/>
      <c r="BO86" s="652"/>
    </row>
    <row r="87" spans="1:67" s="5" customFormat="1" ht="15">
      <c r="A87" s="226" t="s">
        <v>968</v>
      </c>
      <c r="B87" s="36"/>
      <c r="C87" s="40" t="s">
        <v>987</v>
      </c>
      <c r="D87" s="1749" t="s">
        <v>2666</v>
      </c>
      <c r="E87" s="40"/>
      <c r="F87" s="530"/>
      <c r="G87" s="36" t="s">
        <v>766</v>
      </c>
      <c r="H87" s="36"/>
      <c r="I87" s="36"/>
      <c r="J87" s="505">
        <f t="shared" si="11"/>
        <v>0</v>
      </c>
      <c r="K87" s="530"/>
      <c r="L87" s="607"/>
      <c r="M87" s="530"/>
      <c r="N87" s="607"/>
      <c r="O87" s="607"/>
      <c r="P87" s="607"/>
      <c r="Q87" s="920"/>
      <c r="R87" s="920"/>
      <c r="S87" s="921"/>
      <c r="T87" s="922"/>
      <c r="U87" s="921"/>
      <c r="V87" s="926"/>
      <c r="W87" s="921"/>
      <c r="X87" s="921"/>
      <c r="Y87" s="921"/>
      <c r="Z87" s="921"/>
      <c r="AA87" s="921"/>
      <c r="AB87" s="921"/>
      <c r="AC87" s="921"/>
      <c r="AD87" s="921"/>
      <c r="AE87" s="921"/>
      <c r="AF87" s="921"/>
      <c r="AG87" s="931"/>
      <c r="AH87" s="928"/>
      <c r="AI87" s="928"/>
      <c r="AJ87" s="929"/>
      <c r="AL87" s="650"/>
      <c r="AM87" s="652"/>
      <c r="AN87" s="661"/>
      <c r="AO87" s="652"/>
      <c r="AP87" s="652"/>
      <c r="AQ87" s="652"/>
      <c r="AR87" s="652"/>
      <c r="AS87" s="652"/>
      <c r="AT87" s="652"/>
      <c r="AU87" s="652"/>
      <c r="AV87" s="652"/>
      <c r="AW87" s="652"/>
      <c r="AX87" s="652"/>
      <c r="AY87" s="652"/>
      <c r="AZ87" s="652"/>
      <c r="BA87" s="652"/>
      <c r="BB87" s="652"/>
      <c r="BC87" s="652"/>
      <c r="BD87" s="652"/>
      <c r="BE87" s="652"/>
      <c r="BF87" s="652"/>
      <c r="BG87" s="652"/>
      <c r="BH87" s="652"/>
      <c r="BI87" s="652"/>
      <c r="BJ87" s="652"/>
      <c r="BK87" s="652"/>
      <c r="BL87" s="652"/>
      <c r="BM87" s="652"/>
      <c r="BN87" s="652"/>
      <c r="BO87" s="652"/>
    </row>
    <row r="88" spans="1:67" s="5" customFormat="1" ht="15">
      <c r="A88" s="226" t="s">
        <v>968</v>
      </c>
      <c r="B88" s="36"/>
      <c r="C88" s="40" t="s">
        <v>988</v>
      </c>
      <c r="D88" s="1749" t="s">
        <v>2666</v>
      </c>
      <c r="E88" s="40"/>
      <c r="F88" s="530"/>
      <c r="G88" s="36" t="s">
        <v>766</v>
      </c>
      <c r="H88" s="36">
        <v>402</v>
      </c>
      <c r="I88" s="36">
        <v>1068</v>
      </c>
      <c r="J88" s="505">
        <f t="shared" si="11"/>
        <v>1470</v>
      </c>
      <c r="K88" s="530"/>
      <c r="L88" s="607"/>
      <c r="M88" s="530"/>
      <c r="N88" s="607"/>
      <c r="O88" s="607"/>
      <c r="P88" s="607"/>
      <c r="Q88" s="920"/>
      <c r="R88" s="920"/>
      <c r="S88" s="921"/>
      <c r="T88" s="922"/>
      <c r="U88" s="921"/>
      <c r="V88" s="926"/>
      <c r="W88" s="921"/>
      <c r="X88" s="921"/>
      <c r="Y88" s="921"/>
      <c r="Z88" s="921"/>
      <c r="AA88" s="921"/>
      <c r="AB88" s="921"/>
      <c r="AC88" s="921"/>
      <c r="AD88" s="921"/>
      <c r="AE88" s="921"/>
      <c r="AF88" s="921"/>
      <c r="AG88" s="931"/>
      <c r="AH88" s="928"/>
      <c r="AI88" s="928"/>
      <c r="AJ88" s="929"/>
      <c r="AL88" s="650"/>
      <c r="AM88" s="652"/>
      <c r="AN88" s="661"/>
      <c r="AO88" s="652"/>
      <c r="AP88" s="652"/>
      <c r="AQ88" s="652"/>
      <c r="AR88" s="652"/>
      <c r="AS88" s="652"/>
      <c r="AT88" s="652"/>
      <c r="AU88" s="652"/>
      <c r="AV88" s="652"/>
      <c r="AW88" s="652"/>
      <c r="AX88" s="652"/>
      <c r="AY88" s="652"/>
      <c r="AZ88" s="652"/>
      <c r="BA88" s="652"/>
      <c r="BB88" s="652"/>
      <c r="BC88" s="652"/>
      <c r="BD88" s="652"/>
      <c r="BE88" s="652"/>
      <c r="BF88" s="652"/>
      <c r="BG88" s="652"/>
      <c r="BH88" s="652"/>
      <c r="BI88" s="652"/>
      <c r="BJ88" s="652"/>
      <c r="BK88" s="652"/>
      <c r="BL88" s="652"/>
      <c r="BM88" s="652"/>
      <c r="BN88" s="652"/>
      <c r="BO88" s="652"/>
    </row>
    <row r="89" spans="1:67" s="5" customFormat="1" ht="15">
      <c r="A89" s="226" t="s">
        <v>968</v>
      </c>
      <c r="B89" s="36"/>
      <c r="C89" s="40" t="s">
        <v>989</v>
      </c>
      <c r="D89" s="1749" t="s">
        <v>2666</v>
      </c>
      <c r="E89" s="40"/>
      <c r="F89" s="530"/>
      <c r="G89" s="36" t="s">
        <v>766</v>
      </c>
      <c r="H89" s="36"/>
      <c r="I89" s="36"/>
      <c r="J89" s="505">
        <f t="shared" si="11"/>
        <v>0</v>
      </c>
      <c r="K89" s="530"/>
      <c r="L89" s="607"/>
      <c r="M89" s="530"/>
      <c r="N89" s="607"/>
      <c r="O89" s="607"/>
      <c r="P89" s="607"/>
      <c r="Q89" s="920"/>
      <c r="R89" s="920"/>
      <c r="S89" s="921"/>
      <c r="T89" s="922"/>
      <c r="U89" s="921"/>
      <c r="V89" s="926"/>
      <c r="W89" s="921"/>
      <c r="X89" s="921"/>
      <c r="Y89" s="921"/>
      <c r="Z89" s="921"/>
      <c r="AA89" s="921"/>
      <c r="AB89" s="921"/>
      <c r="AC89" s="921"/>
      <c r="AD89" s="921"/>
      <c r="AE89" s="921"/>
      <c r="AF89" s="921"/>
      <c r="AG89" s="931"/>
      <c r="AH89" s="928"/>
      <c r="AI89" s="928"/>
      <c r="AJ89" s="929"/>
      <c r="AL89" s="650"/>
      <c r="AM89" s="652"/>
      <c r="AN89" s="661"/>
      <c r="AO89" s="652"/>
      <c r="AP89" s="652"/>
      <c r="AQ89" s="652"/>
      <c r="AR89" s="652"/>
      <c r="AS89" s="652"/>
      <c r="AT89" s="652"/>
      <c r="AU89" s="652"/>
      <c r="AV89" s="652"/>
      <c r="AW89" s="652"/>
      <c r="AX89" s="652"/>
      <c r="AY89" s="652"/>
      <c r="AZ89" s="652"/>
      <c r="BA89" s="652"/>
      <c r="BB89" s="652"/>
      <c r="BC89" s="652"/>
      <c r="BD89" s="652"/>
      <c r="BE89" s="652"/>
      <c r="BF89" s="652"/>
      <c r="BG89" s="652"/>
      <c r="BH89" s="652"/>
      <c r="BI89" s="652"/>
      <c r="BJ89" s="652"/>
      <c r="BK89" s="652"/>
      <c r="BL89" s="652"/>
      <c r="BM89" s="652"/>
      <c r="BN89" s="652"/>
      <c r="BO89" s="652"/>
    </row>
    <row r="90" spans="1:67" s="5" customFormat="1" ht="15">
      <c r="A90" s="675"/>
      <c r="B90" s="37"/>
      <c r="C90" s="955"/>
      <c r="D90" s="955"/>
      <c r="E90" s="955"/>
      <c r="F90" s="873"/>
      <c r="G90" s="37"/>
      <c r="H90" s="37"/>
      <c r="I90" s="37"/>
      <c r="J90" s="858"/>
      <c r="K90" s="530"/>
      <c r="L90" s="607"/>
      <c r="M90" s="530"/>
      <c r="N90" s="607"/>
      <c r="O90" s="607"/>
      <c r="P90" s="607"/>
      <c r="Q90" s="920"/>
      <c r="R90" s="920"/>
      <c r="S90" s="921"/>
      <c r="T90" s="922"/>
      <c r="U90" s="921"/>
      <c r="V90" s="926"/>
      <c r="W90" s="921"/>
      <c r="X90" s="921"/>
      <c r="Y90" s="921"/>
      <c r="Z90" s="921"/>
      <c r="AA90" s="921"/>
      <c r="AB90" s="921"/>
      <c r="AC90" s="921"/>
      <c r="AD90" s="921"/>
      <c r="AE90" s="921"/>
      <c r="AF90" s="921"/>
      <c r="AG90" s="931"/>
      <c r="AH90" s="928"/>
      <c r="AI90" s="928"/>
      <c r="AJ90" s="929"/>
      <c r="AL90" s="650"/>
      <c r="AM90" s="652"/>
      <c r="AN90" s="661"/>
      <c r="AO90" s="652"/>
      <c r="AP90" s="652"/>
      <c r="AQ90" s="652"/>
      <c r="AR90" s="652"/>
      <c r="AS90" s="652"/>
      <c r="AT90" s="652"/>
      <c r="AU90" s="652"/>
      <c r="AV90" s="652"/>
      <c r="AW90" s="652"/>
      <c r="AX90" s="652"/>
      <c r="AY90" s="652"/>
      <c r="AZ90" s="652"/>
      <c r="BA90" s="652"/>
      <c r="BB90" s="652"/>
      <c r="BC90" s="652"/>
      <c r="BD90" s="652"/>
      <c r="BE90" s="652"/>
      <c r="BF90" s="652"/>
      <c r="BG90" s="652"/>
      <c r="BH90" s="652"/>
      <c r="BI90" s="652"/>
      <c r="BJ90" s="652"/>
      <c r="BK90" s="652"/>
      <c r="BL90" s="652"/>
      <c r="BM90" s="652"/>
      <c r="BN90" s="652"/>
      <c r="BO90" s="652"/>
    </row>
    <row r="91" spans="1:67" s="5" customFormat="1" ht="15">
      <c r="A91" s="1503" t="s">
        <v>2657</v>
      </c>
      <c r="B91" s="1749" t="s">
        <v>990</v>
      </c>
      <c r="C91" s="1749">
        <f>COUNTA(C93:C102)</f>
        <v>10</v>
      </c>
      <c r="D91" s="1749"/>
      <c r="E91" s="1449"/>
      <c r="F91" s="818"/>
      <c r="G91" s="1749" t="s">
        <v>751</v>
      </c>
      <c r="H91" s="1450">
        <v>285</v>
      </c>
      <c r="I91" s="1450">
        <v>626</v>
      </c>
      <c r="J91" s="835">
        <f>SUM(J92:J102)</f>
        <v>2742</v>
      </c>
      <c r="K91" s="542"/>
      <c r="L91" s="622"/>
      <c r="M91" s="542"/>
      <c r="N91" s="622"/>
      <c r="O91" s="622"/>
      <c r="P91" s="622"/>
      <c r="Q91" s="920"/>
      <c r="R91" s="920"/>
      <c r="S91" s="921"/>
      <c r="T91" s="922"/>
      <c r="U91" s="921"/>
      <c r="V91" s="926"/>
      <c r="W91" s="921"/>
      <c r="X91" s="921"/>
      <c r="Y91" s="921"/>
      <c r="Z91" s="921"/>
      <c r="AA91" s="921"/>
      <c r="AB91" s="921"/>
      <c r="AC91" s="921"/>
      <c r="AD91" s="921"/>
      <c r="AE91" s="921"/>
      <c r="AF91" s="921"/>
      <c r="AG91" s="931"/>
      <c r="AH91" s="928"/>
      <c r="AI91" s="928"/>
      <c r="AJ91" s="929"/>
      <c r="AL91" s="650"/>
      <c r="AM91" s="652"/>
      <c r="AN91" s="661"/>
      <c r="AO91" s="652"/>
      <c r="AP91" s="652"/>
      <c r="AQ91" s="652"/>
      <c r="AR91" s="652"/>
      <c r="AS91" s="652"/>
      <c r="AT91" s="652"/>
      <c r="AU91" s="652"/>
      <c r="AV91" s="652"/>
      <c r="AW91" s="652"/>
      <c r="AX91" s="652"/>
      <c r="AY91" s="652"/>
      <c r="AZ91" s="652"/>
      <c r="BA91" s="652"/>
      <c r="BB91" s="652"/>
      <c r="BC91" s="652"/>
      <c r="BD91" s="652"/>
      <c r="BE91" s="652"/>
      <c r="BF91" s="652"/>
      <c r="BG91" s="652"/>
      <c r="BH91" s="652"/>
      <c r="BI91" s="652"/>
      <c r="BJ91" s="652"/>
      <c r="BK91" s="652"/>
      <c r="BL91" s="652"/>
      <c r="BM91" s="652"/>
      <c r="BN91" s="652"/>
      <c r="BO91" s="652"/>
    </row>
    <row r="92" spans="1:67" s="5" customFormat="1" ht="15">
      <c r="A92" s="1504"/>
      <c r="B92" s="1750"/>
      <c r="C92" s="1750"/>
      <c r="D92" s="1750"/>
      <c r="E92" s="1450"/>
      <c r="F92" s="542"/>
      <c r="G92" s="1750"/>
      <c r="J92" s="526">
        <f>SUM(H92:I92)</f>
        <v>0</v>
      </c>
      <c r="K92" s="573" t="s">
        <v>692</v>
      </c>
      <c r="L92" s="622"/>
      <c r="M92" s="737" t="s">
        <v>2642</v>
      </c>
      <c r="N92" s="622"/>
      <c r="O92" s="573" t="s">
        <v>940</v>
      </c>
      <c r="P92" s="622"/>
      <c r="Q92" s="920">
        <f t="shared" ref="Q92:AF92" si="12">COUNTA(Q84:Q91)</f>
        <v>0</v>
      </c>
      <c r="R92" s="920">
        <f t="shared" si="12"/>
        <v>0</v>
      </c>
      <c r="S92" s="920">
        <f t="shared" si="12"/>
        <v>1</v>
      </c>
      <c r="T92" s="922">
        <f t="shared" si="12"/>
        <v>0</v>
      </c>
      <c r="U92" s="920">
        <f t="shared" si="12"/>
        <v>0</v>
      </c>
      <c r="V92" s="920">
        <f t="shared" si="12"/>
        <v>0</v>
      </c>
      <c r="W92" s="920">
        <f t="shared" si="12"/>
        <v>0</v>
      </c>
      <c r="X92" s="920">
        <f t="shared" si="12"/>
        <v>0</v>
      </c>
      <c r="Y92" s="920">
        <f t="shared" si="12"/>
        <v>0</v>
      </c>
      <c r="Z92" s="920">
        <f t="shared" si="12"/>
        <v>0</v>
      </c>
      <c r="AA92" s="920">
        <f t="shared" si="12"/>
        <v>0</v>
      </c>
      <c r="AB92" s="920">
        <f t="shared" si="12"/>
        <v>0</v>
      </c>
      <c r="AC92" s="920">
        <f t="shared" si="12"/>
        <v>0</v>
      </c>
      <c r="AD92" s="920">
        <f t="shared" si="12"/>
        <v>0</v>
      </c>
      <c r="AE92" s="920">
        <f t="shared" si="12"/>
        <v>0</v>
      </c>
      <c r="AF92" s="920">
        <f t="shared" si="12"/>
        <v>0</v>
      </c>
      <c r="AG92" s="1751"/>
      <c r="AH92" s="1752"/>
      <c r="AI92" s="1752"/>
      <c r="AJ92" s="1753"/>
      <c r="AL92" s="650"/>
      <c r="AM92" s="652"/>
      <c r="AN92" s="661"/>
      <c r="AO92" s="652"/>
      <c r="AP92" s="652"/>
      <c r="AQ92" s="652"/>
      <c r="AR92" s="652"/>
      <c r="AS92" s="652"/>
      <c r="AT92" s="652"/>
      <c r="AU92" s="652"/>
      <c r="AV92" s="652"/>
      <c r="AW92" s="652"/>
      <c r="AX92" s="652"/>
      <c r="AY92" s="652"/>
      <c r="AZ92" s="652"/>
      <c r="BA92" s="652"/>
      <c r="BB92" s="652"/>
      <c r="BC92" s="652"/>
      <c r="BD92" s="652"/>
      <c r="BE92" s="652"/>
      <c r="BF92" s="652"/>
      <c r="BG92" s="652"/>
      <c r="BH92" s="652"/>
      <c r="BI92" s="652"/>
      <c r="BJ92" s="652"/>
      <c r="BK92" s="652"/>
      <c r="BL92" s="652"/>
      <c r="BM92" s="652"/>
      <c r="BN92" s="652"/>
      <c r="BO92" s="652"/>
    </row>
    <row r="93" spans="1:67" s="5" customFormat="1" ht="15">
      <c r="A93" s="226" t="s">
        <v>323</v>
      </c>
      <c r="B93" s="28"/>
      <c r="C93" s="40" t="s">
        <v>992</v>
      </c>
      <c r="D93" s="1749" t="s">
        <v>990</v>
      </c>
      <c r="E93" s="40"/>
      <c r="F93" s="530"/>
      <c r="G93" s="40" t="s">
        <v>766</v>
      </c>
      <c r="H93" s="243"/>
      <c r="I93" s="243"/>
      <c r="J93" s="512"/>
      <c r="K93" s="530"/>
      <c r="L93" s="607"/>
      <c r="M93" s="530"/>
      <c r="N93" s="607"/>
      <c r="O93" s="607"/>
      <c r="P93" s="607"/>
      <c r="Q93" s="920"/>
      <c r="R93" s="920" t="s">
        <v>1525</v>
      </c>
      <c r="S93" s="921"/>
      <c r="T93" s="922"/>
      <c r="U93" s="921" t="s">
        <v>1525</v>
      </c>
      <c r="V93" s="926"/>
      <c r="W93" s="921"/>
      <c r="X93" s="921"/>
      <c r="Y93" s="921"/>
      <c r="Z93" s="921"/>
      <c r="AA93" s="921" t="s">
        <v>1525</v>
      </c>
      <c r="AB93" s="921"/>
      <c r="AC93" s="921"/>
      <c r="AD93" s="921"/>
      <c r="AE93" s="921"/>
      <c r="AF93" s="921"/>
      <c r="AG93" s="930"/>
      <c r="AH93" s="923"/>
      <c r="AI93" s="923"/>
      <c r="AJ93" s="924"/>
      <c r="AL93" s="650"/>
      <c r="AM93" s="652"/>
      <c r="AN93" s="661"/>
      <c r="AO93" s="652"/>
      <c r="AP93" s="652"/>
      <c r="AQ93" s="652"/>
      <c r="AR93" s="652"/>
      <c r="AS93" s="652"/>
      <c r="AT93" s="652"/>
      <c r="AU93" s="652"/>
      <c r="AV93" s="652"/>
      <c r="AW93" s="652"/>
      <c r="AX93" s="652"/>
      <c r="AY93" s="652"/>
      <c r="AZ93" s="652"/>
      <c r="BA93" s="652"/>
      <c r="BB93" s="652"/>
      <c r="BC93" s="652"/>
      <c r="BD93" s="652"/>
      <c r="BE93" s="652"/>
      <c r="BF93" s="652"/>
      <c r="BG93" s="652"/>
      <c r="BH93" s="652"/>
      <c r="BI93" s="652"/>
      <c r="BJ93" s="652"/>
      <c r="BK93" s="652"/>
      <c r="BL93" s="652"/>
      <c r="BM93" s="652"/>
      <c r="BN93" s="652"/>
      <c r="BO93" s="652"/>
    </row>
    <row r="94" spans="1:67" s="5" customFormat="1" ht="15">
      <c r="A94" s="226" t="s">
        <v>323</v>
      </c>
      <c r="B94" s="28"/>
      <c r="C94" s="40" t="s">
        <v>993</v>
      </c>
      <c r="D94" s="1749" t="s">
        <v>990</v>
      </c>
      <c r="E94" s="40"/>
      <c r="F94" s="530"/>
      <c r="G94" s="40" t="s">
        <v>766</v>
      </c>
      <c r="H94" s="243"/>
      <c r="I94" s="243"/>
      <c r="J94" s="512"/>
      <c r="K94" s="530"/>
      <c r="L94" s="607"/>
      <c r="M94" s="530"/>
      <c r="N94" s="607"/>
      <c r="O94" s="607"/>
      <c r="P94" s="607"/>
      <c r="Q94" s="920"/>
      <c r="R94" s="920"/>
      <c r="S94" s="921"/>
      <c r="T94" s="922"/>
      <c r="U94" s="921"/>
      <c r="V94" s="926"/>
      <c r="W94" s="921"/>
      <c r="X94" s="921"/>
      <c r="Y94" s="921"/>
      <c r="Z94" s="921"/>
      <c r="AA94" s="921"/>
      <c r="AB94" s="921"/>
      <c r="AC94" s="921"/>
      <c r="AD94" s="921"/>
      <c r="AE94" s="921"/>
      <c r="AF94" s="921"/>
      <c r="AG94" s="931"/>
      <c r="AH94" s="928"/>
      <c r="AI94" s="928"/>
      <c r="AJ94" s="929"/>
      <c r="AL94" s="650"/>
      <c r="AM94" s="652"/>
      <c r="AN94" s="661"/>
      <c r="AO94" s="652"/>
      <c r="AP94" s="652"/>
      <c r="AQ94" s="652"/>
      <c r="AR94" s="652"/>
      <c r="AS94" s="652"/>
      <c r="AT94" s="652"/>
      <c r="AU94" s="652"/>
      <c r="AV94" s="652"/>
      <c r="AW94" s="652"/>
      <c r="AX94" s="652"/>
      <c r="AY94" s="652"/>
      <c r="AZ94" s="652"/>
      <c r="BA94" s="652"/>
      <c r="BB94" s="652"/>
      <c r="BC94" s="652"/>
      <c r="BD94" s="652"/>
      <c r="BE94" s="652"/>
      <c r="BF94" s="652"/>
      <c r="BG94" s="652"/>
      <c r="BH94" s="652"/>
      <c r="BI94" s="652"/>
      <c r="BJ94" s="652"/>
      <c r="BK94" s="652"/>
      <c r="BL94" s="652"/>
      <c r="BM94" s="652"/>
      <c r="BN94" s="652"/>
      <c r="BO94" s="652"/>
    </row>
    <row r="95" spans="1:67" s="5" customFormat="1" ht="15">
      <c r="A95" s="226" t="s">
        <v>323</v>
      </c>
      <c r="B95" s="28"/>
      <c r="C95" s="40" t="s">
        <v>1004</v>
      </c>
      <c r="D95" s="1749" t="s">
        <v>990</v>
      </c>
      <c r="E95" s="40"/>
      <c r="F95" s="530"/>
      <c r="G95" s="40" t="s">
        <v>751</v>
      </c>
      <c r="H95" s="243"/>
      <c r="I95" s="243"/>
      <c r="J95" s="512"/>
      <c r="K95" s="530"/>
      <c r="L95" s="607"/>
      <c r="M95" s="530"/>
      <c r="N95" s="607"/>
      <c r="O95" s="607"/>
      <c r="P95" s="607"/>
      <c r="Q95" s="920"/>
      <c r="R95" s="920"/>
      <c r="S95" s="921"/>
      <c r="T95" s="922"/>
      <c r="U95" s="921"/>
      <c r="V95" s="926"/>
      <c r="W95" s="921"/>
      <c r="X95" s="921"/>
      <c r="Y95" s="921"/>
      <c r="Z95" s="921"/>
      <c r="AA95" s="921"/>
      <c r="AB95" s="921"/>
      <c r="AC95" s="921"/>
      <c r="AD95" s="921"/>
      <c r="AE95" s="921"/>
      <c r="AF95" s="921"/>
      <c r="AG95" s="931"/>
      <c r="AH95" s="928"/>
      <c r="AI95" s="928"/>
      <c r="AJ95" s="929"/>
      <c r="AL95" s="650"/>
      <c r="AM95" s="652"/>
      <c r="AN95" s="661"/>
      <c r="AO95" s="652"/>
      <c r="AP95" s="652"/>
      <c r="AQ95" s="652"/>
      <c r="AR95" s="652"/>
      <c r="AS95" s="652"/>
      <c r="AT95" s="652"/>
      <c r="AU95" s="652"/>
      <c r="AV95" s="652"/>
      <c r="AW95" s="652"/>
      <c r="AX95" s="652"/>
      <c r="AY95" s="652"/>
      <c r="AZ95" s="652"/>
      <c r="BA95" s="652"/>
      <c r="BB95" s="652"/>
      <c r="BC95" s="652"/>
      <c r="BD95" s="652"/>
      <c r="BE95" s="652"/>
      <c r="BF95" s="652"/>
      <c r="BG95" s="652"/>
      <c r="BH95" s="652"/>
      <c r="BI95" s="652"/>
      <c r="BJ95" s="652"/>
      <c r="BK95" s="652"/>
      <c r="BL95" s="652"/>
      <c r="BM95" s="652"/>
      <c r="BN95" s="652"/>
      <c r="BO95" s="652"/>
    </row>
    <row r="96" spans="1:67" s="5" customFormat="1" ht="15">
      <c r="A96" s="226" t="s">
        <v>323</v>
      </c>
      <c r="B96" s="28"/>
      <c r="C96" s="40" t="s">
        <v>1008</v>
      </c>
      <c r="D96" s="1749" t="s">
        <v>990</v>
      </c>
      <c r="E96" s="40"/>
      <c r="F96" s="530"/>
      <c r="G96" s="40" t="s">
        <v>808</v>
      </c>
      <c r="H96" s="243"/>
      <c r="I96" s="243"/>
      <c r="J96" s="512"/>
      <c r="K96" s="530"/>
      <c r="L96" s="607"/>
      <c r="M96" s="530"/>
      <c r="N96" s="607"/>
      <c r="O96" s="607"/>
      <c r="P96" s="607"/>
      <c r="Q96" s="920"/>
      <c r="R96" s="920"/>
      <c r="S96" s="921"/>
      <c r="T96" s="922"/>
      <c r="U96" s="921"/>
      <c r="V96" s="926"/>
      <c r="W96" s="921"/>
      <c r="X96" s="921"/>
      <c r="Y96" s="921"/>
      <c r="Z96" s="921"/>
      <c r="AA96" s="921"/>
      <c r="AB96" s="921"/>
      <c r="AC96" s="921"/>
      <c r="AD96" s="921"/>
      <c r="AE96" s="921"/>
      <c r="AF96" s="921"/>
      <c r="AG96" s="931"/>
      <c r="AH96" s="928"/>
      <c r="AI96" s="928"/>
      <c r="AJ96" s="929"/>
      <c r="AL96" s="650"/>
      <c r="AM96" s="652"/>
      <c r="AN96" s="661"/>
      <c r="AO96" s="652"/>
      <c r="AP96" s="652"/>
      <c r="AQ96" s="652"/>
      <c r="AR96" s="652"/>
      <c r="AS96" s="652"/>
      <c r="AT96" s="652"/>
      <c r="AU96" s="652"/>
      <c r="AV96" s="652"/>
      <c r="AW96" s="652"/>
      <c r="AX96" s="652"/>
      <c r="AY96" s="652"/>
      <c r="AZ96" s="652"/>
      <c r="BA96" s="652"/>
      <c r="BB96" s="652"/>
      <c r="BC96" s="652"/>
      <c r="BD96" s="652"/>
      <c r="BE96" s="652"/>
      <c r="BF96" s="652"/>
      <c r="BG96" s="652"/>
      <c r="BH96" s="652"/>
      <c r="BI96" s="652"/>
      <c r="BJ96" s="652"/>
      <c r="BK96" s="652"/>
      <c r="BL96" s="652"/>
      <c r="BM96" s="652"/>
      <c r="BN96" s="652"/>
      <c r="BO96" s="652"/>
    </row>
    <row r="97" spans="1:67" s="5" customFormat="1" ht="15">
      <c r="A97" s="226" t="s">
        <v>323</v>
      </c>
      <c r="B97" s="26"/>
      <c r="C97" s="40" t="s">
        <v>1012</v>
      </c>
      <c r="D97" s="1749" t="s">
        <v>990</v>
      </c>
      <c r="E97" s="40"/>
      <c r="F97" s="500"/>
      <c r="G97" s="40" t="s">
        <v>751</v>
      </c>
      <c r="H97" s="243"/>
      <c r="I97" s="243"/>
      <c r="J97" s="536"/>
      <c r="K97" s="530"/>
      <c r="L97" s="607"/>
      <c r="M97" s="530"/>
      <c r="N97" s="607"/>
      <c r="O97" s="607"/>
      <c r="P97" s="607"/>
      <c r="Q97" s="920"/>
      <c r="R97" s="920"/>
      <c r="S97" s="921"/>
      <c r="T97" s="922"/>
      <c r="U97" s="921"/>
      <c r="V97" s="926"/>
      <c r="W97" s="921"/>
      <c r="X97" s="921"/>
      <c r="Y97" s="921"/>
      <c r="Z97" s="921"/>
      <c r="AA97" s="921"/>
      <c r="AB97" s="921"/>
      <c r="AC97" s="921"/>
      <c r="AD97" s="921"/>
      <c r="AE97" s="921"/>
      <c r="AF97" s="921"/>
      <c r="AG97" s="931"/>
      <c r="AH97" s="928"/>
      <c r="AI97" s="928"/>
      <c r="AJ97" s="929"/>
      <c r="AL97" s="650"/>
      <c r="AM97" s="652"/>
      <c r="AN97" s="661"/>
      <c r="AO97" s="652"/>
      <c r="AP97" s="652"/>
      <c r="AQ97" s="652"/>
      <c r="AR97" s="652"/>
      <c r="AS97" s="652"/>
      <c r="AT97" s="652"/>
      <c r="AU97" s="652"/>
      <c r="AV97" s="652"/>
      <c r="AW97" s="652"/>
      <c r="AX97" s="652"/>
      <c r="AY97" s="652"/>
      <c r="AZ97" s="652"/>
      <c r="BA97" s="652"/>
      <c r="BB97" s="652"/>
      <c r="BC97" s="652"/>
      <c r="BD97" s="652"/>
      <c r="BE97" s="652"/>
      <c r="BF97" s="652"/>
      <c r="BG97" s="652"/>
      <c r="BH97" s="652"/>
      <c r="BI97" s="652"/>
      <c r="BJ97" s="652"/>
      <c r="BK97" s="652"/>
      <c r="BL97" s="652"/>
      <c r="BM97" s="652"/>
      <c r="BN97" s="652"/>
      <c r="BO97" s="652"/>
    </row>
    <row r="98" spans="1:67" s="5" customFormat="1" ht="15">
      <c r="A98" s="226" t="s">
        <v>968</v>
      </c>
      <c r="B98" s="26"/>
      <c r="C98" s="40" t="s">
        <v>2561</v>
      </c>
      <c r="D98" s="1749" t="s">
        <v>990</v>
      </c>
      <c r="E98" s="40"/>
      <c r="F98" s="500"/>
      <c r="G98" s="40"/>
      <c r="H98" s="243"/>
      <c r="I98" s="243"/>
      <c r="J98" s="536"/>
      <c r="K98" s="500"/>
      <c r="L98" s="603"/>
      <c r="M98" s="500"/>
      <c r="N98" s="603"/>
      <c r="O98" s="603"/>
      <c r="P98" s="603"/>
      <c r="Q98" s="925"/>
      <c r="R98" s="925"/>
      <c r="S98" s="926"/>
      <c r="T98" s="927"/>
      <c r="U98" s="921"/>
      <c r="V98" s="926"/>
      <c r="W98" s="926"/>
      <c r="X98" s="926"/>
      <c r="Y98" s="921"/>
      <c r="Z98" s="926"/>
      <c r="AA98" s="921"/>
      <c r="AB98" s="921"/>
      <c r="AC98" s="921"/>
      <c r="AD98" s="921"/>
      <c r="AE98" s="926"/>
      <c r="AF98" s="921"/>
      <c r="AG98" s="931"/>
      <c r="AH98" s="928"/>
      <c r="AI98" s="928"/>
      <c r="AJ98" s="929"/>
      <c r="AL98" s="650"/>
      <c r="AM98" s="652"/>
      <c r="AN98" s="661"/>
      <c r="AO98" s="652"/>
      <c r="AP98" s="652"/>
      <c r="AQ98" s="652"/>
      <c r="AR98" s="652"/>
      <c r="AS98" s="652"/>
      <c r="AT98" s="652"/>
      <c r="AU98" s="652"/>
      <c r="AV98" s="652"/>
      <c r="AW98" s="652"/>
      <c r="AX98" s="652"/>
      <c r="AY98" s="652"/>
      <c r="AZ98" s="652"/>
      <c r="BA98" s="652"/>
      <c r="BB98" s="652"/>
      <c r="BC98" s="652"/>
      <c r="BD98" s="652"/>
      <c r="BE98" s="652"/>
      <c r="BF98" s="652"/>
      <c r="BG98" s="652"/>
      <c r="BH98" s="652"/>
      <c r="BI98" s="652"/>
      <c r="BJ98" s="652"/>
      <c r="BK98" s="652"/>
      <c r="BL98" s="652"/>
      <c r="BM98" s="652"/>
      <c r="BN98" s="652"/>
      <c r="BO98" s="652"/>
    </row>
    <row r="99" spans="1:67" s="5" customFormat="1" ht="15">
      <c r="A99" s="226" t="s">
        <v>968</v>
      </c>
      <c r="B99" s="26"/>
      <c r="C99" s="40" t="s">
        <v>326</v>
      </c>
      <c r="D99" s="1749" t="s">
        <v>990</v>
      </c>
      <c r="E99" s="40"/>
      <c r="F99" s="500"/>
      <c r="G99" s="40"/>
      <c r="H99" s="243">
        <v>275</v>
      </c>
      <c r="I99" s="243">
        <v>892</v>
      </c>
      <c r="J99" s="536">
        <f>SUM(H99:I99)</f>
        <v>1167</v>
      </c>
      <c r="K99" s="500"/>
      <c r="L99" s="603"/>
      <c r="M99" s="500"/>
      <c r="N99" s="603"/>
      <c r="O99" s="603"/>
      <c r="P99" s="603"/>
      <c r="Q99" s="925"/>
      <c r="R99" s="925"/>
      <c r="S99" s="926"/>
      <c r="T99" s="927"/>
      <c r="U99" s="921"/>
      <c r="V99" s="926"/>
      <c r="W99" s="926"/>
      <c r="X99" s="926"/>
      <c r="Y99" s="921"/>
      <c r="Z99" s="926"/>
      <c r="AA99" s="921"/>
      <c r="AB99" s="921"/>
      <c r="AC99" s="921"/>
      <c r="AD99" s="921"/>
      <c r="AE99" s="926"/>
      <c r="AF99" s="921"/>
      <c r="AG99" s="940"/>
      <c r="AH99" s="943"/>
      <c r="AI99" s="943"/>
      <c r="AJ99" s="944"/>
      <c r="AL99" s="650"/>
      <c r="AM99" s="652"/>
      <c r="AN99" s="661"/>
      <c r="AO99" s="652"/>
      <c r="AP99" s="652"/>
      <c r="AQ99" s="652"/>
      <c r="AR99" s="652"/>
      <c r="AS99" s="652"/>
      <c r="AT99" s="652"/>
      <c r="AU99" s="652"/>
      <c r="AV99" s="652"/>
      <c r="AW99" s="652"/>
      <c r="AX99" s="652"/>
      <c r="AY99" s="652"/>
      <c r="AZ99" s="652"/>
      <c r="BA99" s="652"/>
      <c r="BB99" s="652"/>
      <c r="BC99" s="652"/>
      <c r="BD99" s="652"/>
      <c r="BE99" s="652"/>
      <c r="BF99" s="652"/>
      <c r="BG99" s="652"/>
      <c r="BH99" s="652"/>
      <c r="BI99" s="652"/>
      <c r="BJ99" s="652"/>
      <c r="BK99" s="652"/>
      <c r="BL99" s="652"/>
      <c r="BM99" s="652"/>
      <c r="BN99" s="652"/>
      <c r="BO99" s="652"/>
    </row>
    <row r="100" spans="1:67" s="5" customFormat="1" ht="15">
      <c r="A100" s="671" t="s">
        <v>968</v>
      </c>
      <c r="B100" s="144"/>
      <c r="C100" s="144" t="s">
        <v>325</v>
      </c>
      <c r="D100" s="1749" t="s">
        <v>990</v>
      </c>
      <c r="E100" s="144"/>
      <c r="F100" s="554">
        <v>7.7</v>
      </c>
      <c r="G100" s="144" t="s">
        <v>808</v>
      </c>
      <c r="H100" s="144">
        <v>420</v>
      </c>
      <c r="I100" s="144">
        <v>1155</v>
      </c>
      <c r="J100" s="1358">
        <f>SUM(H100:I100)</f>
        <v>1575</v>
      </c>
      <c r="K100" s="500"/>
      <c r="L100" s="603"/>
      <c r="M100" s="500"/>
      <c r="N100" s="603"/>
      <c r="O100" s="603"/>
      <c r="P100" s="603"/>
      <c r="Q100" s="925"/>
      <c r="R100" s="925"/>
      <c r="S100" s="926"/>
      <c r="T100" s="927"/>
      <c r="U100" s="921"/>
      <c r="V100" s="926"/>
      <c r="W100" s="926"/>
      <c r="X100" s="926"/>
      <c r="Y100" s="921"/>
      <c r="Z100" s="926"/>
      <c r="AA100" s="921"/>
      <c r="AB100" s="921"/>
      <c r="AC100" s="921"/>
      <c r="AD100" s="921"/>
      <c r="AE100" s="926"/>
      <c r="AF100" s="921"/>
      <c r="AG100" s="940"/>
      <c r="AH100" s="943"/>
      <c r="AI100" s="943"/>
      <c r="AJ100" s="944"/>
      <c r="AL100" s="650"/>
      <c r="AM100" s="652"/>
      <c r="AN100" s="661"/>
      <c r="AO100" s="652"/>
      <c r="AP100" s="652"/>
      <c r="AQ100" s="652"/>
      <c r="AR100" s="652"/>
      <c r="AS100" s="652"/>
      <c r="AT100" s="652"/>
      <c r="AU100" s="652"/>
      <c r="AV100" s="652"/>
      <c r="AW100" s="652"/>
      <c r="AX100" s="652"/>
      <c r="AY100" s="652"/>
      <c r="AZ100" s="652"/>
      <c r="BA100" s="652"/>
      <c r="BB100" s="652"/>
      <c r="BC100" s="652"/>
      <c r="BD100" s="652"/>
      <c r="BE100" s="652"/>
      <c r="BF100" s="652"/>
      <c r="BG100" s="652"/>
      <c r="BH100" s="652"/>
      <c r="BI100" s="652"/>
      <c r="BJ100" s="652"/>
      <c r="BK100" s="652"/>
      <c r="BL100" s="652"/>
      <c r="BM100" s="652"/>
      <c r="BN100" s="652"/>
      <c r="BO100" s="652"/>
    </row>
    <row r="101" spans="1:67" s="5" customFormat="1" ht="15">
      <c r="A101" s="226" t="s">
        <v>968</v>
      </c>
      <c r="B101" s="36"/>
      <c r="C101" s="40" t="s">
        <v>986</v>
      </c>
      <c r="D101" s="1749" t="s">
        <v>990</v>
      </c>
      <c r="E101" s="40"/>
      <c r="F101" s="500"/>
      <c r="G101" s="36" t="s">
        <v>751</v>
      </c>
      <c r="H101" s="43"/>
      <c r="I101" s="43"/>
      <c r="J101" s="536"/>
      <c r="K101" s="554"/>
      <c r="L101" s="624"/>
      <c r="M101" s="554"/>
      <c r="N101" s="624"/>
      <c r="O101" s="624"/>
      <c r="P101" s="624"/>
      <c r="Q101" s="920"/>
      <c r="R101" s="920"/>
      <c r="S101" s="921"/>
      <c r="T101" s="922"/>
      <c r="U101" s="921" t="s">
        <v>1525</v>
      </c>
      <c r="V101" s="921"/>
      <c r="W101" s="921"/>
      <c r="X101" s="921"/>
      <c r="Y101" s="921"/>
      <c r="Z101" s="921"/>
      <c r="AA101" s="921" t="s">
        <v>1525</v>
      </c>
      <c r="AB101" s="921"/>
      <c r="AC101" s="921"/>
      <c r="AD101" s="921"/>
      <c r="AE101" s="921"/>
      <c r="AF101" s="921"/>
      <c r="AG101" s="940"/>
      <c r="AH101" s="943"/>
      <c r="AI101" s="943"/>
      <c r="AJ101" s="944"/>
      <c r="AL101" s="650"/>
      <c r="AM101" s="652"/>
      <c r="AN101" s="661"/>
      <c r="AO101" s="652"/>
      <c r="AP101" s="652"/>
      <c r="AQ101" s="652"/>
      <c r="AR101" s="652"/>
      <c r="AS101" s="652"/>
      <c r="AT101" s="652"/>
      <c r="AU101" s="652"/>
      <c r="AV101" s="652"/>
      <c r="AW101" s="652"/>
      <c r="AX101" s="652"/>
      <c r="AY101" s="652"/>
      <c r="AZ101" s="652"/>
      <c r="BA101" s="652"/>
      <c r="BB101" s="652"/>
      <c r="BC101" s="652"/>
      <c r="BD101" s="652"/>
      <c r="BE101" s="652"/>
      <c r="BF101" s="652"/>
      <c r="BG101" s="652"/>
      <c r="BH101" s="652"/>
      <c r="BI101" s="652"/>
      <c r="BJ101" s="652"/>
      <c r="BK101" s="652"/>
      <c r="BL101" s="652"/>
      <c r="BM101" s="652"/>
      <c r="BN101" s="652"/>
      <c r="BO101" s="652"/>
    </row>
    <row r="102" spans="1:67" s="5" customFormat="1" ht="15">
      <c r="A102" s="226" t="s">
        <v>968</v>
      </c>
      <c r="B102" s="36"/>
      <c r="C102" s="40" t="s">
        <v>980</v>
      </c>
      <c r="D102" s="1749" t="s">
        <v>990</v>
      </c>
      <c r="E102" s="40"/>
      <c r="F102" s="500"/>
      <c r="G102" s="36" t="s">
        <v>751</v>
      </c>
      <c r="H102" s="43"/>
      <c r="I102" s="43"/>
      <c r="J102" s="536"/>
      <c r="K102" s="500"/>
      <c r="L102" s="603"/>
      <c r="M102" s="500"/>
      <c r="N102" s="603"/>
      <c r="O102" s="603"/>
      <c r="P102" s="603"/>
      <c r="Q102" s="925"/>
      <c r="R102" s="925"/>
      <c r="S102" s="926"/>
      <c r="T102" s="927"/>
      <c r="U102" s="921"/>
      <c r="V102" s="926"/>
      <c r="W102" s="926"/>
      <c r="X102" s="926"/>
      <c r="Y102" s="921"/>
      <c r="Z102" s="926"/>
      <c r="AA102" s="921"/>
      <c r="AB102" s="921"/>
      <c r="AC102" s="921"/>
      <c r="AD102" s="921"/>
      <c r="AE102" s="926"/>
      <c r="AF102" s="921"/>
      <c r="AG102" s="940"/>
      <c r="AH102" s="943"/>
      <c r="AI102" s="943"/>
      <c r="AJ102" s="944"/>
      <c r="AL102" s="650"/>
      <c r="AM102" s="652"/>
      <c r="AN102" s="661"/>
      <c r="AO102" s="652"/>
      <c r="AP102" s="652"/>
      <c r="AQ102" s="652"/>
      <c r="AR102" s="652"/>
      <c r="AS102" s="652"/>
      <c r="AT102" s="652"/>
      <c r="AU102" s="652"/>
      <c r="AV102" s="652"/>
      <c r="AW102" s="652"/>
      <c r="AX102" s="652"/>
      <c r="AY102" s="652"/>
      <c r="AZ102" s="652"/>
      <c r="BA102" s="652"/>
      <c r="BB102" s="652"/>
      <c r="BC102" s="652"/>
      <c r="BD102" s="652"/>
      <c r="BE102" s="652"/>
      <c r="BF102" s="652"/>
      <c r="BG102" s="652"/>
      <c r="BH102" s="652"/>
      <c r="BI102" s="652"/>
      <c r="BJ102" s="652"/>
      <c r="BK102" s="652"/>
      <c r="BL102" s="652"/>
      <c r="BM102" s="652"/>
      <c r="BN102" s="652"/>
      <c r="BO102" s="652"/>
    </row>
    <row r="103" spans="1:67" s="5" customFormat="1" ht="15">
      <c r="K103" s="500"/>
      <c r="L103" s="603"/>
      <c r="M103" s="500"/>
      <c r="N103" s="603"/>
      <c r="O103" s="603"/>
      <c r="P103" s="603"/>
      <c r="Q103" s="925"/>
      <c r="R103" s="925"/>
      <c r="S103" s="926"/>
      <c r="T103" s="927"/>
      <c r="U103" s="921"/>
      <c r="V103" s="926"/>
      <c r="W103" s="926"/>
      <c r="X103" s="926"/>
      <c r="Y103" s="921"/>
      <c r="Z103" s="926"/>
      <c r="AA103" s="921"/>
      <c r="AB103" s="921"/>
      <c r="AC103" s="921"/>
      <c r="AD103" s="921"/>
      <c r="AE103" s="926"/>
      <c r="AF103" s="921"/>
      <c r="AG103" s="940"/>
      <c r="AH103" s="943"/>
      <c r="AI103" s="943"/>
      <c r="AJ103" s="944"/>
      <c r="AL103" s="650"/>
      <c r="AM103" s="652"/>
      <c r="AN103" s="661"/>
      <c r="AO103" s="652"/>
      <c r="AP103" s="652"/>
      <c r="AQ103" s="652"/>
      <c r="AR103" s="652"/>
      <c r="AS103" s="652"/>
      <c r="AT103" s="652"/>
      <c r="AU103" s="652"/>
      <c r="AV103" s="652"/>
      <c r="AW103" s="652"/>
      <c r="AX103" s="652"/>
      <c r="AY103" s="652"/>
      <c r="AZ103" s="652"/>
      <c r="BA103" s="652"/>
      <c r="BB103" s="652"/>
      <c r="BC103" s="652"/>
      <c r="BD103" s="652"/>
      <c r="BE103" s="652"/>
      <c r="BF103" s="652"/>
      <c r="BG103" s="652"/>
      <c r="BH103" s="652"/>
      <c r="BI103" s="652"/>
      <c r="BJ103" s="652"/>
      <c r="BK103" s="652"/>
      <c r="BL103" s="652"/>
      <c r="BM103" s="652"/>
      <c r="BN103" s="652"/>
      <c r="BO103" s="652"/>
    </row>
    <row r="104" spans="1:67" s="5" customFormat="1" ht="15">
      <c r="A104" s="682" t="s">
        <v>1040</v>
      </c>
      <c r="B104" s="872" t="s">
        <v>962</v>
      </c>
      <c r="C104" s="41"/>
      <c r="D104" s="41"/>
      <c r="E104" s="41"/>
      <c r="F104" s="542"/>
      <c r="G104" s="41"/>
      <c r="H104" s="41"/>
      <c r="I104" s="41"/>
      <c r="J104" s="526">
        <v>840</v>
      </c>
      <c r="K104" s="573" t="s">
        <v>2429</v>
      </c>
      <c r="L104" s="622"/>
      <c r="M104" s="542"/>
      <c r="N104" s="622"/>
      <c r="O104" s="622"/>
      <c r="P104" s="622"/>
      <c r="Q104" s="920">
        <f t="shared" ref="Q104:AF104" si="13">COUNTA(Q93:Q98)</f>
        <v>0</v>
      </c>
      <c r="R104" s="920">
        <f t="shared" si="13"/>
        <v>1</v>
      </c>
      <c r="S104" s="920">
        <f t="shared" si="13"/>
        <v>0</v>
      </c>
      <c r="T104" s="922">
        <f t="shared" si="13"/>
        <v>0</v>
      </c>
      <c r="U104" s="920">
        <f t="shared" si="13"/>
        <v>1</v>
      </c>
      <c r="V104" s="920">
        <f t="shared" si="13"/>
        <v>0</v>
      </c>
      <c r="W104" s="920">
        <f t="shared" si="13"/>
        <v>0</v>
      </c>
      <c r="X104" s="920">
        <f t="shared" si="13"/>
        <v>0</v>
      </c>
      <c r="Y104" s="920">
        <f t="shared" si="13"/>
        <v>0</v>
      </c>
      <c r="Z104" s="945">
        <f t="shared" si="13"/>
        <v>0</v>
      </c>
      <c r="AA104" s="920">
        <f t="shared" si="13"/>
        <v>1</v>
      </c>
      <c r="AB104" s="920">
        <f t="shared" si="13"/>
        <v>0</v>
      </c>
      <c r="AC104" s="920">
        <f t="shared" si="13"/>
        <v>0</v>
      </c>
      <c r="AD104" s="920">
        <f t="shared" si="13"/>
        <v>0</v>
      </c>
      <c r="AE104" s="920">
        <f t="shared" si="13"/>
        <v>0</v>
      </c>
      <c r="AF104" s="920">
        <f t="shared" si="13"/>
        <v>0</v>
      </c>
      <c r="AG104" s="1647"/>
      <c r="AH104" s="1648"/>
      <c r="AI104" s="1648"/>
      <c r="AJ104" s="1649"/>
      <c r="AL104" s="650"/>
      <c r="AM104" s="652"/>
      <c r="AN104" s="661"/>
      <c r="AO104" s="652"/>
      <c r="AP104" s="652"/>
      <c r="AQ104" s="652"/>
      <c r="AR104" s="652"/>
      <c r="AS104" s="652"/>
      <c r="AT104" s="652"/>
      <c r="AU104" s="652"/>
      <c r="AV104" s="652"/>
      <c r="AW104" s="652"/>
      <c r="AX104" s="652"/>
      <c r="AY104" s="652"/>
      <c r="AZ104" s="652"/>
      <c r="BA104" s="652"/>
      <c r="BB104" s="652"/>
      <c r="BC104" s="652"/>
      <c r="BD104" s="652"/>
      <c r="BE104" s="652"/>
      <c r="BF104" s="652"/>
      <c r="BG104" s="652"/>
      <c r="BH104" s="652"/>
      <c r="BI104" s="652"/>
      <c r="BJ104" s="652"/>
      <c r="BK104" s="652"/>
      <c r="BL104" s="652"/>
      <c r="BM104" s="652"/>
      <c r="BN104" s="652"/>
      <c r="BO104" s="652"/>
    </row>
    <row r="105" spans="1:67" s="5" customFormat="1" ht="15">
      <c r="A105" s="697" t="s">
        <v>323</v>
      </c>
      <c r="B105" s="878"/>
      <c r="C105" s="964" t="s">
        <v>2658</v>
      </c>
      <c r="D105" s="1475" t="s">
        <v>962</v>
      </c>
      <c r="E105" s="964"/>
      <c r="F105" s="530"/>
      <c r="G105" s="36" t="s">
        <v>689</v>
      </c>
      <c r="H105" s="36">
        <v>417</v>
      </c>
      <c r="I105" s="36">
        <v>1319</v>
      </c>
      <c r="J105" s="505">
        <f>SUM(H105:I105)</f>
        <v>1736</v>
      </c>
      <c r="K105" s="530"/>
      <c r="L105" s="607"/>
      <c r="M105" s="530"/>
      <c r="N105" s="607"/>
      <c r="O105" s="607"/>
      <c r="P105" s="607"/>
      <c r="Q105" s="925"/>
      <c r="R105" s="920"/>
      <c r="S105" s="921" t="s">
        <v>1525</v>
      </c>
      <c r="T105" s="922"/>
      <c r="U105" s="921"/>
      <c r="V105" s="921"/>
      <c r="W105" s="921"/>
      <c r="X105" s="921"/>
      <c r="Y105" s="921"/>
      <c r="Z105" s="921"/>
      <c r="AA105" s="921"/>
      <c r="AB105" s="921"/>
      <c r="AC105" s="921"/>
      <c r="AD105" s="921"/>
      <c r="AE105" s="921"/>
      <c r="AF105" s="921"/>
      <c r="AG105" s="930"/>
      <c r="AH105" s="923"/>
      <c r="AI105" s="923"/>
      <c r="AJ105" s="924"/>
      <c r="AL105" s="650"/>
      <c r="AM105" s="652"/>
      <c r="AN105" s="661"/>
      <c r="AO105" s="652"/>
      <c r="AP105" s="652"/>
      <c r="AQ105" s="652"/>
      <c r="AR105" s="652"/>
      <c r="AS105" s="652"/>
      <c r="AT105" s="652"/>
      <c r="AU105" s="652"/>
      <c r="AV105" s="652"/>
      <c r="AW105" s="652"/>
      <c r="AX105" s="652"/>
      <c r="AY105" s="652"/>
      <c r="AZ105" s="652"/>
      <c r="BA105" s="652"/>
      <c r="BB105" s="652"/>
      <c r="BC105" s="652"/>
      <c r="BD105" s="652"/>
      <c r="BE105" s="652"/>
      <c r="BF105" s="652"/>
      <c r="BG105" s="652"/>
      <c r="BH105" s="652"/>
      <c r="BI105" s="652"/>
      <c r="BJ105" s="652"/>
      <c r="BK105" s="652"/>
      <c r="BL105" s="652"/>
      <c r="BM105" s="652"/>
      <c r="BN105" s="652"/>
      <c r="BO105" s="652"/>
    </row>
    <row r="106" spans="1:67" s="1" customFormat="1" ht="14.25">
      <c r="A106" s="226"/>
      <c r="B106" s="36"/>
      <c r="C106" s="26"/>
      <c r="D106" s="26"/>
      <c r="E106" s="26"/>
      <c r="F106" s="506"/>
      <c r="G106" s="36"/>
      <c r="H106" s="36"/>
      <c r="I106" s="36"/>
      <c r="J106" s="505"/>
      <c r="K106" s="506"/>
      <c r="L106" s="608"/>
      <c r="M106" s="506"/>
      <c r="N106" s="608"/>
      <c r="O106" s="608"/>
      <c r="P106" s="608"/>
      <c r="Q106" s="925"/>
      <c r="R106" s="925"/>
      <c r="S106" s="926"/>
      <c r="T106" s="927"/>
      <c r="U106" s="926"/>
      <c r="V106" s="926"/>
      <c r="W106" s="926"/>
      <c r="X106" s="926"/>
      <c r="Y106" s="926"/>
      <c r="Z106" s="926"/>
      <c r="AA106" s="926"/>
      <c r="AB106" s="926"/>
      <c r="AC106" s="926"/>
      <c r="AD106" s="926"/>
      <c r="AE106" s="926"/>
      <c r="AF106" s="926"/>
      <c r="AG106" s="931"/>
      <c r="AH106" s="928"/>
      <c r="AI106" s="928"/>
      <c r="AJ106" s="929"/>
      <c r="AL106" s="659"/>
      <c r="AM106" s="369"/>
      <c r="AN106" s="665"/>
      <c r="AO106" s="369"/>
      <c r="AP106" s="369"/>
      <c r="AQ106" s="369"/>
      <c r="AR106" s="369"/>
      <c r="AS106" s="369"/>
      <c r="AT106" s="369"/>
      <c r="AU106" s="369"/>
      <c r="AV106" s="369"/>
      <c r="AW106" s="369"/>
      <c r="AX106" s="369"/>
      <c r="AY106" s="369"/>
      <c r="AZ106" s="369"/>
      <c r="BA106" s="369"/>
      <c r="BB106" s="369"/>
      <c r="BC106" s="369"/>
      <c r="BD106" s="369"/>
      <c r="BE106" s="369"/>
      <c r="BF106" s="369"/>
      <c r="BG106" s="369"/>
      <c r="BH106" s="369"/>
      <c r="BI106" s="369"/>
      <c r="BJ106" s="369"/>
      <c r="BK106" s="369"/>
      <c r="BL106" s="369"/>
      <c r="BM106" s="369"/>
      <c r="BN106" s="369"/>
      <c r="BO106" s="369"/>
    </row>
    <row r="107" spans="1:67" s="5" customFormat="1" ht="15">
      <c r="A107" s="688"/>
      <c r="B107" s="424"/>
      <c r="C107" s="47"/>
      <c r="D107" s="47"/>
      <c r="E107" s="47"/>
      <c r="F107" s="530"/>
      <c r="G107" s="28"/>
      <c r="H107" s="28"/>
      <c r="I107" s="28"/>
      <c r="J107" s="510"/>
      <c r="K107" s="530"/>
      <c r="L107" s="607"/>
      <c r="M107" s="530"/>
      <c r="N107" s="607"/>
      <c r="O107" s="607"/>
      <c r="P107" s="607"/>
      <c r="Q107" s="925"/>
      <c r="R107" s="920"/>
      <c r="S107" s="921"/>
      <c r="T107" s="922"/>
      <c r="U107" s="921"/>
      <c r="V107" s="921"/>
      <c r="W107" s="921"/>
      <c r="X107" s="921"/>
      <c r="Y107" s="921"/>
      <c r="Z107" s="921"/>
      <c r="AA107" s="921"/>
      <c r="AB107" s="921"/>
      <c r="AC107" s="921"/>
      <c r="AD107" s="921"/>
      <c r="AE107" s="921"/>
      <c r="AF107" s="921"/>
      <c r="AG107" s="931"/>
      <c r="AH107" s="928"/>
      <c r="AI107" s="928"/>
      <c r="AJ107" s="929"/>
      <c r="AL107" s="650"/>
      <c r="AM107" s="652"/>
      <c r="AN107" s="661"/>
      <c r="AO107" s="652"/>
      <c r="AP107" s="652"/>
      <c r="AQ107" s="652"/>
      <c r="AR107" s="652"/>
      <c r="AS107" s="652"/>
      <c r="AT107" s="652"/>
      <c r="AU107" s="652"/>
      <c r="AV107" s="652"/>
      <c r="AW107" s="652"/>
      <c r="AX107" s="652"/>
      <c r="AY107" s="652"/>
      <c r="AZ107" s="652"/>
      <c r="BA107" s="652"/>
      <c r="BB107" s="652"/>
      <c r="BC107" s="652"/>
      <c r="BD107" s="652"/>
      <c r="BE107" s="652"/>
      <c r="BF107" s="652"/>
      <c r="BG107" s="652"/>
      <c r="BH107" s="652"/>
      <c r="BI107" s="652"/>
      <c r="BJ107" s="652"/>
      <c r="BK107" s="652"/>
      <c r="BL107" s="652"/>
      <c r="BM107" s="652"/>
      <c r="BN107" s="652"/>
      <c r="BO107" s="652"/>
    </row>
    <row r="108" spans="1:67" s="5" customFormat="1" ht="15">
      <c r="A108" s="490" t="s">
        <v>1020</v>
      </c>
      <c r="B108" s="27" t="s">
        <v>330</v>
      </c>
      <c r="C108" s="41">
        <f>COUNTA(C106:C107)</f>
        <v>0</v>
      </c>
      <c r="D108" s="41"/>
      <c r="E108" s="41"/>
      <c r="F108" s="542"/>
      <c r="G108" s="27" t="s">
        <v>807</v>
      </c>
      <c r="H108" s="27">
        <v>6150</v>
      </c>
      <c r="I108" s="27">
        <v>17893</v>
      </c>
      <c r="J108" s="526">
        <f>SUM(H108:I108)</f>
        <v>24043</v>
      </c>
      <c r="K108" s="573" t="s">
        <v>2429</v>
      </c>
      <c r="L108" s="573" t="s">
        <v>691</v>
      </c>
      <c r="M108" s="737" t="s">
        <v>2645</v>
      </c>
      <c r="N108" s="622"/>
      <c r="O108" s="622"/>
      <c r="P108" s="622"/>
      <c r="Q108" s="920">
        <f t="shared" ref="Q108:AF108" si="14">COUNTA(Q105:Q107)</f>
        <v>0</v>
      </c>
      <c r="R108" s="920">
        <f t="shared" si="14"/>
        <v>0</v>
      </c>
      <c r="S108" s="920">
        <f t="shared" si="14"/>
        <v>1</v>
      </c>
      <c r="T108" s="922">
        <f t="shared" si="14"/>
        <v>0</v>
      </c>
      <c r="U108" s="920">
        <f t="shared" si="14"/>
        <v>0</v>
      </c>
      <c r="V108" s="920">
        <f t="shared" si="14"/>
        <v>0</v>
      </c>
      <c r="W108" s="920">
        <f t="shared" si="14"/>
        <v>0</v>
      </c>
      <c r="X108" s="920">
        <f t="shared" si="14"/>
        <v>0</v>
      </c>
      <c r="Y108" s="920">
        <f t="shared" si="14"/>
        <v>0</v>
      </c>
      <c r="Z108" s="920">
        <f t="shared" si="14"/>
        <v>0</v>
      </c>
      <c r="AA108" s="920">
        <f t="shared" si="14"/>
        <v>0</v>
      </c>
      <c r="AB108" s="920">
        <f t="shared" si="14"/>
        <v>0</v>
      </c>
      <c r="AC108" s="920">
        <f t="shared" si="14"/>
        <v>0</v>
      </c>
      <c r="AD108" s="920">
        <f t="shared" si="14"/>
        <v>0</v>
      </c>
      <c r="AE108" s="920">
        <f t="shared" si="14"/>
        <v>0</v>
      </c>
      <c r="AF108" s="920">
        <f t="shared" si="14"/>
        <v>0</v>
      </c>
      <c r="AG108" s="1647"/>
      <c r="AH108" s="1648"/>
      <c r="AI108" s="1648"/>
      <c r="AJ108" s="1649"/>
      <c r="AL108" s="650"/>
      <c r="AM108" s="652"/>
      <c r="AN108" s="661"/>
      <c r="AO108" s="652"/>
      <c r="AP108" s="652"/>
      <c r="AQ108" s="652"/>
      <c r="AR108" s="652"/>
      <c r="AS108" s="652"/>
      <c r="AT108" s="652"/>
      <c r="AU108" s="652"/>
      <c r="AV108" s="652"/>
      <c r="AW108" s="652"/>
      <c r="AX108" s="652"/>
      <c r="AY108" s="652"/>
      <c r="AZ108" s="652"/>
      <c r="BA108" s="652"/>
      <c r="BB108" s="652"/>
      <c r="BC108" s="652"/>
      <c r="BD108" s="652"/>
      <c r="BE108" s="652"/>
      <c r="BF108" s="652"/>
      <c r="BG108" s="652"/>
      <c r="BH108" s="652"/>
      <c r="BI108" s="652"/>
      <c r="BJ108" s="652"/>
      <c r="BK108" s="652"/>
      <c r="BL108" s="652"/>
      <c r="BM108" s="652"/>
      <c r="BN108" s="652"/>
      <c r="BO108" s="652"/>
    </row>
    <row r="109" spans="1:67" s="5" customFormat="1" ht="15" customHeight="1">
      <c r="A109" s="689"/>
      <c r="B109" s="965"/>
      <c r="C109" s="966"/>
      <c r="D109" s="966"/>
      <c r="E109" s="966"/>
      <c r="F109" s="530"/>
      <c r="G109" s="179"/>
      <c r="H109" s="179"/>
      <c r="I109" s="179"/>
      <c r="J109" s="511"/>
      <c r="K109" s="530"/>
      <c r="L109" s="607"/>
      <c r="M109" s="530"/>
      <c r="N109" s="607"/>
      <c r="O109" s="607"/>
      <c r="P109" s="607"/>
      <c r="Q109" s="920"/>
      <c r="R109" s="920"/>
      <c r="S109" s="946" t="s">
        <v>1525</v>
      </c>
      <c r="T109" s="922" t="s">
        <v>1527</v>
      </c>
      <c r="U109" s="920"/>
      <c r="V109" s="921"/>
      <c r="W109" s="921"/>
      <c r="X109" s="921" t="s">
        <v>1525</v>
      </c>
      <c r="Y109" s="921"/>
      <c r="Z109" s="926"/>
      <c r="AA109" s="921"/>
      <c r="AB109" s="921"/>
      <c r="AC109" s="921"/>
      <c r="AD109" s="921"/>
      <c r="AE109" s="926"/>
      <c r="AF109" s="921"/>
      <c r="AG109" s="1654" t="s">
        <v>2542</v>
      </c>
      <c r="AH109" s="1656"/>
      <c r="AI109" s="1656"/>
      <c r="AJ109" s="1656"/>
      <c r="AL109" s="650"/>
      <c r="AM109" s="652"/>
      <c r="AN109" s="661"/>
      <c r="AO109" s="652"/>
      <c r="AP109" s="652"/>
      <c r="AQ109" s="652"/>
      <c r="AR109" s="652"/>
      <c r="AS109" s="652"/>
      <c r="AT109" s="652"/>
      <c r="AU109" s="652"/>
      <c r="AV109" s="652"/>
      <c r="AW109" s="652"/>
      <c r="AX109" s="652"/>
      <c r="AY109" s="652"/>
      <c r="AZ109" s="652"/>
      <c r="BA109" s="652"/>
      <c r="BB109" s="652"/>
      <c r="BC109" s="652"/>
      <c r="BD109" s="652"/>
      <c r="BE109" s="652"/>
      <c r="BF109" s="652"/>
      <c r="BG109" s="652"/>
      <c r="BH109" s="652"/>
      <c r="BI109" s="652"/>
      <c r="BJ109" s="652"/>
      <c r="BK109" s="652"/>
      <c r="BL109" s="652"/>
      <c r="BM109" s="652"/>
      <c r="BN109" s="652"/>
      <c r="BO109" s="652"/>
    </row>
    <row r="110" spans="1:67" s="5" customFormat="1" ht="15">
      <c r="A110" s="689"/>
      <c r="B110" s="425"/>
      <c r="C110" s="419"/>
      <c r="D110" s="419"/>
      <c r="E110" s="419"/>
      <c r="F110" s="530"/>
      <c r="G110" s="179"/>
      <c r="H110" s="179"/>
      <c r="I110" s="179"/>
      <c r="J110" s="511"/>
      <c r="K110" s="530"/>
      <c r="L110" s="607"/>
      <c r="M110" s="530"/>
      <c r="N110" s="607"/>
      <c r="O110" s="607"/>
      <c r="P110" s="607"/>
      <c r="Q110" s="920"/>
      <c r="R110" s="920"/>
      <c r="S110" s="946"/>
      <c r="T110" s="922"/>
      <c r="U110" s="920"/>
      <c r="V110" s="921"/>
      <c r="W110" s="921"/>
      <c r="X110" s="921"/>
      <c r="Y110" s="921"/>
      <c r="Z110" s="926"/>
      <c r="AA110" s="921"/>
      <c r="AB110" s="921"/>
      <c r="AC110" s="921"/>
      <c r="AD110" s="921"/>
      <c r="AE110" s="926"/>
      <c r="AF110" s="921"/>
      <c r="AG110" s="1655"/>
      <c r="AH110" s="1657"/>
      <c r="AI110" s="1657"/>
      <c r="AJ110" s="1657"/>
      <c r="AL110" s="650"/>
      <c r="AM110" s="652"/>
      <c r="AN110" s="661"/>
      <c r="AO110" s="652"/>
      <c r="AP110" s="652"/>
      <c r="AQ110" s="652"/>
      <c r="AR110" s="652"/>
      <c r="AS110" s="652"/>
      <c r="AT110" s="652"/>
      <c r="AU110" s="652"/>
      <c r="AV110" s="652"/>
      <c r="AW110" s="652"/>
      <c r="AX110" s="652"/>
      <c r="AY110" s="652"/>
      <c r="AZ110" s="652"/>
      <c r="BA110" s="652"/>
      <c r="BB110" s="652"/>
      <c r="BC110" s="652"/>
      <c r="BD110" s="652"/>
      <c r="BE110" s="652"/>
      <c r="BF110" s="652"/>
      <c r="BG110" s="652"/>
      <c r="BH110" s="652"/>
      <c r="BI110" s="652"/>
      <c r="BJ110" s="652"/>
      <c r="BK110" s="652"/>
      <c r="BL110" s="652"/>
      <c r="BM110" s="652"/>
      <c r="BN110" s="652"/>
      <c r="BO110" s="652"/>
    </row>
    <row r="111" spans="1:67" s="5" customFormat="1" ht="15">
      <c r="A111" s="1756" t="s">
        <v>1021</v>
      </c>
      <c r="B111" s="1757" t="s">
        <v>317</v>
      </c>
      <c r="C111" s="41">
        <f>COUNTA(C110)</f>
        <v>0</v>
      </c>
      <c r="D111" s="41"/>
      <c r="E111" s="41"/>
      <c r="F111" s="542"/>
      <c r="G111" s="1756" t="s">
        <v>751</v>
      </c>
      <c r="H111" s="1474">
        <v>4175</v>
      </c>
      <c r="I111" s="1474">
        <v>11768</v>
      </c>
      <c r="J111" s="526"/>
      <c r="K111" s="573" t="s">
        <v>692</v>
      </c>
      <c r="L111" s="622"/>
      <c r="M111" s="737" t="s">
        <v>2643</v>
      </c>
      <c r="N111" s="622"/>
      <c r="O111" s="737" t="s">
        <v>685</v>
      </c>
      <c r="P111" s="622"/>
      <c r="Q111" s="920">
        <f t="shared" ref="Q111:AF111" si="15">COUNTA(Q109:Q109)</f>
        <v>0</v>
      </c>
      <c r="R111" s="920">
        <f t="shared" si="15"/>
        <v>0</v>
      </c>
      <c r="S111" s="920">
        <f t="shared" si="15"/>
        <v>1</v>
      </c>
      <c r="T111" s="922">
        <f t="shared" si="15"/>
        <v>1</v>
      </c>
      <c r="U111" s="920">
        <f t="shared" si="15"/>
        <v>0</v>
      </c>
      <c r="V111" s="920">
        <f t="shared" si="15"/>
        <v>0</v>
      </c>
      <c r="W111" s="920">
        <f t="shared" si="15"/>
        <v>0</v>
      </c>
      <c r="X111" s="920">
        <f t="shared" si="15"/>
        <v>1</v>
      </c>
      <c r="Y111" s="920">
        <f t="shared" si="15"/>
        <v>0</v>
      </c>
      <c r="Z111" s="920">
        <f t="shared" si="15"/>
        <v>0</v>
      </c>
      <c r="AA111" s="920">
        <f t="shared" si="15"/>
        <v>0</v>
      </c>
      <c r="AB111" s="920">
        <f t="shared" si="15"/>
        <v>0</v>
      </c>
      <c r="AC111" s="920">
        <f t="shared" si="15"/>
        <v>0</v>
      </c>
      <c r="AD111" s="920">
        <f t="shared" si="15"/>
        <v>0</v>
      </c>
      <c r="AE111" s="920">
        <f t="shared" si="15"/>
        <v>0</v>
      </c>
      <c r="AF111" s="920">
        <f t="shared" si="15"/>
        <v>0</v>
      </c>
      <c r="AG111" s="1751"/>
      <c r="AH111" s="1752"/>
      <c r="AI111" s="1752"/>
      <c r="AJ111" s="1753"/>
      <c r="AL111" s="650"/>
      <c r="AM111" s="652"/>
      <c r="AN111" s="661"/>
      <c r="AO111" s="652"/>
      <c r="AP111" s="652"/>
      <c r="AQ111" s="652"/>
      <c r="AR111" s="652"/>
      <c r="AS111" s="652"/>
      <c r="AT111" s="652"/>
      <c r="AU111" s="652"/>
      <c r="AV111" s="652"/>
      <c r="AW111" s="652"/>
      <c r="AX111" s="652"/>
      <c r="AY111" s="652"/>
      <c r="AZ111" s="652"/>
      <c r="BA111" s="652"/>
      <c r="BB111" s="652"/>
      <c r="BC111" s="652"/>
      <c r="BD111" s="652"/>
      <c r="BE111" s="652"/>
      <c r="BF111" s="652"/>
      <c r="BG111" s="652"/>
      <c r="BH111" s="652"/>
      <c r="BI111" s="652"/>
      <c r="BJ111" s="652"/>
      <c r="BK111" s="652"/>
      <c r="BL111" s="652"/>
      <c r="BM111" s="652"/>
      <c r="BN111" s="652"/>
      <c r="BO111" s="652"/>
    </row>
    <row r="112" spans="1:67" s="5" customFormat="1" ht="15" customHeight="1">
      <c r="A112" s="1758"/>
      <c r="B112" s="1503"/>
      <c r="C112" s="998"/>
      <c r="D112" s="998"/>
      <c r="E112" s="998"/>
      <c r="F112" s="542"/>
      <c r="G112" s="1758"/>
      <c r="H112" s="1479"/>
      <c r="I112" s="1479"/>
      <c r="J112" s="526">
        <f>SUM(H112:I112)</f>
        <v>0</v>
      </c>
      <c r="K112" s="573" t="s">
        <v>692</v>
      </c>
      <c r="L112" s="622"/>
      <c r="M112" s="737" t="s">
        <v>2645</v>
      </c>
      <c r="N112" s="607"/>
      <c r="O112" s="607"/>
      <c r="P112" s="607"/>
      <c r="Q112" s="920"/>
      <c r="R112" s="920" t="s">
        <v>1525</v>
      </c>
      <c r="S112" s="921"/>
      <c r="T112" s="922"/>
      <c r="U112" s="921"/>
      <c r="V112" s="947" t="s">
        <v>1525</v>
      </c>
      <c r="W112" s="921"/>
      <c r="X112" s="921" t="s">
        <v>1525</v>
      </c>
      <c r="Y112" s="947" t="s">
        <v>1525</v>
      </c>
      <c r="Z112" s="920" t="s">
        <v>1525</v>
      </c>
      <c r="AA112" s="921"/>
      <c r="AB112" s="921"/>
      <c r="AC112" s="921"/>
      <c r="AD112" s="921"/>
      <c r="AE112" s="921"/>
      <c r="AF112" s="921"/>
      <c r="AG112" s="1759" t="s">
        <v>2543</v>
      </c>
      <c r="AH112" s="1464"/>
      <c r="AI112" s="1464"/>
      <c r="AJ112" s="938"/>
      <c r="AL112" s="650"/>
      <c r="AM112" s="652"/>
      <c r="AN112" s="661"/>
      <c r="AO112" s="652"/>
      <c r="AP112" s="652"/>
      <c r="AQ112" s="652"/>
      <c r="AR112" s="652"/>
      <c r="AS112" s="652"/>
      <c r="AT112" s="652"/>
      <c r="AU112" s="652"/>
      <c r="AV112" s="652"/>
      <c r="AW112" s="652"/>
      <c r="AX112" s="652"/>
      <c r="AY112" s="652"/>
      <c r="AZ112" s="652"/>
      <c r="BA112" s="652"/>
      <c r="BB112" s="652"/>
      <c r="BC112" s="652"/>
      <c r="BD112" s="652"/>
      <c r="BE112" s="652"/>
      <c r="BF112" s="652"/>
      <c r="BG112" s="652"/>
      <c r="BH112" s="652"/>
      <c r="BI112" s="652"/>
      <c r="BJ112" s="652"/>
      <c r="BK112" s="652"/>
      <c r="BL112" s="652"/>
      <c r="BM112" s="652"/>
      <c r="BN112" s="652"/>
      <c r="BO112" s="652"/>
    </row>
    <row r="113" spans="1:67" s="5" customFormat="1" ht="15">
      <c r="A113" s="1758"/>
      <c r="B113" s="1503"/>
      <c r="C113" s="27"/>
      <c r="D113" s="27"/>
      <c r="E113" s="27"/>
      <c r="F113" s="542"/>
      <c r="G113" s="1758"/>
      <c r="H113" s="1479"/>
      <c r="I113" s="1479"/>
      <c r="J113" s="526"/>
      <c r="K113" s="542"/>
      <c r="L113" s="622"/>
      <c r="M113" s="737" t="s">
        <v>1519</v>
      </c>
      <c r="N113" s="607"/>
      <c r="O113" s="607"/>
      <c r="P113" s="607"/>
      <c r="Q113" s="920"/>
      <c r="R113" s="920"/>
      <c r="S113" s="921"/>
      <c r="T113" s="922"/>
      <c r="U113" s="921"/>
      <c r="V113" s="921"/>
      <c r="W113" s="921"/>
      <c r="X113" s="921"/>
      <c r="Y113" s="921"/>
      <c r="Z113" s="921"/>
      <c r="AA113" s="921"/>
      <c r="AB113" s="921"/>
      <c r="AC113" s="921"/>
      <c r="AD113" s="921"/>
      <c r="AE113" s="921"/>
      <c r="AF113" s="921"/>
      <c r="AG113" s="1760"/>
      <c r="AH113" s="1465"/>
      <c r="AI113" s="931"/>
      <c r="AJ113" s="939"/>
      <c r="AL113" s="650"/>
      <c r="AM113" s="652"/>
      <c r="AN113" s="661"/>
      <c r="AO113" s="652"/>
      <c r="AP113" s="652"/>
      <c r="AQ113" s="652"/>
      <c r="AR113" s="652"/>
      <c r="AS113" s="652"/>
      <c r="AT113" s="652"/>
      <c r="AU113" s="652"/>
      <c r="AV113" s="652"/>
      <c r="AW113" s="652"/>
      <c r="AX113" s="652"/>
      <c r="AY113" s="652"/>
      <c r="AZ113" s="652"/>
      <c r="BA113" s="652"/>
      <c r="BB113" s="652"/>
      <c r="BC113" s="652"/>
      <c r="BD113" s="652"/>
      <c r="BE113" s="652"/>
      <c r="BF113" s="652"/>
      <c r="BG113" s="652"/>
      <c r="BH113" s="652"/>
      <c r="BI113" s="652"/>
      <c r="BJ113" s="652"/>
      <c r="BK113" s="652"/>
      <c r="BL113" s="652"/>
      <c r="BM113" s="652"/>
      <c r="BN113" s="652"/>
      <c r="BO113" s="652"/>
    </row>
    <row r="114" spans="1:67" s="5" customFormat="1" ht="15">
      <c r="A114" s="1761"/>
      <c r="B114" s="1504"/>
      <c r="C114" s="41"/>
      <c r="D114" s="41"/>
      <c r="E114" s="41"/>
      <c r="F114" s="542"/>
      <c r="G114" s="1761"/>
      <c r="H114" s="1449"/>
      <c r="I114" s="1449"/>
      <c r="J114" s="818"/>
      <c r="K114" s="542"/>
      <c r="L114" s="622"/>
      <c r="M114" s="737"/>
      <c r="N114" s="607"/>
      <c r="O114" s="607"/>
      <c r="P114" s="607"/>
      <c r="Q114" s="920"/>
      <c r="R114" s="920"/>
      <c r="S114" s="921"/>
      <c r="T114" s="922"/>
      <c r="U114" s="921"/>
      <c r="V114" s="921"/>
      <c r="W114" s="921"/>
      <c r="X114" s="921"/>
      <c r="Y114" s="921"/>
      <c r="Z114" s="921"/>
      <c r="AA114" s="921"/>
      <c r="AB114" s="921"/>
      <c r="AC114" s="921"/>
      <c r="AD114" s="921"/>
      <c r="AE114" s="921"/>
      <c r="AF114" s="921"/>
      <c r="AG114" s="1466"/>
      <c r="AH114" s="1467"/>
      <c r="AI114" s="941"/>
      <c r="AJ114" s="942"/>
      <c r="AL114" s="650"/>
      <c r="AM114" s="652"/>
      <c r="AN114" s="661"/>
      <c r="AO114" s="652"/>
      <c r="AP114" s="652"/>
      <c r="AQ114" s="652"/>
      <c r="AR114" s="652"/>
      <c r="AS114" s="652"/>
      <c r="AT114" s="652"/>
      <c r="AU114" s="652"/>
      <c r="AV114" s="652"/>
      <c r="AW114" s="652"/>
      <c r="AX114" s="652"/>
      <c r="AY114" s="652"/>
      <c r="AZ114" s="652"/>
      <c r="BA114" s="652"/>
      <c r="BB114" s="652"/>
      <c r="BC114" s="652"/>
      <c r="BD114" s="652"/>
      <c r="BE114" s="652"/>
      <c r="BF114" s="652"/>
      <c r="BG114" s="652"/>
      <c r="BH114" s="652"/>
      <c r="BI114" s="652"/>
      <c r="BJ114" s="652"/>
      <c r="BK114" s="652"/>
      <c r="BL114" s="652"/>
      <c r="BM114" s="652"/>
      <c r="BN114" s="652"/>
      <c r="BO114" s="652"/>
    </row>
    <row r="115" spans="1:67" s="5" customFormat="1" ht="15">
      <c r="A115" s="669"/>
      <c r="B115" s="28"/>
      <c r="C115" s="77"/>
      <c r="D115" s="77"/>
      <c r="E115" s="77"/>
      <c r="F115" s="530"/>
      <c r="G115" s="47"/>
      <c r="H115" s="47"/>
      <c r="I115" s="47"/>
      <c r="K115" s="888"/>
      <c r="L115" s="607"/>
      <c r="M115" s="838"/>
      <c r="N115" s="607"/>
      <c r="O115" s="607"/>
      <c r="P115" s="607"/>
      <c r="Q115" s="920"/>
      <c r="R115" s="920"/>
      <c r="S115" s="921"/>
      <c r="T115" s="922"/>
      <c r="U115" s="921"/>
      <c r="V115" s="921"/>
      <c r="W115" s="921"/>
      <c r="X115" s="921"/>
      <c r="Y115" s="921"/>
      <c r="Z115" s="921"/>
      <c r="AA115" s="921"/>
      <c r="AB115" s="921"/>
      <c r="AC115" s="921"/>
      <c r="AD115" s="921"/>
      <c r="AE115" s="921"/>
      <c r="AF115" s="921"/>
      <c r="AG115" s="967"/>
      <c r="AH115" s="968"/>
      <c r="AI115" s="941"/>
      <c r="AJ115" s="942"/>
      <c r="AL115" s="650"/>
      <c r="AM115" s="652"/>
      <c r="AN115" s="661"/>
      <c r="AO115" s="652"/>
      <c r="AP115" s="652"/>
      <c r="AQ115" s="652"/>
      <c r="AR115" s="652"/>
      <c r="AS115" s="652"/>
      <c r="AT115" s="652"/>
      <c r="AU115" s="652"/>
      <c r="AV115" s="652"/>
      <c r="AW115" s="652"/>
      <c r="AX115" s="652"/>
      <c r="AY115" s="652"/>
      <c r="AZ115" s="652"/>
      <c r="BA115" s="652"/>
      <c r="BB115" s="652"/>
      <c r="BC115" s="652"/>
      <c r="BD115" s="652"/>
      <c r="BE115" s="652"/>
      <c r="BF115" s="652"/>
      <c r="BG115" s="652"/>
      <c r="BH115" s="652"/>
      <c r="BI115" s="652"/>
      <c r="BJ115" s="652"/>
      <c r="BK115" s="652"/>
      <c r="BL115" s="652"/>
      <c r="BM115" s="652"/>
      <c r="BN115" s="652"/>
      <c r="BO115" s="652"/>
    </row>
    <row r="116" spans="1:67" s="5" customFormat="1" ht="15">
      <c r="A116" s="1756" t="s">
        <v>2659</v>
      </c>
      <c r="B116" s="1756" t="s">
        <v>714</v>
      </c>
      <c r="C116" s="1756">
        <f>COUNTA(C119:C132)</f>
        <v>14</v>
      </c>
      <c r="D116" s="1756"/>
      <c r="E116" s="1474"/>
      <c r="F116" s="542"/>
      <c r="G116" s="27" t="s">
        <v>807</v>
      </c>
      <c r="H116" s="818"/>
      <c r="I116" s="818"/>
      <c r="J116" s="818"/>
      <c r="K116" s="573" t="s">
        <v>691</v>
      </c>
      <c r="L116" s="622"/>
      <c r="M116" s="737" t="s">
        <v>2643</v>
      </c>
      <c r="N116" s="622"/>
      <c r="O116" s="622"/>
      <c r="P116" s="622"/>
      <c r="Q116" s="920">
        <f t="shared" ref="Q116:AF116" si="16">COUNTA(Q112:Q113)</f>
        <v>0</v>
      </c>
      <c r="R116" s="920">
        <f t="shared" si="16"/>
        <v>1</v>
      </c>
      <c r="S116" s="920">
        <f t="shared" si="16"/>
        <v>0</v>
      </c>
      <c r="T116" s="922">
        <f t="shared" si="16"/>
        <v>0</v>
      </c>
      <c r="U116" s="920">
        <f t="shared" si="16"/>
        <v>0</v>
      </c>
      <c r="V116" s="920">
        <f t="shared" si="16"/>
        <v>1</v>
      </c>
      <c r="W116" s="920">
        <f t="shared" si="16"/>
        <v>0</v>
      </c>
      <c r="X116" s="920">
        <f t="shared" si="16"/>
        <v>1</v>
      </c>
      <c r="Y116" s="920">
        <f t="shared" si="16"/>
        <v>1</v>
      </c>
      <c r="Z116" s="920">
        <f t="shared" si="16"/>
        <v>1</v>
      </c>
      <c r="AA116" s="920">
        <f t="shared" si="16"/>
        <v>0</v>
      </c>
      <c r="AB116" s="920">
        <f t="shared" si="16"/>
        <v>0</v>
      </c>
      <c r="AC116" s="920">
        <f t="shared" si="16"/>
        <v>0</v>
      </c>
      <c r="AD116" s="920">
        <f t="shared" si="16"/>
        <v>0</v>
      </c>
      <c r="AE116" s="920">
        <f t="shared" si="16"/>
        <v>0</v>
      </c>
      <c r="AF116" s="920">
        <f t="shared" si="16"/>
        <v>0</v>
      </c>
      <c r="AG116" s="1751"/>
      <c r="AH116" s="1752"/>
      <c r="AI116" s="1752"/>
      <c r="AJ116" s="1753"/>
      <c r="AL116" s="650"/>
      <c r="AM116" s="652"/>
      <c r="AN116" s="661"/>
      <c r="AO116" s="652"/>
      <c r="AP116" s="652"/>
      <c r="AQ116" s="652"/>
      <c r="AR116" s="652"/>
      <c r="AS116" s="652"/>
      <c r="AT116" s="652"/>
      <c r="AU116" s="652"/>
      <c r="AV116" s="652"/>
      <c r="AW116" s="652"/>
      <c r="AX116" s="652"/>
      <c r="AY116" s="652"/>
      <c r="AZ116" s="652"/>
      <c r="BA116" s="652"/>
      <c r="BB116" s="652"/>
      <c r="BC116" s="652"/>
      <c r="BD116" s="652"/>
      <c r="BE116" s="652"/>
      <c r="BF116" s="652"/>
      <c r="BG116" s="652"/>
      <c r="BH116" s="652"/>
      <c r="BI116" s="652"/>
      <c r="BJ116" s="652"/>
      <c r="BK116" s="652"/>
      <c r="BL116" s="652"/>
      <c r="BM116" s="652"/>
      <c r="BN116" s="652"/>
      <c r="BO116" s="652"/>
    </row>
    <row r="117" spans="1:67" s="5" customFormat="1" ht="15">
      <c r="A117" s="1758"/>
      <c r="B117" s="1758"/>
      <c r="C117" s="1758"/>
      <c r="D117" s="1758"/>
      <c r="E117" s="1479"/>
      <c r="F117" s="542"/>
      <c r="G117" s="27"/>
      <c r="H117" s="27"/>
      <c r="I117" s="27"/>
      <c r="J117" s="526">
        <f>SUM(J118:J132)</f>
        <v>17877</v>
      </c>
      <c r="K117" s="573" t="s">
        <v>692</v>
      </c>
      <c r="L117" s="622"/>
      <c r="M117" s="737" t="s">
        <v>2645</v>
      </c>
      <c r="N117" s="622"/>
      <c r="O117" s="737" t="s">
        <v>685</v>
      </c>
      <c r="P117" s="622"/>
      <c r="Q117" s="920"/>
      <c r="R117" s="920"/>
      <c r="S117" s="920"/>
      <c r="T117" s="922"/>
      <c r="U117" s="920"/>
      <c r="V117" s="920"/>
      <c r="W117" s="920"/>
      <c r="X117" s="920"/>
      <c r="Y117" s="920"/>
      <c r="Z117" s="920"/>
      <c r="AA117" s="920"/>
      <c r="AB117" s="920"/>
      <c r="AC117" s="920"/>
      <c r="AD117" s="920"/>
      <c r="AE117" s="920"/>
      <c r="AF117" s="920"/>
      <c r="AG117" s="977"/>
      <c r="AH117" s="978"/>
      <c r="AI117" s="978"/>
      <c r="AJ117" s="979"/>
      <c r="AL117" s="650"/>
      <c r="AM117" s="652"/>
      <c r="AN117" s="661"/>
      <c r="AO117" s="652"/>
      <c r="AP117" s="652"/>
      <c r="AQ117" s="652"/>
      <c r="AR117" s="652"/>
      <c r="AS117" s="652"/>
      <c r="AT117" s="652"/>
      <c r="AU117" s="652"/>
      <c r="AV117" s="652"/>
      <c r="AW117" s="652"/>
      <c r="AX117" s="652"/>
      <c r="AY117" s="652"/>
      <c r="AZ117" s="652"/>
      <c r="BA117" s="652"/>
      <c r="BB117" s="652"/>
      <c r="BC117" s="652"/>
      <c r="BD117" s="652"/>
      <c r="BE117" s="652"/>
      <c r="BF117" s="652"/>
      <c r="BG117" s="652"/>
      <c r="BH117" s="652"/>
      <c r="BI117" s="652"/>
      <c r="BJ117" s="652"/>
      <c r="BK117" s="652"/>
      <c r="BL117" s="652"/>
      <c r="BM117" s="652"/>
      <c r="BN117" s="652"/>
      <c r="BO117" s="652"/>
    </row>
    <row r="118" spans="1:67" s="5" customFormat="1" ht="15">
      <c r="A118" s="1761"/>
      <c r="B118" s="1761"/>
      <c r="C118" s="1761"/>
      <c r="D118" s="1761"/>
      <c r="E118" s="1475"/>
      <c r="F118" s="542"/>
      <c r="H118" s="27"/>
      <c r="I118" s="27"/>
      <c r="J118" s="526">
        <f>SUM(J112:J112)</f>
        <v>0</v>
      </c>
      <c r="K118" s="573"/>
      <c r="L118" s="622"/>
      <c r="M118" s="737" t="s">
        <v>1519</v>
      </c>
      <c r="N118" s="622"/>
      <c r="O118" s="737" t="s">
        <v>686</v>
      </c>
      <c r="P118" s="622"/>
      <c r="Q118" s="920"/>
      <c r="R118" s="920"/>
      <c r="S118" s="920"/>
      <c r="T118" s="922"/>
      <c r="U118" s="920"/>
      <c r="V118" s="920"/>
      <c r="W118" s="920"/>
      <c r="X118" s="920"/>
      <c r="Y118" s="920"/>
      <c r="Z118" s="920"/>
      <c r="AA118" s="920"/>
      <c r="AB118" s="920"/>
      <c r="AC118" s="920"/>
      <c r="AD118" s="920"/>
      <c r="AE118" s="920"/>
      <c r="AF118" s="920"/>
      <c r="AG118" s="977"/>
      <c r="AH118" s="978"/>
      <c r="AI118" s="978"/>
      <c r="AJ118" s="979"/>
      <c r="AL118" s="650"/>
      <c r="AM118" s="652"/>
      <c r="AN118" s="661"/>
      <c r="AO118" s="652"/>
      <c r="AP118" s="652"/>
      <c r="AQ118" s="652"/>
      <c r="AR118" s="652"/>
      <c r="AS118" s="652"/>
      <c r="AT118" s="652"/>
      <c r="AU118" s="652"/>
      <c r="AV118" s="652"/>
      <c r="AW118" s="652"/>
      <c r="AX118" s="652"/>
      <c r="AY118" s="652"/>
      <c r="AZ118" s="652"/>
      <c r="BA118" s="652"/>
      <c r="BB118" s="652"/>
      <c r="BC118" s="652"/>
      <c r="BD118" s="652"/>
      <c r="BE118" s="652"/>
      <c r="BF118" s="652"/>
      <c r="BG118" s="652"/>
      <c r="BH118" s="652"/>
      <c r="BI118" s="652"/>
      <c r="BJ118" s="652"/>
      <c r="BK118" s="652"/>
      <c r="BL118" s="652"/>
      <c r="BM118" s="652"/>
      <c r="BN118" s="652"/>
      <c r="BO118" s="652"/>
    </row>
    <row r="119" spans="1:67" s="5" customFormat="1" ht="15">
      <c r="A119" s="226" t="s">
        <v>315</v>
      </c>
      <c r="B119" s="36"/>
      <c r="C119" s="36" t="s">
        <v>713</v>
      </c>
      <c r="D119" s="1756" t="s">
        <v>714</v>
      </c>
      <c r="E119" s="36"/>
      <c r="F119" s="549"/>
      <c r="G119" s="36" t="s">
        <v>807</v>
      </c>
      <c r="H119" s="36"/>
      <c r="I119" s="36"/>
      <c r="J119" s="557"/>
      <c r="K119" s="530"/>
      <c r="L119" s="607"/>
      <c r="M119" s="737" t="s">
        <v>2642</v>
      </c>
      <c r="N119" s="607"/>
      <c r="O119" s="607"/>
      <c r="P119" s="607"/>
      <c r="Q119" s="920" t="s">
        <v>1525</v>
      </c>
      <c r="R119" s="920" t="s">
        <v>1525</v>
      </c>
      <c r="S119" s="921"/>
      <c r="T119" s="922"/>
      <c r="U119" s="921" t="s">
        <v>1525</v>
      </c>
      <c r="V119" s="921"/>
      <c r="W119" s="921"/>
      <c r="X119" s="921"/>
      <c r="Y119" s="921"/>
      <c r="Z119" s="920" t="s">
        <v>1525</v>
      </c>
      <c r="AA119" s="921"/>
      <c r="AB119" s="921"/>
      <c r="AC119" s="921" t="s">
        <v>1525</v>
      </c>
      <c r="AD119" s="921"/>
      <c r="AE119" s="921"/>
      <c r="AF119" s="921"/>
      <c r="AG119" s="930"/>
      <c r="AH119" s="923"/>
      <c r="AI119" s="923"/>
      <c r="AJ119" s="924"/>
      <c r="AL119" s="650"/>
      <c r="AM119" s="652"/>
      <c r="AN119" s="661"/>
      <c r="AO119" s="652"/>
      <c r="AP119" s="652"/>
      <c r="AQ119" s="652"/>
      <c r="AR119" s="652"/>
      <c r="AS119" s="652"/>
      <c r="AT119" s="652"/>
      <c r="AU119" s="652"/>
      <c r="AV119" s="652"/>
      <c r="AW119" s="652"/>
      <c r="AX119" s="652"/>
      <c r="AY119" s="652"/>
      <c r="AZ119" s="652"/>
      <c r="BA119" s="652"/>
      <c r="BB119" s="652"/>
      <c r="BC119" s="652"/>
      <c r="BD119" s="652"/>
      <c r="BE119" s="652"/>
      <c r="BF119" s="652"/>
      <c r="BG119" s="652"/>
      <c r="BH119" s="652"/>
      <c r="BI119" s="652"/>
      <c r="BJ119" s="652"/>
      <c r="BK119" s="652"/>
      <c r="BL119" s="652"/>
      <c r="BM119" s="652"/>
      <c r="BN119" s="652"/>
      <c r="BO119" s="652"/>
    </row>
    <row r="120" spans="1:67" s="17" customFormat="1" ht="15">
      <c r="A120" s="671" t="s">
        <v>315</v>
      </c>
      <c r="B120" s="144"/>
      <c r="C120" s="418" t="s">
        <v>331</v>
      </c>
      <c r="D120" s="1756" t="s">
        <v>714</v>
      </c>
      <c r="E120" s="418"/>
      <c r="F120" s="520">
        <v>9.4</v>
      </c>
      <c r="G120" s="484" t="s">
        <v>808</v>
      </c>
      <c r="H120" s="1210">
        <v>2292</v>
      </c>
      <c r="I120" s="1351">
        <v>8094</v>
      </c>
      <c r="J120" s="541">
        <f>SUM(H120:I120)</f>
        <v>10386</v>
      </c>
      <c r="K120" s="549"/>
      <c r="L120" s="606"/>
      <c r="M120" s="737" t="s">
        <v>2642</v>
      </c>
      <c r="N120" s="606"/>
      <c r="O120" s="737" t="s">
        <v>940</v>
      </c>
      <c r="P120" s="606"/>
      <c r="Q120" s="920"/>
      <c r="R120" s="920"/>
      <c r="S120" s="921"/>
      <c r="T120" s="922"/>
      <c r="U120" s="921" t="s">
        <v>1525</v>
      </c>
      <c r="V120" s="921"/>
      <c r="W120" s="921"/>
      <c r="X120" s="921"/>
      <c r="Y120" s="921"/>
      <c r="Z120" s="921"/>
      <c r="AA120" s="921"/>
      <c r="AB120" s="921"/>
      <c r="AC120" s="921"/>
      <c r="AD120" s="921"/>
      <c r="AE120" s="921"/>
      <c r="AF120" s="921"/>
      <c r="AG120" s="931"/>
      <c r="AH120" s="928"/>
      <c r="AI120" s="928"/>
      <c r="AJ120" s="929"/>
      <c r="AL120" s="657"/>
      <c r="AM120" s="658"/>
      <c r="AN120" s="664"/>
      <c r="AO120" s="658"/>
      <c r="AP120" s="658"/>
      <c r="AQ120" s="658"/>
      <c r="AR120" s="658"/>
      <c r="AS120" s="658"/>
      <c r="AT120" s="658"/>
      <c r="AU120" s="658"/>
      <c r="AV120" s="658"/>
      <c r="AW120" s="658"/>
      <c r="AX120" s="658"/>
      <c r="AY120" s="658"/>
      <c r="AZ120" s="658"/>
      <c r="BA120" s="658"/>
      <c r="BB120" s="658"/>
      <c r="BC120" s="658"/>
      <c r="BD120" s="658"/>
      <c r="BE120" s="658"/>
      <c r="BF120" s="658"/>
      <c r="BG120" s="658"/>
      <c r="BH120" s="658"/>
      <c r="BI120" s="658"/>
      <c r="BJ120" s="658"/>
      <c r="BK120" s="658"/>
      <c r="BL120" s="658"/>
      <c r="BM120" s="658"/>
      <c r="BN120" s="658"/>
      <c r="BO120" s="658"/>
    </row>
    <row r="121" spans="1:67" s="5" customFormat="1" ht="15">
      <c r="A121" s="667" t="s">
        <v>315</v>
      </c>
      <c r="B121" s="137"/>
      <c r="C121" s="137" t="s">
        <v>314</v>
      </c>
      <c r="D121" s="1756" t="s">
        <v>714</v>
      </c>
      <c r="E121" s="137"/>
      <c r="F121" s="508">
        <v>12.2</v>
      </c>
      <c r="G121" s="168" t="s">
        <v>808</v>
      </c>
      <c r="H121" s="1086">
        <v>189</v>
      </c>
      <c r="I121" s="1086">
        <v>810</v>
      </c>
      <c r="J121" s="541">
        <f t="shared" ref="J121:J132" si="17">SUM(H121:I121)</f>
        <v>999</v>
      </c>
      <c r="K121" s="520"/>
      <c r="L121" s="614"/>
      <c r="M121" s="737" t="s">
        <v>2642</v>
      </c>
      <c r="N121" s="614"/>
      <c r="O121" s="737" t="s">
        <v>940</v>
      </c>
      <c r="P121" s="614"/>
      <c r="Q121" s="920"/>
      <c r="R121" s="920"/>
      <c r="S121" s="921"/>
      <c r="T121" s="922"/>
      <c r="U121" s="921" t="s">
        <v>1525</v>
      </c>
      <c r="V121" s="921"/>
      <c r="W121" s="921"/>
      <c r="X121" s="921"/>
      <c r="Y121" s="921"/>
      <c r="Z121" s="921"/>
      <c r="AA121" s="921" t="s">
        <v>1525</v>
      </c>
      <c r="AB121" s="921"/>
      <c r="AC121" s="921"/>
      <c r="AD121" s="921"/>
      <c r="AE121" s="921"/>
      <c r="AF121" s="921"/>
      <c r="AG121" s="940"/>
      <c r="AH121" s="943"/>
      <c r="AI121" s="943"/>
      <c r="AJ121" s="944"/>
      <c r="AL121" s="650"/>
      <c r="AM121" s="652"/>
      <c r="AN121" s="661"/>
      <c r="AO121" s="652"/>
      <c r="AP121" s="652"/>
      <c r="AQ121" s="652"/>
      <c r="AR121" s="652"/>
      <c r="AS121" s="652"/>
      <c r="AT121" s="652"/>
      <c r="AU121" s="652"/>
      <c r="AV121" s="652"/>
      <c r="AW121" s="652"/>
      <c r="AX121" s="652"/>
      <c r="AY121" s="652"/>
      <c r="AZ121" s="652"/>
      <c r="BA121" s="652"/>
      <c r="BB121" s="652"/>
      <c r="BC121" s="652"/>
      <c r="BD121" s="652"/>
      <c r="BE121" s="652"/>
      <c r="BF121" s="652"/>
      <c r="BG121" s="652"/>
      <c r="BH121" s="652"/>
      <c r="BI121" s="652"/>
      <c r="BJ121" s="652"/>
      <c r="BK121" s="652"/>
      <c r="BL121" s="652"/>
      <c r="BM121" s="652"/>
      <c r="BN121" s="652"/>
      <c r="BO121" s="652"/>
    </row>
    <row r="122" spans="1:67" s="5" customFormat="1" ht="15">
      <c r="A122" s="672" t="s">
        <v>322</v>
      </c>
      <c r="B122" s="32"/>
      <c r="C122" s="40" t="s">
        <v>1016</v>
      </c>
      <c r="D122" s="1756" t="s">
        <v>714</v>
      </c>
      <c r="E122" s="40"/>
      <c r="F122" s="506"/>
      <c r="G122" s="39" t="s">
        <v>808</v>
      </c>
      <c r="H122" s="1209">
        <v>994</v>
      </c>
      <c r="I122" s="1350">
        <v>3044</v>
      </c>
      <c r="J122" s="515">
        <f t="shared" si="17"/>
        <v>4038</v>
      </c>
      <c r="K122" s="508"/>
      <c r="L122" s="609"/>
      <c r="M122" s="508"/>
      <c r="N122" s="609"/>
      <c r="O122" s="609"/>
      <c r="P122" s="609"/>
      <c r="Q122" s="920"/>
      <c r="R122" s="920"/>
      <c r="S122" s="921"/>
      <c r="T122" s="922"/>
      <c r="U122" s="921" t="s">
        <v>1525</v>
      </c>
      <c r="V122" s="921"/>
      <c r="W122" s="921"/>
      <c r="X122" s="921"/>
      <c r="Y122" s="921"/>
      <c r="Z122" s="921"/>
      <c r="AA122" s="921" t="s">
        <v>1525</v>
      </c>
      <c r="AB122" s="921"/>
      <c r="AC122" s="921"/>
      <c r="AD122" s="921"/>
      <c r="AE122" s="921"/>
      <c r="AF122" s="921"/>
      <c r="AG122" s="940"/>
      <c r="AH122" s="943"/>
      <c r="AI122" s="943"/>
      <c r="AJ122" s="944"/>
      <c r="AL122" s="650"/>
      <c r="AM122" s="652"/>
      <c r="AN122" s="661"/>
      <c r="AO122" s="652"/>
      <c r="AP122" s="652"/>
      <c r="AQ122" s="652"/>
      <c r="AR122" s="652"/>
      <c r="AS122" s="652"/>
      <c r="AT122" s="652"/>
      <c r="AU122" s="652"/>
      <c r="AV122" s="652"/>
      <c r="AW122" s="652"/>
      <c r="AX122" s="652"/>
      <c r="AY122" s="652"/>
      <c r="AZ122" s="652"/>
      <c r="BA122" s="652"/>
      <c r="BB122" s="652"/>
      <c r="BC122" s="652"/>
      <c r="BD122" s="652"/>
      <c r="BE122" s="652"/>
      <c r="BF122" s="652"/>
      <c r="BG122" s="652"/>
      <c r="BH122" s="652"/>
      <c r="BI122" s="652"/>
      <c r="BJ122" s="652"/>
      <c r="BK122" s="652"/>
      <c r="BL122" s="652"/>
      <c r="BM122" s="652"/>
      <c r="BN122" s="652"/>
      <c r="BO122" s="652"/>
    </row>
    <row r="123" spans="1:67" s="5" customFormat="1" ht="15">
      <c r="A123" s="672" t="s">
        <v>315</v>
      </c>
      <c r="B123" s="32"/>
      <c r="C123" s="40" t="s">
        <v>1014</v>
      </c>
      <c r="D123" s="1756" t="s">
        <v>714</v>
      </c>
      <c r="E123" s="40"/>
      <c r="F123" s="506"/>
      <c r="G123" s="39" t="s">
        <v>766</v>
      </c>
      <c r="H123" s="1209">
        <v>158</v>
      </c>
      <c r="I123" s="1350">
        <v>379</v>
      </c>
      <c r="J123" s="515">
        <f t="shared" si="17"/>
        <v>537</v>
      </c>
      <c r="K123" s="506"/>
      <c r="L123" s="608"/>
      <c r="M123" s="506"/>
      <c r="N123" s="608"/>
      <c r="O123" s="608"/>
      <c r="P123" s="608"/>
      <c r="Q123" s="925"/>
      <c r="R123" s="925"/>
      <c r="S123" s="921"/>
      <c r="T123" s="927"/>
      <c r="U123" s="921"/>
      <c r="V123" s="921"/>
      <c r="W123" s="921"/>
      <c r="X123" s="921"/>
      <c r="Y123" s="921"/>
      <c r="Z123" s="926"/>
      <c r="AA123" s="921"/>
      <c r="AB123" s="921"/>
      <c r="AC123" s="921"/>
      <c r="AD123" s="921"/>
      <c r="AE123" s="926"/>
      <c r="AF123" s="921"/>
      <c r="AG123" s="940"/>
      <c r="AH123" s="943"/>
      <c r="AI123" s="943"/>
      <c r="AJ123" s="944"/>
      <c r="AL123" s="650"/>
      <c r="AM123" s="652"/>
      <c r="AN123" s="661"/>
      <c r="AO123" s="652"/>
      <c r="AP123" s="652"/>
      <c r="AQ123" s="652"/>
      <c r="AR123" s="652"/>
      <c r="AS123" s="652"/>
      <c r="AT123" s="652"/>
      <c r="AU123" s="652"/>
      <c r="AV123" s="652"/>
      <c r="AW123" s="652"/>
      <c r="AX123" s="652"/>
      <c r="AY123" s="652"/>
      <c r="AZ123" s="652"/>
      <c r="BA123" s="652"/>
      <c r="BB123" s="652"/>
      <c r="BC123" s="652"/>
      <c r="BD123" s="652"/>
      <c r="BE123" s="652"/>
      <c r="BF123" s="652"/>
      <c r="BG123" s="652"/>
      <c r="BH123" s="652"/>
      <c r="BI123" s="652"/>
      <c r="BJ123" s="652"/>
      <c r="BK123" s="652"/>
      <c r="BL123" s="652"/>
      <c r="BM123" s="652"/>
      <c r="BN123" s="652"/>
      <c r="BO123" s="652"/>
    </row>
    <row r="124" spans="1:67" s="5" customFormat="1" ht="15">
      <c r="A124" s="672" t="s">
        <v>315</v>
      </c>
      <c r="B124" s="32"/>
      <c r="C124" s="417" t="s">
        <v>1015</v>
      </c>
      <c r="D124" s="1756" t="s">
        <v>714</v>
      </c>
      <c r="E124" s="417"/>
      <c r="F124" s="506"/>
      <c r="G124" s="39" t="s">
        <v>751</v>
      </c>
      <c r="H124" s="1209"/>
      <c r="I124" s="1350"/>
      <c r="J124" s="515">
        <f t="shared" si="17"/>
        <v>0</v>
      </c>
      <c r="K124" s="506"/>
      <c r="L124" s="608"/>
      <c r="M124" s="506"/>
      <c r="N124" s="608"/>
      <c r="O124" s="608"/>
      <c r="P124" s="608"/>
      <c r="Q124" s="925"/>
      <c r="R124" s="925"/>
      <c r="S124" s="921"/>
      <c r="T124" s="927"/>
      <c r="U124" s="921"/>
      <c r="V124" s="921"/>
      <c r="W124" s="921"/>
      <c r="X124" s="921"/>
      <c r="Y124" s="921"/>
      <c r="Z124" s="926"/>
      <c r="AA124" s="921"/>
      <c r="AB124" s="921"/>
      <c r="AC124" s="921"/>
      <c r="AD124" s="921"/>
      <c r="AE124" s="926"/>
      <c r="AF124" s="921"/>
      <c r="AG124" s="940"/>
      <c r="AH124" s="943"/>
      <c r="AI124" s="943"/>
      <c r="AJ124" s="944"/>
      <c r="AL124" s="650"/>
      <c r="AM124" s="652"/>
      <c r="AN124" s="661"/>
      <c r="AO124" s="652"/>
      <c r="AP124" s="652"/>
      <c r="AQ124" s="652"/>
      <c r="AR124" s="652"/>
      <c r="AS124" s="652"/>
      <c r="AT124" s="652"/>
      <c r="AU124" s="652"/>
      <c r="AV124" s="652"/>
      <c r="AW124" s="652"/>
      <c r="AX124" s="652"/>
      <c r="AY124" s="652"/>
      <c r="AZ124" s="652"/>
      <c r="BA124" s="652"/>
      <c r="BB124" s="652"/>
      <c r="BC124" s="652"/>
      <c r="BD124" s="652"/>
      <c r="BE124" s="652"/>
      <c r="BF124" s="652"/>
      <c r="BG124" s="652"/>
      <c r="BH124" s="652"/>
      <c r="BI124" s="652"/>
      <c r="BJ124" s="652"/>
      <c r="BK124" s="652"/>
      <c r="BL124" s="652"/>
      <c r="BM124" s="652"/>
      <c r="BN124" s="652"/>
      <c r="BO124" s="652"/>
    </row>
    <row r="125" spans="1:67" s="5" customFormat="1" ht="15">
      <c r="A125" s="672" t="s">
        <v>1019</v>
      </c>
      <c r="B125" s="32"/>
      <c r="C125" s="40" t="s">
        <v>1017</v>
      </c>
      <c r="D125" s="1756" t="s">
        <v>714</v>
      </c>
      <c r="E125" s="40"/>
      <c r="F125" s="506"/>
      <c r="G125" s="39" t="s">
        <v>751</v>
      </c>
      <c r="H125" s="1209"/>
      <c r="I125" s="1350"/>
      <c r="J125" s="515">
        <f t="shared" si="17"/>
        <v>0</v>
      </c>
      <c r="K125" s="506"/>
      <c r="L125" s="608"/>
      <c r="M125" s="506"/>
      <c r="N125" s="608"/>
      <c r="O125" s="608"/>
      <c r="P125" s="608"/>
      <c r="Q125" s="925"/>
      <c r="R125" s="925"/>
      <c r="S125" s="921"/>
      <c r="T125" s="927"/>
      <c r="U125" s="921"/>
      <c r="V125" s="921"/>
      <c r="W125" s="921"/>
      <c r="X125" s="921"/>
      <c r="Y125" s="921"/>
      <c r="Z125" s="926"/>
      <c r="AA125" s="921"/>
      <c r="AB125" s="921"/>
      <c r="AC125" s="921"/>
      <c r="AD125" s="921"/>
      <c r="AE125" s="926"/>
      <c r="AF125" s="921"/>
      <c r="AG125" s="940"/>
      <c r="AH125" s="943"/>
      <c r="AI125" s="943"/>
      <c r="AJ125" s="944"/>
      <c r="AL125" s="650"/>
      <c r="AM125" s="652"/>
      <c r="AN125" s="661"/>
      <c r="AO125" s="652"/>
      <c r="AP125" s="652"/>
      <c r="AQ125" s="652"/>
      <c r="AR125" s="652"/>
      <c r="AS125" s="652"/>
      <c r="AT125" s="652"/>
      <c r="AU125" s="652"/>
      <c r="AV125" s="652"/>
      <c r="AW125" s="652"/>
      <c r="AX125" s="652"/>
      <c r="AY125" s="652"/>
      <c r="AZ125" s="652"/>
      <c r="BA125" s="652"/>
      <c r="BB125" s="652"/>
      <c r="BC125" s="652"/>
      <c r="BD125" s="652"/>
      <c r="BE125" s="652"/>
      <c r="BF125" s="652"/>
      <c r="BG125" s="652"/>
      <c r="BH125" s="652"/>
      <c r="BI125" s="652"/>
      <c r="BJ125" s="652"/>
      <c r="BK125" s="652"/>
      <c r="BL125" s="652"/>
      <c r="BM125" s="652"/>
      <c r="BN125" s="652"/>
      <c r="BO125" s="652"/>
    </row>
    <row r="126" spans="1:67" s="5" customFormat="1" ht="15">
      <c r="A126" s="672" t="s">
        <v>322</v>
      </c>
      <c r="B126" s="32"/>
      <c r="C126" s="40" t="s">
        <v>1018</v>
      </c>
      <c r="D126" s="1756" t="s">
        <v>714</v>
      </c>
      <c r="E126" s="40"/>
      <c r="F126" s="506"/>
      <c r="G126" s="39" t="s">
        <v>766</v>
      </c>
      <c r="H126" s="1209"/>
      <c r="I126" s="1350"/>
      <c r="J126" s="515">
        <f t="shared" si="17"/>
        <v>0</v>
      </c>
      <c r="K126" s="506"/>
      <c r="L126" s="608"/>
      <c r="M126" s="506"/>
      <c r="N126" s="608"/>
      <c r="O126" s="608"/>
      <c r="P126" s="608"/>
      <c r="Q126" s="925"/>
      <c r="R126" s="925"/>
      <c r="S126" s="921"/>
      <c r="T126" s="927"/>
      <c r="U126" s="921"/>
      <c r="V126" s="921"/>
      <c r="W126" s="921"/>
      <c r="X126" s="921"/>
      <c r="Y126" s="921"/>
      <c r="Z126" s="926"/>
      <c r="AA126" s="921"/>
      <c r="AB126" s="921"/>
      <c r="AC126" s="921"/>
      <c r="AD126" s="921"/>
      <c r="AE126" s="926"/>
      <c r="AF126" s="921"/>
      <c r="AG126" s="940"/>
      <c r="AH126" s="943"/>
      <c r="AI126" s="943"/>
      <c r="AJ126" s="944"/>
      <c r="AL126" s="650"/>
      <c r="AM126" s="652"/>
      <c r="AN126" s="661"/>
      <c r="AO126" s="652"/>
      <c r="AP126" s="652"/>
      <c r="AQ126" s="652"/>
      <c r="AR126" s="652"/>
      <c r="AS126" s="652"/>
      <c r="AT126" s="652"/>
      <c r="AU126" s="652"/>
      <c r="AV126" s="652"/>
      <c r="AW126" s="652"/>
      <c r="AX126" s="652"/>
      <c r="AY126" s="652"/>
      <c r="AZ126" s="652"/>
      <c r="BA126" s="652"/>
      <c r="BB126" s="652"/>
      <c r="BC126" s="652"/>
      <c r="BD126" s="652"/>
      <c r="BE126" s="652"/>
      <c r="BF126" s="652"/>
      <c r="BG126" s="652"/>
      <c r="BH126" s="652"/>
      <c r="BI126" s="652"/>
      <c r="BJ126" s="652"/>
      <c r="BK126" s="652"/>
      <c r="BL126" s="652"/>
      <c r="BM126" s="652"/>
      <c r="BN126" s="652"/>
      <c r="BO126" s="652"/>
    </row>
    <row r="127" spans="1:67" s="5" customFormat="1" ht="15">
      <c r="A127" s="668" t="s">
        <v>322</v>
      </c>
      <c r="B127" s="26"/>
      <c r="C127" s="26" t="s">
        <v>2694</v>
      </c>
      <c r="D127" s="1756" t="s">
        <v>714</v>
      </c>
      <c r="E127" s="26"/>
      <c r="F127" s="506">
        <v>7</v>
      </c>
      <c r="G127" s="26" t="s">
        <v>751</v>
      </c>
      <c r="H127" s="26">
        <v>471</v>
      </c>
      <c r="I127" s="26">
        <v>1177</v>
      </c>
      <c r="J127" s="515">
        <f t="shared" si="17"/>
        <v>1648</v>
      </c>
      <c r="K127" s="506"/>
      <c r="L127" s="608"/>
      <c r="M127" s="506"/>
      <c r="N127" s="608"/>
      <c r="O127" s="608"/>
      <c r="P127" s="608"/>
      <c r="Q127" s="925"/>
      <c r="R127" s="925"/>
      <c r="S127" s="921"/>
      <c r="T127" s="927"/>
      <c r="U127" s="921"/>
      <c r="V127" s="921"/>
      <c r="W127" s="921"/>
      <c r="X127" s="921"/>
      <c r="Y127" s="921"/>
      <c r="Z127" s="926"/>
      <c r="AA127" s="921"/>
      <c r="AB127" s="921"/>
      <c r="AC127" s="921"/>
      <c r="AD127" s="921"/>
      <c r="AE127" s="926"/>
      <c r="AF127" s="921"/>
      <c r="AG127" s="940"/>
      <c r="AH127" s="943"/>
      <c r="AI127" s="943"/>
      <c r="AJ127" s="944"/>
      <c r="AL127" s="650"/>
      <c r="AM127" s="652"/>
      <c r="AN127" s="661"/>
      <c r="AO127" s="652"/>
      <c r="AP127" s="652"/>
      <c r="AQ127" s="652"/>
      <c r="AR127" s="652"/>
      <c r="AS127" s="652"/>
      <c r="AT127" s="652"/>
      <c r="AU127" s="652"/>
      <c r="AV127" s="652"/>
      <c r="AW127" s="652"/>
      <c r="AX127" s="652"/>
      <c r="AY127" s="652"/>
      <c r="AZ127" s="652"/>
      <c r="BA127" s="652"/>
      <c r="BB127" s="652"/>
      <c r="BC127" s="652"/>
      <c r="BD127" s="652"/>
      <c r="BE127" s="652"/>
      <c r="BF127" s="652"/>
      <c r="BG127" s="652"/>
      <c r="BH127" s="652"/>
      <c r="BI127" s="652"/>
      <c r="BJ127" s="652"/>
      <c r="BK127" s="652"/>
      <c r="BL127" s="652"/>
      <c r="BM127" s="652"/>
      <c r="BN127" s="652"/>
      <c r="BO127" s="652"/>
    </row>
    <row r="128" spans="1:67" s="5" customFormat="1" ht="15">
      <c r="A128" s="690" t="s">
        <v>322</v>
      </c>
      <c r="B128" s="31"/>
      <c r="C128" s="36" t="s">
        <v>720</v>
      </c>
      <c r="D128" s="1756" t="s">
        <v>714</v>
      </c>
      <c r="E128" s="36"/>
      <c r="F128" s="558"/>
      <c r="G128" s="31"/>
      <c r="H128" s="31"/>
      <c r="I128" s="31"/>
      <c r="J128" s="515">
        <f t="shared" si="17"/>
        <v>0</v>
      </c>
      <c r="K128" s="506"/>
      <c r="L128" s="608"/>
      <c r="M128" s="506"/>
      <c r="N128" s="608"/>
      <c r="O128" s="737" t="s">
        <v>750</v>
      </c>
      <c r="P128" s="608"/>
      <c r="Q128" s="925"/>
      <c r="R128" s="925"/>
      <c r="S128" s="926"/>
      <c r="T128" s="927"/>
      <c r="U128" s="921"/>
      <c r="V128" s="921"/>
      <c r="W128" s="926"/>
      <c r="X128" s="926"/>
      <c r="Y128" s="921"/>
      <c r="Z128" s="926"/>
      <c r="AA128" s="921"/>
      <c r="AB128" s="921"/>
      <c r="AC128" s="921"/>
      <c r="AD128" s="921"/>
      <c r="AE128" s="926"/>
      <c r="AF128" s="921"/>
      <c r="AG128" s="940"/>
      <c r="AH128" s="943"/>
      <c r="AI128" s="943"/>
      <c r="AJ128" s="944"/>
      <c r="AL128" s="650"/>
      <c r="AM128" s="652"/>
      <c r="AN128" s="661"/>
      <c r="AO128" s="652"/>
      <c r="AP128" s="652"/>
      <c r="AQ128" s="652"/>
      <c r="AR128" s="652"/>
      <c r="AS128" s="652"/>
      <c r="AT128" s="652"/>
      <c r="AU128" s="652"/>
      <c r="AV128" s="652"/>
      <c r="AW128" s="652"/>
      <c r="AX128" s="652"/>
      <c r="AY128" s="652"/>
      <c r="AZ128" s="652"/>
      <c r="BA128" s="652"/>
      <c r="BB128" s="652"/>
      <c r="BC128" s="652"/>
      <c r="BD128" s="652"/>
      <c r="BE128" s="652"/>
      <c r="BF128" s="652"/>
      <c r="BG128" s="652"/>
      <c r="BH128" s="652"/>
      <c r="BI128" s="652"/>
      <c r="BJ128" s="652"/>
      <c r="BK128" s="652"/>
      <c r="BL128" s="652"/>
      <c r="BM128" s="652"/>
      <c r="BN128" s="652"/>
      <c r="BO128" s="652"/>
    </row>
    <row r="129" spans="1:67" s="5" customFormat="1" ht="15">
      <c r="A129" s="690" t="s">
        <v>322</v>
      </c>
      <c r="B129" s="31"/>
      <c r="C129" s="36" t="s">
        <v>2695</v>
      </c>
      <c r="D129" s="1756" t="s">
        <v>714</v>
      </c>
      <c r="E129" s="36"/>
      <c r="F129" s="558"/>
      <c r="G129" s="31"/>
      <c r="H129" s="31"/>
      <c r="I129" s="31"/>
      <c r="J129" s="515">
        <f t="shared" si="17"/>
        <v>0</v>
      </c>
      <c r="K129" s="558"/>
      <c r="L129" s="607"/>
      <c r="M129" s="558"/>
      <c r="N129" s="607"/>
      <c r="O129" s="607"/>
      <c r="P129" s="607"/>
      <c r="Q129" s="920"/>
      <c r="R129" s="920"/>
      <c r="S129" s="921"/>
      <c r="T129" s="922"/>
      <c r="U129" s="921"/>
      <c r="V129" s="926"/>
      <c r="W129" s="921"/>
      <c r="X129" s="921"/>
      <c r="Y129" s="921"/>
      <c r="Z129" s="921"/>
      <c r="AA129" s="921"/>
      <c r="AB129" s="921"/>
      <c r="AC129" s="921"/>
      <c r="AD129" s="921"/>
      <c r="AE129" s="921" t="s">
        <v>1525</v>
      </c>
      <c r="AF129" s="921"/>
      <c r="AG129" s="940"/>
      <c r="AH129" s="943"/>
      <c r="AI129" s="943"/>
      <c r="AJ129" s="944"/>
      <c r="AL129" s="650"/>
      <c r="AM129" s="652"/>
      <c r="AN129" s="661"/>
      <c r="AO129" s="652"/>
      <c r="AP129" s="652"/>
      <c r="AQ129" s="652"/>
      <c r="AR129" s="652"/>
      <c r="AS129" s="652"/>
      <c r="AT129" s="652"/>
      <c r="AU129" s="652"/>
      <c r="AV129" s="652"/>
      <c r="AW129" s="652"/>
      <c r="AX129" s="652"/>
      <c r="AY129" s="652"/>
      <c r="AZ129" s="652"/>
      <c r="BA129" s="652"/>
      <c r="BB129" s="652"/>
      <c r="BC129" s="652"/>
      <c r="BD129" s="652"/>
      <c r="BE129" s="652"/>
      <c r="BF129" s="652"/>
      <c r="BG129" s="652"/>
      <c r="BH129" s="652"/>
      <c r="BI129" s="652"/>
      <c r="BJ129" s="652"/>
      <c r="BK129" s="652"/>
      <c r="BL129" s="652"/>
      <c r="BM129" s="652"/>
      <c r="BN129" s="652"/>
      <c r="BO129" s="652"/>
    </row>
    <row r="130" spans="1:67" s="5" customFormat="1" ht="15">
      <c r="A130" s="690" t="s">
        <v>322</v>
      </c>
      <c r="B130" s="31"/>
      <c r="C130" s="36" t="s">
        <v>2575</v>
      </c>
      <c r="D130" s="1756" t="s">
        <v>714</v>
      </c>
      <c r="E130" s="36"/>
      <c r="F130" s="558"/>
      <c r="G130" s="31"/>
      <c r="H130" s="31"/>
      <c r="I130" s="31"/>
      <c r="J130" s="515">
        <f t="shared" si="17"/>
        <v>0</v>
      </c>
      <c r="K130" s="558"/>
      <c r="L130" s="607"/>
      <c r="M130" s="558"/>
      <c r="N130" s="607"/>
      <c r="O130" s="607"/>
      <c r="P130" s="607"/>
      <c r="Q130" s="920"/>
      <c r="R130" s="920"/>
      <c r="S130" s="921"/>
      <c r="T130" s="922"/>
      <c r="U130" s="921"/>
      <c r="V130" s="926"/>
      <c r="W130" s="921"/>
      <c r="X130" s="921"/>
      <c r="Y130" s="921"/>
      <c r="Z130" s="921"/>
      <c r="AA130" s="921"/>
      <c r="AB130" s="921"/>
      <c r="AC130" s="921"/>
      <c r="AD130" s="921"/>
      <c r="AE130" s="921"/>
      <c r="AF130" s="921"/>
      <c r="AG130" s="940"/>
      <c r="AH130" s="943"/>
      <c r="AI130" s="943"/>
      <c r="AJ130" s="944"/>
      <c r="AL130" s="650"/>
      <c r="AM130" s="652"/>
      <c r="AN130" s="661"/>
      <c r="AO130" s="652"/>
      <c r="AP130" s="652"/>
      <c r="AQ130" s="652"/>
      <c r="AR130" s="652"/>
      <c r="AS130" s="652"/>
      <c r="AT130" s="652"/>
      <c r="AU130" s="652"/>
      <c r="AV130" s="652"/>
      <c r="AW130" s="652"/>
      <c r="AX130" s="652"/>
      <c r="AY130" s="652"/>
      <c r="AZ130" s="652"/>
      <c r="BA130" s="652"/>
      <c r="BB130" s="652"/>
      <c r="BC130" s="652"/>
      <c r="BD130" s="652"/>
      <c r="BE130" s="652"/>
      <c r="BF130" s="652"/>
      <c r="BG130" s="652"/>
      <c r="BH130" s="652"/>
      <c r="BI130" s="652"/>
      <c r="BJ130" s="652"/>
      <c r="BK130" s="652"/>
      <c r="BL130" s="652"/>
      <c r="BM130" s="652"/>
      <c r="BN130" s="652"/>
      <c r="BO130" s="652"/>
    </row>
    <row r="131" spans="1:67" s="5" customFormat="1" ht="15">
      <c r="A131" s="690" t="s">
        <v>322</v>
      </c>
      <c r="B131" s="31"/>
      <c r="C131" s="36" t="s">
        <v>2576</v>
      </c>
      <c r="D131" s="1756" t="s">
        <v>714</v>
      </c>
      <c r="E131" s="36"/>
      <c r="F131" s="558"/>
      <c r="G131" s="31"/>
      <c r="H131" s="31"/>
      <c r="I131" s="31"/>
      <c r="J131" s="515">
        <f t="shared" si="17"/>
        <v>0</v>
      </c>
      <c r="K131" s="558"/>
      <c r="L131" s="607"/>
      <c r="M131" s="558"/>
      <c r="N131" s="607"/>
      <c r="O131" s="607"/>
      <c r="P131" s="607"/>
      <c r="Q131" s="920"/>
      <c r="R131" s="920"/>
      <c r="S131" s="921"/>
      <c r="T131" s="922"/>
      <c r="U131" s="921"/>
      <c r="V131" s="926"/>
      <c r="W131" s="921"/>
      <c r="X131" s="921"/>
      <c r="Y131" s="921"/>
      <c r="Z131" s="921"/>
      <c r="AA131" s="921"/>
      <c r="AB131" s="921"/>
      <c r="AC131" s="921"/>
      <c r="AD131" s="921"/>
      <c r="AE131" s="921"/>
      <c r="AF131" s="921"/>
      <c r="AG131" s="940"/>
      <c r="AH131" s="943"/>
      <c r="AI131" s="943"/>
      <c r="AJ131" s="944"/>
      <c r="AL131" s="650"/>
      <c r="AM131" s="652"/>
      <c r="AN131" s="661"/>
      <c r="AO131" s="652"/>
      <c r="AP131" s="652"/>
      <c r="AQ131" s="652"/>
      <c r="AR131" s="652"/>
      <c r="AS131" s="652"/>
      <c r="AT131" s="652"/>
      <c r="AU131" s="652"/>
      <c r="AV131" s="652"/>
      <c r="AW131" s="652"/>
      <c r="AX131" s="652"/>
      <c r="AY131" s="652"/>
      <c r="AZ131" s="652"/>
      <c r="BA131" s="652"/>
      <c r="BB131" s="652"/>
      <c r="BC131" s="652"/>
      <c r="BD131" s="652"/>
      <c r="BE131" s="652"/>
      <c r="BF131" s="652"/>
      <c r="BG131" s="652"/>
      <c r="BH131" s="652"/>
      <c r="BI131" s="652"/>
      <c r="BJ131" s="652"/>
      <c r="BK131" s="652"/>
      <c r="BL131" s="652"/>
      <c r="BM131" s="652"/>
      <c r="BN131" s="652"/>
      <c r="BO131" s="652"/>
    </row>
    <row r="132" spans="1:67" s="5" customFormat="1" ht="15">
      <c r="A132" s="690" t="s">
        <v>322</v>
      </c>
      <c r="B132" s="31"/>
      <c r="C132" s="36" t="s">
        <v>2577</v>
      </c>
      <c r="D132" s="1756" t="s">
        <v>714</v>
      </c>
      <c r="E132" s="36"/>
      <c r="F132" s="558"/>
      <c r="G132" s="31"/>
      <c r="H132" s="36">
        <v>79</v>
      </c>
      <c r="I132" s="36">
        <v>190</v>
      </c>
      <c r="J132" s="515">
        <f t="shared" si="17"/>
        <v>269</v>
      </c>
      <c r="K132" s="558"/>
      <c r="L132" s="607"/>
      <c r="M132" s="558"/>
      <c r="N132" s="607"/>
      <c r="O132" s="607"/>
      <c r="P132" s="607"/>
      <c r="Q132" s="920"/>
      <c r="R132" s="920"/>
      <c r="S132" s="921"/>
      <c r="T132" s="922"/>
      <c r="U132" s="921"/>
      <c r="V132" s="926"/>
      <c r="W132" s="921"/>
      <c r="X132" s="921"/>
      <c r="Y132" s="921"/>
      <c r="Z132" s="921"/>
      <c r="AA132" s="921"/>
      <c r="AB132" s="921"/>
      <c r="AC132" s="921"/>
      <c r="AD132" s="921"/>
      <c r="AE132" s="921"/>
      <c r="AF132" s="921"/>
      <c r="AG132" s="940"/>
      <c r="AH132" s="943"/>
      <c r="AI132" s="943"/>
      <c r="AJ132" s="944"/>
      <c r="AL132" s="650"/>
      <c r="AM132" s="652"/>
      <c r="AN132" s="661"/>
      <c r="AO132" s="652"/>
      <c r="AP132" s="652"/>
      <c r="AQ132" s="652"/>
      <c r="AR132" s="652"/>
      <c r="AS132" s="652"/>
      <c r="AT132" s="652"/>
      <c r="AU132" s="652"/>
      <c r="AV132" s="652"/>
      <c r="AW132" s="652"/>
      <c r="AX132" s="652"/>
      <c r="AY132" s="652"/>
      <c r="AZ132" s="652"/>
      <c r="BA132" s="652"/>
      <c r="BB132" s="652"/>
      <c r="BC132" s="652"/>
      <c r="BD132" s="652"/>
      <c r="BE132" s="652"/>
      <c r="BF132" s="652"/>
      <c r="BG132" s="652"/>
      <c r="BH132" s="652"/>
      <c r="BI132" s="652"/>
      <c r="BJ132" s="652"/>
      <c r="BK132" s="652"/>
      <c r="BL132" s="652"/>
      <c r="BM132" s="652"/>
      <c r="BN132" s="652"/>
      <c r="BO132" s="652"/>
    </row>
    <row r="133" spans="1:67" s="5" customFormat="1" ht="15">
      <c r="A133" s="980"/>
      <c r="B133" s="981"/>
      <c r="C133" s="37"/>
      <c r="D133" s="37"/>
      <c r="E133" s="37"/>
      <c r="F133" s="982"/>
      <c r="G133" s="981"/>
      <c r="H133" s="981"/>
      <c r="I133" s="981"/>
      <c r="J133" s="983"/>
      <c r="K133" s="558"/>
      <c r="L133" s="607"/>
      <c r="M133" s="558"/>
      <c r="N133" s="607"/>
      <c r="O133" s="607"/>
      <c r="P133" s="607"/>
      <c r="Q133" s="920"/>
      <c r="R133" s="920"/>
      <c r="S133" s="921"/>
      <c r="T133" s="922"/>
      <c r="U133" s="921"/>
      <c r="V133" s="926"/>
      <c r="W133" s="921"/>
      <c r="X133" s="921"/>
      <c r="Y133" s="921"/>
      <c r="Z133" s="921"/>
      <c r="AA133" s="921"/>
      <c r="AB133" s="921"/>
      <c r="AC133" s="921"/>
      <c r="AD133" s="921"/>
      <c r="AE133" s="921"/>
      <c r="AF133" s="921"/>
      <c r="AG133" s="940"/>
      <c r="AH133" s="943"/>
      <c r="AI133" s="943"/>
      <c r="AJ133" s="944"/>
      <c r="AL133" s="650"/>
      <c r="AM133" s="652"/>
      <c r="AN133" s="661"/>
      <c r="AO133" s="652"/>
      <c r="AP133" s="652"/>
      <c r="AQ133" s="652"/>
      <c r="AR133" s="652"/>
      <c r="AS133" s="652"/>
      <c r="AT133" s="652"/>
      <c r="AU133" s="652"/>
      <c r="AV133" s="652"/>
      <c r="AW133" s="652"/>
      <c r="AX133" s="652"/>
      <c r="AY133" s="652"/>
      <c r="AZ133" s="652"/>
      <c r="BA133" s="652"/>
      <c r="BB133" s="652"/>
      <c r="BC133" s="652"/>
      <c r="BD133" s="652"/>
      <c r="BE133" s="652"/>
      <c r="BF133" s="652"/>
      <c r="BG133" s="652"/>
      <c r="BH133" s="652"/>
      <c r="BI133" s="652"/>
      <c r="BJ133" s="652"/>
      <c r="BK133" s="652"/>
      <c r="BL133" s="652"/>
      <c r="BM133" s="652"/>
      <c r="BN133" s="652"/>
      <c r="BO133" s="652"/>
    </row>
    <row r="134" spans="1:67" s="5" customFormat="1" ht="15">
      <c r="A134" s="1503" t="s">
        <v>1020</v>
      </c>
      <c r="B134" s="1749" t="s">
        <v>342</v>
      </c>
      <c r="C134" s="1749">
        <f>COUNTA(C136:C143)</f>
        <v>8</v>
      </c>
      <c r="D134" s="1749"/>
      <c r="E134" s="1449"/>
      <c r="F134" s="818"/>
      <c r="G134" s="27" t="s">
        <v>1030</v>
      </c>
      <c r="H134" s="818"/>
      <c r="I134" s="818"/>
      <c r="J134" s="835">
        <f>SUM(J135:J143)</f>
        <v>1769</v>
      </c>
      <c r="K134" s="984"/>
      <c r="L134" s="622"/>
      <c r="M134" s="984"/>
      <c r="N134" s="622"/>
      <c r="O134" s="573" t="s">
        <v>2272</v>
      </c>
      <c r="P134" s="622"/>
      <c r="Q134" s="920"/>
      <c r="R134" s="920"/>
      <c r="S134" s="921"/>
      <c r="T134" s="922"/>
      <c r="U134" s="921"/>
      <c r="V134" s="926"/>
      <c r="W134" s="921"/>
      <c r="X134" s="921"/>
      <c r="Y134" s="921"/>
      <c r="Z134" s="921"/>
      <c r="AA134" s="921"/>
      <c r="AB134" s="921"/>
      <c r="AC134" s="921"/>
      <c r="AD134" s="921"/>
      <c r="AE134" s="921"/>
      <c r="AF134" s="921"/>
      <c r="AG134" s="940"/>
      <c r="AH134" s="943"/>
      <c r="AI134" s="943"/>
      <c r="AJ134" s="944"/>
      <c r="AL134" s="650"/>
      <c r="AM134" s="652"/>
      <c r="AN134" s="661"/>
      <c r="AO134" s="652"/>
      <c r="AP134" s="652"/>
      <c r="AQ134" s="652"/>
      <c r="AR134" s="652"/>
      <c r="AS134" s="652"/>
      <c r="AT134" s="652"/>
      <c r="AU134" s="652"/>
      <c r="AV134" s="652"/>
      <c r="AW134" s="652"/>
      <c r="AX134" s="652"/>
      <c r="AY134" s="652"/>
      <c r="AZ134" s="652"/>
      <c r="BA134" s="652"/>
      <c r="BB134" s="652"/>
      <c r="BC134" s="652"/>
      <c r="BD134" s="652"/>
      <c r="BE134" s="652"/>
      <c r="BF134" s="652"/>
      <c r="BG134" s="652"/>
      <c r="BH134" s="652"/>
      <c r="BI134" s="652"/>
      <c r="BJ134" s="652"/>
      <c r="BK134" s="652"/>
      <c r="BL134" s="652"/>
      <c r="BM134" s="652"/>
      <c r="BN134" s="652"/>
      <c r="BO134" s="652"/>
    </row>
    <row r="135" spans="1:67" s="5" customFormat="1" ht="15">
      <c r="A135" s="1504"/>
      <c r="B135" s="1750"/>
      <c r="C135" s="1750"/>
      <c r="D135" s="1750"/>
      <c r="E135" s="1450"/>
      <c r="F135" s="542"/>
      <c r="H135" s="27"/>
      <c r="I135" s="27"/>
      <c r="J135" s="526">
        <v>1389</v>
      </c>
      <c r="K135" s="573" t="s">
        <v>2429</v>
      </c>
      <c r="L135" s="622"/>
      <c r="M135" s="737" t="s">
        <v>2643</v>
      </c>
      <c r="N135" s="622"/>
      <c r="O135" s="737" t="s">
        <v>685</v>
      </c>
      <c r="P135" s="622"/>
      <c r="Q135" s="920">
        <f t="shared" ref="Q135:AF135" si="18">COUNTA(Q119:Q120)</f>
        <v>1</v>
      </c>
      <c r="R135" s="920">
        <f t="shared" si="18"/>
        <v>1</v>
      </c>
      <c r="S135" s="920">
        <f t="shared" si="18"/>
        <v>0</v>
      </c>
      <c r="T135" s="922">
        <f t="shared" si="18"/>
        <v>0</v>
      </c>
      <c r="U135" s="920">
        <f t="shared" si="18"/>
        <v>2</v>
      </c>
      <c r="V135" s="920">
        <f t="shared" si="18"/>
        <v>0</v>
      </c>
      <c r="W135" s="920">
        <f t="shared" si="18"/>
        <v>0</v>
      </c>
      <c r="X135" s="920">
        <f t="shared" si="18"/>
        <v>0</v>
      </c>
      <c r="Y135" s="920">
        <f t="shared" si="18"/>
        <v>0</v>
      </c>
      <c r="Z135" s="920">
        <f t="shared" si="18"/>
        <v>1</v>
      </c>
      <c r="AA135" s="920">
        <f t="shared" si="18"/>
        <v>0</v>
      </c>
      <c r="AB135" s="920">
        <f t="shared" si="18"/>
        <v>0</v>
      </c>
      <c r="AC135" s="920">
        <f t="shared" si="18"/>
        <v>1</v>
      </c>
      <c r="AD135" s="920">
        <f t="shared" si="18"/>
        <v>0</v>
      </c>
      <c r="AE135" s="920">
        <f t="shared" si="18"/>
        <v>0</v>
      </c>
      <c r="AF135" s="920">
        <f t="shared" si="18"/>
        <v>0</v>
      </c>
      <c r="AG135" s="1751"/>
      <c r="AH135" s="1752"/>
      <c r="AI135" s="1752"/>
      <c r="AJ135" s="1753"/>
      <c r="AL135" s="650"/>
      <c r="AM135" s="652"/>
      <c r="AN135" s="661"/>
      <c r="AO135" s="652"/>
      <c r="AP135" s="652"/>
      <c r="AQ135" s="652"/>
      <c r="AR135" s="652"/>
      <c r="AS135" s="652"/>
      <c r="AT135" s="652"/>
      <c r="AU135" s="652"/>
      <c r="AV135" s="652"/>
      <c r="AW135" s="652"/>
      <c r="AX135" s="652"/>
      <c r="AY135" s="652"/>
      <c r="AZ135" s="652"/>
      <c r="BA135" s="652"/>
      <c r="BB135" s="652"/>
      <c r="BC135" s="652"/>
      <c r="BD135" s="652"/>
      <c r="BE135" s="652"/>
      <c r="BF135" s="652"/>
      <c r="BG135" s="652"/>
      <c r="BH135" s="652"/>
      <c r="BI135" s="652"/>
      <c r="BJ135" s="652"/>
      <c r="BK135" s="652"/>
      <c r="BL135" s="652"/>
      <c r="BM135" s="652"/>
      <c r="BN135" s="652"/>
      <c r="BO135" s="652"/>
    </row>
    <row r="136" spans="1:67" s="5" customFormat="1" ht="15">
      <c r="A136" s="672" t="s">
        <v>318</v>
      </c>
      <c r="B136" s="36"/>
      <c r="C136" s="40" t="s">
        <v>1031</v>
      </c>
      <c r="D136" s="1749" t="s">
        <v>342</v>
      </c>
      <c r="E136" s="40"/>
      <c r="F136" s="530"/>
      <c r="G136" s="36" t="s">
        <v>1030</v>
      </c>
      <c r="H136" s="43">
        <v>40</v>
      </c>
      <c r="I136" s="43">
        <v>42</v>
      </c>
      <c r="J136" s="537">
        <f>SUM(H136:I136)</f>
        <v>82</v>
      </c>
      <c r="K136" s="530"/>
      <c r="L136" s="607"/>
      <c r="M136" s="530"/>
      <c r="N136" s="607"/>
      <c r="O136" s="607"/>
      <c r="P136" s="607"/>
      <c r="Q136" s="920"/>
      <c r="R136" s="920"/>
      <c r="S136" s="921" t="s">
        <v>1525</v>
      </c>
      <c r="T136" s="922"/>
      <c r="U136" s="921"/>
      <c r="V136" s="921" t="s">
        <v>1525</v>
      </c>
      <c r="W136" s="921"/>
      <c r="X136" s="921"/>
      <c r="Y136" s="921"/>
      <c r="Z136" s="920" t="s">
        <v>1525</v>
      </c>
      <c r="AA136" s="921"/>
      <c r="AB136" s="921"/>
      <c r="AC136" s="921"/>
      <c r="AD136" s="921" t="s">
        <v>1525</v>
      </c>
      <c r="AE136" s="921"/>
      <c r="AF136" s="921"/>
      <c r="AG136" s="930"/>
      <c r="AH136" s="930"/>
      <c r="AI136" s="930"/>
      <c r="AJ136" s="938"/>
      <c r="AL136" s="650"/>
      <c r="AM136" s="652"/>
      <c r="AN136" s="661"/>
      <c r="AO136" s="652"/>
      <c r="AP136" s="652"/>
      <c r="AQ136" s="652"/>
      <c r="AR136" s="652"/>
      <c r="AS136" s="652"/>
      <c r="AT136" s="652"/>
      <c r="AU136" s="652"/>
      <c r="AV136" s="652"/>
      <c r="AW136" s="652"/>
      <c r="AX136" s="652"/>
      <c r="AY136" s="652"/>
      <c r="AZ136" s="652"/>
      <c r="BA136" s="652"/>
      <c r="BB136" s="652"/>
      <c r="BC136" s="652"/>
      <c r="BD136" s="652"/>
      <c r="BE136" s="652"/>
      <c r="BF136" s="652"/>
      <c r="BG136" s="652"/>
      <c r="BH136" s="652"/>
      <c r="BI136" s="652"/>
      <c r="BJ136" s="652"/>
      <c r="BK136" s="652"/>
      <c r="BL136" s="652"/>
      <c r="BM136" s="652"/>
      <c r="BN136" s="652"/>
      <c r="BO136" s="652"/>
    </row>
    <row r="137" spans="1:67" s="5" customFormat="1" ht="15">
      <c r="A137" s="672" t="s">
        <v>318</v>
      </c>
      <c r="B137" s="36"/>
      <c r="C137" s="40" t="s">
        <v>1032</v>
      </c>
      <c r="D137" s="1749" t="s">
        <v>342</v>
      </c>
      <c r="E137" s="40"/>
      <c r="F137" s="530"/>
      <c r="G137" s="36" t="s">
        <v>1030</v>
      </c>
      <c r="H137" s="43"/>
      <c r="I137" s="43"/>
      <c r="J137" s="537">
        <f t="shared" ref="J137:J143" si="19">SUM(H137:I137)</f>
        <v>0</v>
      </c>
      <c r="K137" s="530"/>
      <c r="L137" s="607"/>
      <c r="M137" s="530"/>
      <c r="N137" s="607"/>
      <c r="O137" s="607"/>
      <c r="P137" s="607"/>
      <c r="Q137" s="920"/>
      <c r="R137" s="920"/>
      <c r="S137" s="921"/>
      <c r="T137" s="922"/>
      <c r="U137" s="921"/>
      <c r="V137" s="921"/>
      <c r="W137" s="921"/>
      <c r="X137" s="921"/>
      <c r="Y137" s="921"/>
      <c r="Z137" s="920"/>
      <c r="AA137" s="921"/>
      <c r="AB137" s="921"/>
      <c r="AC137" s="921"/>
      <c r="AD137" s="921"/>
      <c r="AE137" s="921"/>
      <c r="AF137" s="921"/>
      <c r="AG137" s="931"/>
      <c r="AH137" s="931"/>
      <c r="AI137" s="931"/>
      <c r="AJ137" s="939"/>
      <c r="AL137" s="650"/>
      <c r="AM137" s="652"/>
      <c r="AN137" s="661"/>
      <c r="AO137" s="652"/>
      <c r="AP137" s="652"/>
      <c r="AQ137" s="652"/>
      <c r="AR137" s="652"/>
      <c r="AS137" s="652"/>
      <c r="AT137" s="652"/>
      <c r="AU137" s="652"/>
      <c r="AV137" s="652"/>
      <c r="AW137" s="652"/>
      <c r="AX137" s="652"/>
      <c r="AY137" s="652"/>
      <c r="AZ137" s="652"/>
      <c r="BA137" s="652"/>
      <c r="BB137" s="652"/>
      <c r="BC137" s="652"/>
      <c r="BD137" s="652"/>
      <c r="BE137" s="652"/>
      <c r="BF137" s="652"/>
      <c r="BG137" s="652"/>
      <c r="BH137" s="652"/>
      <c r="BI137" s="652"/>
      <c r="BJ137" s="652"/>
      <c r="BK137" s="652"/>
      <c r="BL137" s="652"/>
      <c r="BM137" s="652"/>
      <c r="BN137" s="652"/>
      <c r="BO137" s="652"/>
    </row>
    <row r="138" spans="1:67" s="5" customFormat="1" ht="15">
      <c r="A138" s="672" t="s">
        <v>318</v>
      </c>
      <c r="B138" s="36"/>
      <c r="C138" s="40" t="s">
        <v>1033</v>
      </c>
      <c r="D138" s="1749" t="s">
        <v>342</v>
      </c>
      <c r="E138" s="40"/>
      <c r="F138" s="530"/>
      <c r="G138" s="36" t="s">
        <v>1030</v>
      </c>
      <c r="H138" s="43">
        <v>54</v>
      </c>
      <c r="I138" s="43">
        <v>30</v>
      </c>
      <c r="J138" s="537">
        <f t="shared" si="19"/>
        <v>84</v>
      </c>
      <c r="K138" s="530"/>
      <c r="L138" s="607"/>
      <c r="M138" s="530"/>
      <c r="N138" s="607"/>
      <c r="O138" s="607"/>
      <c r="P138" s="607"/>
      <c r="Q138" s="920"/>
      <c r="R138" s="920"/>
      <c r="S138" s="921"/>
      <c r="T138" s="922"/>
      <c r="U138" s="921"/>
      <c r="V138" s="921"/>
      <c r="W138" s="921"/>
      <c r="X138" s="921"/>
      <c r="Y138" s="921"/>
      <c r="Z138" s="920"/>
      <c r="AA138" s="921"/>
      <c r="AB138" s="921"/>
      <c r="AC138" s="921"/>
      <c r="AD138" s="921"/>
      <c r="AE138" s="921"/>
      <c r="AF138" s="921"/>
      <c r="AG138" s="931"/>
      <c r="AH138" s="931"/>
      <c r="AI138" s="931"/>
      <c r="AJ138" s="939"/>
      <c r="AL138" s="650"/>
      <c r="AM138" s="652"/>
      <c r="AN138" s="661"/>
      <c r="AO138" s="652"/>
      <c r="AP138" s="652"/>
      <c r="AQ138" s="652"/>
      <c r="AR138" s="652"/>
      <c r="AS138" s="652"/>
      <c r="AT138" s="652"/>
      <c r="AU138" s="652"/>
      <c r="AV138" s="652"/>
      <c r="AW138" s="652"/>
      <c r="AX138" s="652"/>
      <c r="AY138" s="652"/>
      <c r="AZ138" s="652"/>
      <c r="BA138" s="652"/>
      <c r="BB138" s="652"/>
      <c r="BC138" s="652"/>
      <c r="BD138" s="652"/>
      <c r="BE138" s="652"/>
      <c r="BF138" s="652"/>
      <c r="BG138" s="652"/>
      <c r="BH138" s="652"/>
      <c r="BI138" s="652"/>
      <c r="BJ138" s="652"/>
      <c r="BK138" s="652"/>
      <c r="BL138" s="652"/>
      <c r="BM138" s="652"/>
      <c r="BN138" s="652"/>
      <c r="BO138" s="652"/>
    </row>
    <row r="139" spans="1:67" s="5" customFormat="1" ht="15">
      <c r="A139" s="672" t="s">
        <v>968</v>
      </c>
      <c r="B139" s="36"/>
      <c r="C139" s="40" t="s">
        <v>973</v>
      </c>
      <c r="D139" s="1749" t="s">
        <v>342</v>
      </c>
      <c r="E139" s="40"/>
      <c r="F139" s="530"/>
      <c r="G139" s="36" t="s">
        <v>1030</v>
      </c>
      <c r="H139" s="43">
        <v>37</v>
      </c>
      <c r="I139" s="43">
        <v>177</v>
      </c>
      <c r="J139" s="537">
        <f t="shared" si="19"/>
        <v>214</v>
      </c>
      <c r="K139" s="530"/>
      <c r="L139" s="607"/>
      <c r="M139" s="530"/>
      <c r="N139" s="607"/>
      <c r="O139" s="607"/>
      <c r="P139" s="607"/>
      <c r="Q139" s="920"/>
      <c r="R139" s="920"/>
      <c r="S139" s="921"/>
      <c r="T139" s="922"/>
      <c r="U139" s="921"/>
      <c r="V139" s="921"/>
      <c r="W139" s="921"/>
      <c r="X139" s="921"/>
      <c r="Y139" s="921"/>
      <c r="Z139" s="920"/>
      <c r="AA139" s="921"/>
      <c r="AB139" s="921"/>
      <c r="AC139" s="921"/>
      <c r="AD139" s="921"/>
      <c r="AE139" s="921"/>
      <c r="AF139" s="921"/>
      <c r="AG139" s="931"/>
      <c r="AH139" s="931"/>
      <c r="AI139" s="931"/>
      <c r="AJ139" s="939"/>
      <c r="AL139" s="650"/>
      <c r="AM139" s="652"/>
      <c r="AN139" s="661"/>
      <c r="AO139" s="652"/>
      <c r="AP139" s="652"/>
      <c r="AQ139" s="652"/>
      <c r="AR139" s="652"/>
      <c r="AS139" s="652"/>
      <c r="AT139" s="652"/>
      <c r="AU139" s="652"/>
      <c r="AV139" s="652"/>
      <c r="AW139" s="652"/>
      <c r="AX139" s="652"/>
      <c r="AY139" s="652"/>
      <c r="AZ139" s="652"/>
      <c r="BA139" s="652"/>
      <c r="BB139" s="652"/>
      <c r="BC139" s="652"/>
      <c r="BD139" s="652"/>
      <c r="BE139" s="652"/>
      <c r="BF139" s="652"/>
      <c r="BG139" s="652"/>
      <c r="BH139" s="652"/>
      <c r="BI139" s="652"/>
      <c r="BJ139" s="652"/>
      <c r="BK139" s="652"/>
      <c r="BL139" s="652"/>
      <c r="BM139" s="652"/>
      <c r="BN139" s="652"/>
      <c r="BO139" s="652"/>
    </row>
    <row r="140" spans="1:67" s="5" customFormat="1" ht="15">
      <c r="A140" s="672" t="s">
        <v>308</v>
      </c>
      <c r="B140" s="36"/>
      <c r="C140" s="40" t="s">
        <v>1036</v>
      </c>
      <c r="D140" s="1749" t="s">
        <v>342</v>
      </c>
      <c r="E140" s="40"/>
      <c r="F140" s="530"/>
      <c r="G140" s="36" t="s">
        <v>1030</v>
      </c>
      <c r="H140" s="43"/>
      <c r="I140" s="43"/>
      <c r="J140" s="537">
        <f t="shared" si="19"/>
        <v>0</v>
      </c>
      <c r="K140" s="530"/>
      <c r="L140" s="607"/>
      <c r="M140" s="530"/>
      <c r="N140" s="607"/>
      <c r="O140" s="607"/>
      <c r="P140" s="607"/>
      <c r="Q140" s="920"/>
      <c r="R140" s="920"/>
      <c r="S140" s="921"/>
      <c r="T140" s="922"/>
      <c r="U140" s="921"/>
      <c r="V140" s="921"/>
      <c r="W140" s="921"/>
      <c r="X140" s="921"/>
      <c r="Y140" s="921"/>
      <c r="Z140" s="920"/>
      <c r="AA140" s="921"/>
      <c r="AB140" s="921"/>
      <c r="AC140" s="921"/>
      <c r="AD140" s="921"/>
      <c r="AE140" s="921"/>
      <c r="AF140" s="921"/>
      <c r="AG140" s="931"/>
      <c r="AH140" s="931"/>
      <c r="AI140" s="931"/>
      <c r="AJ140" s="939"/>
      <c r="AL140" s="650"/>
      <c r="AM140" s="652"/>
      <c r="AN140" s="661"/>
      <c r="AO140" s="652"/>
      <c r="AP140" s="652"/>
      <c r="AQ140" s="652"/>
      <c r="AR140" s="652"/>
      <c r="AS140" s="652"/>
      <c r="AT140" s="652"/>
      <c r="AU140" s="652"/>
      <c r="AV140" s="652"/>
      <c r="AW140" s="652"/>
      <c r="AX140" s="652"/>
      <c r="AY140" s="652"/>
      <c r="AZ140" s="652"/>
      <c r="BA140" s="652"/>
      <c r="BB140" s="652"/>
      <c r="BC140" s="652"/>
      <c r="BD140" s="652"/>
      <c r="BE140" s="652"/>
      <c r="BF140" s="652"/>
      <c r="BG140" s="652"/>
      <c r="BH140" s="652"/>
      <c r="BI140" s="652"/>
      <c r="BJ140" s="652"/>
      <c r="BK140" s="652"/>
      <c r="BL140" s="652"/>
      <c r="BM140" s="652"/>
      <c r="BN140" s="652"/>
      <c r="BO140" s="652"/>
    </row>
    <row r="141" spans="1:67" s="5" customFormat="1" ht="15">
      <c r="A141" s="672" t="s">
        <v>308</v>
      </c>
      <c r="B141" s="36"/>
      <c r="C141" s="40" t="s">
        <v>1037</v>
      </c>
      <c r="D141" s="1749" t="s">
        <v>342</v>
      </c>
      <c r="E141" s="40"/>
      <c r="F141" s="530"/>
      <c r="G141" s="36" t="s">
        <v>1030</v>
      </c>
      <c r="H141" s="43"/>
      <c r="I141" s="43"/>
      <c r="J141" s="537">
        <f t="shared" si="19"/>
        <v>0</v>
      </c>
      <c r="K141" s="530"/>
      <c r="L141" s="607"/>
      <c r="M141" s="530"/>
      <c r="N141" s="607"/>
      <c r="O141" s="607"/>
      <c r="P141" s="607"/>
      <c r="Q141" s="920"/>
      <c r="R141" s="920"/>
      <c r="S141" s="921"/>
      <c r="T141" s="922"/>
      <c r="U141" s="921"/>
      <c r="V141" s="921"/>
      <c r="W141" s="921"/>
      <c r="X141" s="921"/>
      <c r="Y141" s="921"/>
      <c r="Z141" s="920"/>
      <c r="AA141" s="921"/>
      <c r="AB141" s="921"/>
      <c r="AC141" s="921"/>
      <c r="AD141" s="921"/>
      <c r="AE141" s="921"/>
      <c r="AF141" s="921"/>
      <c r="AG141" s="931"/>
      <c r="AH141" s="931"/>
      <c r="AI141" s="931"/>
      <c r="AJ141" s="939"/>
      <c r="AL141" s="650"/>
      <c r="AM141" s="652"/>
      <c r="AN141" s="661"/>
      <c r="AO141" s="652"/>
      <c r="AP141" s="652"/>
      <c r="AQ141" s="652"/>
      <c r="AR141" s="652"/>
      <c r="AS141" s="652"/>
      <c r="AT141" s="652"/>
      <c r="AU141" s="652"/>
      <c r="AV141" s="652"/>
      <c r="AW141" s="652"/>
      <c r="AX141" s="652"/>
      <c r="AY141" s="652"/>
      <c r="AZ141" s="652"/>
      <c r="BA141" s="652"/>
      <c r="BB141" s="652"/>
      <c r="BC141" s="652"/>
      <c r="BD141" s="652"/>
      <c r="BE141" s="652"/>
      <c r="BF141" s="652"/>
      <c r="BG141" s="652"/>
      <c r="BH141" s="652"/>
      <c r="BI141" s="652"/>
      <c r="BJ141" s="652"/>
      <c r="BK141" s="652"/>
      <c r="BL141" s="652"/>
      <c r="BM141" s="652"/>
      <c r="BN141" s="652"/>
      <c r="BO141" s="652"/>
    </row>
    <row r="142" spans="1:67" s="5" customFormat="1" ht="15">
      <c r="A142" s="672" t="s">
        <v>322</v>
      </c>
      <c r="B142" s="36"/>
      <c r="C142" s="40" t="s">
        <v>1034</v>
      </c>
      <c r="D142" s="1749" t="s">
        <v>342</v>
      </c>
      <c r="E142" s="40"/>
      <c r="F142" s="530"/>
      <c r="G142" s="36" t="s">
        <v>1030</v>
      </c>
      <c r="H142" s="43"/>
      <c r="I142" s="43"/>
      <c r="J142" s="537">
        <f t="shared" si="19"/>
        <v>0</v>
      </c>
      <c r="K142" s="530"/>
      <c r="L142" s="607"/>
      <c r="M142" s="530"/>
      <c r="N142" s="607"/>
      <c r="O142" s="607"/>
      <c r="P142" s="607"/>
      <c r="Q142" s="920"/>
      <c r="R142" s="920"/>
      <c r="S142" s="921"/>
      <c r="T142" s="922"/>
      <c r="U142" s="921"/>
      <c r="V142" s="921"/>
      <c r="W142" s="921"/>
      <c r="X142" s="921"/>
      <c r="Y142" s="921"/>
      <c r="Z142" s="920"/>
      <c r="AA142" s="921"/>
      <c r="AB142" s="921"/>
      <c r="AC142" s="921"/>
      <c r="AD142" s="921"/>
      <c r="AE142" s="921"/>
      <c r="AF142" s="921"/>
      <c r="AG142" s="931"/>
      <c r="AH142" s="931"/>
      <c r="AI142" s="931"/>
      <c r="AJ142" s="939"/>
      <c r="AL142" s="650"/>
      <c r="AM142" s="652"/>
      <c r="AN142" s="661"/>
      <c r="AO142" s="652"/>
      <c r="AP142" s="652"/>
      <c r="AQ142" s="652"/>
      <c r="AR142" s="652"/>
      <c r="AS142" s="652"/>
      <c r="AT142" s="652"/>
      <c r="AU142" s="652"/>
      <c r="AV142" s="652"/>
      <c r="AW142" s="652"/>
      <c r="AX142" s="652"/>
      <c r="AY142" s="652"/>
      <c r="AZ142" s="652"/>
      <c r="BA142" s="652"/>
      <c r="BB142" s="652"/>
      <c r="BC142" s="652"/>
      <c r="BD142" s="652"/>
      <c r="BE142" s="652"/>
      <c r="BF142" s="652"/>
      <c r="BG142" s="652"/>
      <c r="BH142" s="652"/>
      <c r="BI142" s="652"/>
      <c r="BJ142" s="652"/>
      <c r="BK142" s="652"/>
      <c r="BL142" s="652"/>
      <c r="BM142" s="652"/>
      <c r="BN142" s="652"/>
      <c r="BO142" s="652"/>
    </row>
    <row r="143" spans="1:67" s="5" customFormat="1" ht="15">
      <c r="A143" s="672" t="s">
        <v>322</v>
      </c>
      <c r="B143" s="36"/>
      <c r="C143" s="40" t="s">
        <v>1035</v>
      </c>
      <c r="D143" s="1749" t="s">
        <v>342</v>
      </c>
      <c r="E143" s="40"/>
      <c r="F143" s="530"/>
      <c r="G143" s="36" t="s">
        <v>1030</v>
      </c>
      <c r="H143" s="43"/>
      <c r="I143" s="43"/>
      <c r="J143" s="537">
        <f t="shared" si="19"/>
        <v>0</v>
      </c>
      <c r="K143" s="530"/>
      <c r="L143" s="607"/>
      <c r="M143" s="530"/>
      <c r="N143" s="607"/>
      <c r="O143" s="607"/>
      <c r="P143" s="607"/>
      <c r="Q143" s="920"/>
      <c r="R143" s="920"/>
      <c r="S143" s="921"/>
      <c r="T143" s="922"/>
      <c r="U143" s="921"/>
      <c r="V143" s="921"/>
      <c r="W143" s="921"/>
      <c r="X143" s="921"/>
      <c r="Y143" s="921"/>
      <c r="Z143" s="920"/>
      <c r="AA143" s="921"/>
      <c r="AB143" s="921"/>
      <c r="AC143" s="921"/>
      <c r="AD143" s="921"/>
      <c r="AE143" s="921"/>
      <c r="AF143" s="921"/>
      <c r="AG143" s="931"/>
      <c r="AH143" s="931"/>
      <c r="AI143" s="931"/>
      <c r="AJ143" s="939"/>
      <c r="AL143" s="650"/>
      <c r="AM143" s="652"/>
      <c r="AN143" s="661"/>
      <c r="AO143" s="652"/>
      <c r="AP143" s="652"/>
      <c r="AQ143" s="652"/>
      <c r="AR143" s="652"/>
      <c r="AS143" s="652"/>
      <c r="AT143" s="652"/>
      <c r="AU143" s="652"/>
      <c r="AV143" s="652"/>
      <c r="AW143" s="652"/>
      <c r="AX143" s="652"/>
      <c r="AY143" s="652"/>
      <c r="AZ143" s="652"/>
      <c r="BA143" s="652"/>
      <c r="BB143" s="652"/>
      <c r="BC143" s="652"/>
      <c r="BD143" s="652"/>
      <c r="BE143" s="652"/>
      <c r="BF143" s="652"/>
      <c r="BG143" s="652"/>
      <c r="BH143" s="652"/>
      <c r="BI143" s="652"/>
      <c r="BJ143" s="652"/>
      <c r="BK143" s="652"/>
      <c r="BL143" s="652"/>
      <c r="BM143" s="652"/>
      <c r="BN143" s="652"/>
      <c r="BO143" s="652"/>
    </row>
    <row r="144" spans="1:67" s="5" customFormat="1" ht="15">
      <c r="K144" s="530"/>
      <c r="L144" s="607"/>
      <c r="M144" s="530"/>
      <c r="N144" s="607"/>
      <c r="O144" s="607"/>
      <c r="P144" s="607"/>
      <c r="Q144" s="920"/>
      <c r="R144" s="920"/>
      <c r="S144" s="921"/>
      <c r="T144" s="922"/>
      <c r="U144" s="921"/>
      <c r="V144" s="921"/>
      <c r="W144" s="921"/>
      <c r="X144" s="921"/>
      <c r="Y144" s="921"/>
      <c r="Z144" s="921"/>
      <c r="AA144" s="921"/>
      <c r="AB144" s="921"/>
      <c r="AC144" s="921"/>
      <c r="AD144" s="921"/>
      <c r="AE144" s="921"/>
      <c r="AF144" s="921"/>
      <c r="AG144" s="931"/>
      <c r="AH144" s="931"/>
      <c r="AI144" s="931"/>
      <c r="AJ144" s="939"/>
      <c r="AL144" s="650"/>
      <c r="AM144" s="652"/>
      <c r="AN144" s="661"/>
      <c r="AO144" s="652"/>
      <c r="AP144" s="652"/>
      <c r="AQ144" s="652"/>
      <c r="AR144" s="652"/>
      <c r="AS144" s="652"/>
      <c r="AT144" s="652"/>
      <c r="AU144" s="652"/>
      <c r="AV144" s="652"/>
      <c r="AW144" s="652"/>
      <c r="AX144" s="652"/>
      <c r="AY144" s="652"/>
      <c r="AZ144" s="652"/>
      <c r="BA144" s="652"/>
      <c r="BB144" s="652"/>
      <c r="BC144" s="652"/>
      <c r="BD144" s="652"/>
      <c r="BE144" s="652"/>
      <c r="BF144" s="652"/>
      <c r="BG144" s="652"/>
      <c r="BH144" s="652"/>
      <c r="BI144" s="652"/>
      <c r="BJ144" s="652"/>
      <c r="BK144" s="652"/>
      <c r="BL144" s="652"/>
      <c r="BM144" s="652"/>
      <c r="BN144" s="652"/>
      <c r="BO144" s="652"/>
    </row>
    <row r="145" spans="1:67" s="5" customFormat="1" ht="15">
      <c r="A145" s="1503" t="s">
        <v>308</v>
      </c>
      <c r="B145" s="1749" t="s">
        <v>2573</v>
      </c>
      <c r="C145" s="1749">
        <f>COUNTA(C147:C154)</f>
        <v>8</v>
      </c>
      <c r="D145" s="1749"/>
      <c r="E145" s="1449"/>
      <c r="F145" s="818"/>
      <c r="G145" s="41" t="s">
        <v>807</v>
      </c>
      <c r="H145" s="818"/>
      <c r="I145" s="818"/>
      <c r="J145" s="835">
        <f>SUM(J146:J154)</f>
        <v>5054</v>
      </c>
      <c r="K145" s="542"/>
      <c r="L145" s="622"/>
      <c r="M145" s="542"/>
      <c r="N145" s="622"/>
      <c r="O145" s="622"/>
      <c r="P145" s="622"/>
      <c r="Q145" s="920"/>
      <c r="R145" s="920"/>
      <c r="S145" s="921"/>
      <c r="T145" s="973"/>
      <c r="U145" s="921"/>
      <c r="V145" s="921"/>
      <c r="W145" s="921"/>
      <c r="X145" s="921"/>
      <c r="Y145" s="921"/>
      <c r="Z145" s="921"/>
      <c r="AA145" s="921"/>
      <c r="AB145" s="921"/>
      <c r="AC145" s="921"/>
      <c r="AD145" s="921"/>
      <c r="AE145" s="921"/>
      <c r="AF145" s="921"/>
      <c r="AG145" s="940"/>
      <c r="AH145" s="941"/>
      <c r="AI145" s="941"/>
      <c r="AJ145" s="942"/>
      <c r="AL145" s="650"/>
      <c r="AM145" s="652"/>
      <c r="AN145" s="661"/>
      <c r="AO145" s="652"/>
      <c r="AP145" s="652"/>
      <c r="AQ145" s="652"/>
      <c r="AR145" s="652"/>
      <c r="AS145" s="652"/>
      <c r="AT145" s="652"/>
      <c r="AU145" s="652"/>
      <c r="AV145" s="652"/>
      <c r="AW145" s="652"/>
      <c r="AX145" s="652"/>
      <c r="AY145" s="652"/>
      <c r="AZ145" s="652"/>
      <c r="BA145" s="652"/>
      <c r="BB145" s="652"/>
      <c r="BC145" s="652"/>
      <c r="BD145" s="652"/>
      <c r="BE145" s="652"/>
      <c r="BF145" s="652"/>
      <c r="BG145" s="652"/>
      <c r="BH145" s="652"/>
      <c r="BI145" s="652"/>
      <c r="BJ145" s="652"/>
      <c r="BK145" s="652"/>
      <c r="BL145" s="652"/>
      <c r="BM145" s="652"/>
      <c r="BN145" s="652"/>
      <c r="BO145" s="652"/>
    </row>
    <row r="146" spans="1:67" s="5" customFormat="1" ht="15">
      <c r="A146" s="1504"/>
      <c r="B146" s="1750"/>
      <c r="C146" s="1750"/>
      <c r="D146" s="1750"/>
      <c r="E146" s="1450"/>
      <c r="F146" s="542"/>
      <c r="H146" s="41"/>
      <c r="I146" s="41"/>
      <c r="J146" s="526"/>
      <c r="K146" s="573" t="s">
        <v>691</v>
      </c>
      <c r="L146" s="622"/>
      <c r="M146" s="542"/>
      <c r="N146" s="622"/>
      <c r="O146" s="622"/>
      <c r="P146" s="622"/>
      <c r="Q146" s="921">
        <f t="shared" ref="Q146:AF146" si="20">COUNTA(Q136:Q144)</f>
        <v>0</v>
      </c>
      <c r="R146" s="921">
        <f t="shared" si="20"/>
        <v>0</v>
      </c>
      <c r="S146" s="921">
        <f t="shared" si="20"/>
        <v>1</v>
      </c>
      <c r="T146" s="969">
        <f t="shared" si="20"/>
        <v>0</v>
      </c>
      <c r="U146" s="921">
        <f t="shared" si="20"/>
        <v>0</v>
      </c>
      <c r="V146" s="921">
        <f t="shared" si="20"/>
        <v>1</v>
      </c>
      <c r="W146" s="921">
        <f t="shared" si="20"/>
        <v>0</v>
      </c>
      <c r="X146" s="921">
        <f t="shared" si="20"/>
        <v>0</v>
      </c>
      <c r="Y146" s="921">
        <f t="shared" si="20"/>
        <v>0</v>
      </c>
      <c r="Z146" s="921">
        <f t="shared" si="20"/>
        <v>1</v>
      </c>
      <c r="AA146" s="921">
        <f t="shared" si="20"/>
        <v>0</v>
      </c>
      <c r="AB146" s="921">
        <f t="shared" si="20"/>
        <v>0</v>
      </c>
      <c r="AC146" s="921">
        <f t="shared" si="20"/>
        <v>0</v>
      </c>
      <c r="AD146" s="921">
        <f t="shared" si="20"/>
        <v>1</v>
      </c>
      <c r="AE146" s="921">
        <f t="shared" si="20"/>
        <v>0</v>
      </c>
      <c r="AF146" s="921">
        <f t="shared" si="20"/>
        <v>0</v>
      </c>
      <c r="AG146" s="1751"/>
      <c r="AH146" s="1752"/>
      <c r="AI146" s="1752"/>
      <c r="AJ146" s="1753"/>
      <c r="AL146" s="650"/>
      <c r="AM146" s="652"/>
      <c r="AN146" s="661"/>
      <c r="AO146" s="652"/>
      <c r="AP146" s="652"/>
      <c r="AQ146" s="652"/>
      <c r="AR146" s="652"/>
      <c r="AS146" s="652"/>
      <c r="AT146" s="652"/>
      <c r="AU146" s="652"/>
      <c r="AV146" s="652"/>
      <c r="AW146" s="652"/>
      <c r="AX146" s="652"/>
      <c r="AY146" s="652"/>
      <c r="AZ146" s="652"/>
      <c r="BA146" s="652"/>
      <c r="BB146" s="652"/>
      <c r="BC146" s="652"/>
      <c r="BD146" s="652"/>
      <c r="BE146" s="652"/>
      <c r="BF146" s="652"/>
      <c r="BG146" s="652"/>
      <c r="BH146" s="652"/>
      <c r="BI146" s="652"/>
      <c r="BJ146" s="652"/>
      <c r="BK146" s="652"/>
      <c r="BL146" s="652"/>
      <c r="BM146" s="652"/>
      <c r="BN146" s="652"/>
      <c r="BO146" s="652"/>
    </row>
    <row r="147" spans="1:67" s="5" customFormat="1" ht="15">
      <c r="A147" s="672" t="s">
        <v>315</v>
      </c>
      <c r="B147" s="26"/>
      <c r="C147" s="40" t="s">
        <v>2583</v>
      </c>
      <c r="D147" s="1749" t="s">
        <v>2573</v>
      </c>
      <c r="E147" s="40"/>
      <c r="F147" s="533"/>
      <c r="G147" s="26" t="s">
        <v>751</v>
      </c>
      <c r="H147" s="26"/>
      <c r="I147" s="26"/>
      <c r="J147" s="532">
        <v>18</v>
      </c>
      <c r="K147" s="573" t="s">
        <v>691</v>
      </c>
      <c r="L147" s="621"/>
      <c r="M147" s="540"/>
      <c r="N147" s="621"/>
      <c r="O147" s="621"/>
      <c r="P147" s="621"/>
      <c r="Q147" s="970" t="s">
        <v>1525</v>
      </c>
      <c r="R147" s="970"/>
      <c r="S147" s="971"/>
      <c r="T147" s="972"/>
      <c r="U147" s="971"/>
      <c r="V147" s="971"/>
      <c r="W147" s="971"/>
      <c r="X147" s="971"/>
      <c r="Y147" s="971"/>
      <c r="Z147" s="971"/>
      <c r="AA147" s="971"/>
      <c r="AB147" s="971"/>
      <c r="AC147" s="971"/>
      <c r="AD147" s="971"/>
      <c r="AE147" s="971"/>
      <c r="AF147" s="971"/>
      <c r="AG147" s="930"/>
      <c r="AH147" s="930"/>
      <c r="AI147" s="930"/>
      <c r="AJ147" s="938"/>
      <c r="AL147" s="650"/>
      <c r="AM147" s="652"/>
      <c r="AN147" s="661"/>
      <c r="AO147" s="652"/>
      <c r="AP147" s="652"/>
      <c r="AQ147" s="652"/>
      <c r="AR147" s="652"/>
      <c r="AS147" s="652"/>
      <c r="AT147" s="652"/>
      <c r="AU147" s="652"/>
      <c r="AV147" s="652"/>
      <c r="AW147" s="652"/>
      <c r="AX147" s="652"/>
      <c r="AY147" s="652"/>
      <c r="AZ147" s="652"/>
      <c r="BA147" s="652"/>
      <c r="BB147" s="652"/>
      <c r="BC147" s="652"/>
      <c r="BD147" s="652"/>
      <c r="BE147" s="652"/>
      <c r="BF147" s="652"/>
      <c r="BG147" s="652"/>
      <c r="BH147" s="652"/>
      <c r="BI147" s="652"/>
      <c r="BJ147" s="652"/>
      <c r="BK147" s="652"/>
      <c r="BL147" s="652"/>
      <c r="BM147" s="652"/>
      <c r="BN147" s="652"/>
      <c r="BO147" s="652"/>
    </row>
    <row r="148" spans="1:67" s="1" customFormat="1" ht="14.25">
      <c r="A148" s="668" t="s">
        <v>308</v>
      </c>
      <c r="B148" s="26"/>
      <c r="C148" s="36" t="s">
        <v>310</v>
      </c>
      <c r="D148" s="1749" t="s">
        <v>2573</v>
      </c>
      <c r="E148" s="36"/>
      <c r="F148" s="525"/>
      <c r="G148" s="26" t="s">
        <v>689</v>
      </c>
      <c r="H148" s="26"/>
      <c r="I148" s="26"/>
      <c r="J148" s="521">
        <v>1297</v>
      </c>
      <c r="K148" s="533"/>
      <c r="L148" s="618"/>
      <c r="M148" s="533"/>
      <c r="N148" s="618"/>
      <c r="O148" s="618"/>
      <c r="P148" s="618"/>
      <c r="Q148" s="925"/>
      <c r="R148" s="925"/>
      <c r="S148" s="926"/>
      <c r="T148" s="927"/>
      <c r="U148" s="926"/>
      <c r="V148" s="926"/>
      <c r="W148" s="926"/>
      <c r="X148" s="926"/>
      <c r="Y148" s="926"/>
      <c r="Z148" s="926"/>
      <c r="AA148" s="926"/>
      <c r="AB148" s="926"/>
      <c r="AC148" s="926"/>
      <c r="AD148" s="926"/>
      <c r="AE148" s="926"/>
      <c r="AF148" s="926"/>
      <c r="AG148" s="931"/>
      <c r="AH148" s="931"/>
      <c r="AI148" s="931"/>
      <c r="AJ148" s="939"/>
      <c r="AL148" s="659"/>
      <c r="AM148" s="369"/>
      <c r="AN148" s="665"/>
      <c r="AO148" s="369"/>
      <c r="AP148" s="369"/>
      <c r="AQ148" s="369"/>
      <c r="AR148" s="369"/>
      <c r="AS148" s="369"/>
      <c r="AT148" s="369"/>
      <c r="AU148" s="369"/>
      <c r="AV148" s="369"/>
      <c r="AW148" s="369"/>
      <c r="AX148" s="369"/>
      <c r="AY148" s="369"/>
      <c r="AZ148" s="369"/>
      <c r="BA148" s="369"/>
      <c r="BB148" s="369"/>
      <c r="BC148" s="369"/>
      <c r="BD148" s="369"/>
      <c r="BE148" s="369"/>
      <c r="BF148" s="369"/>
      <c r="BG148" s="369"/>
      <c r="BH148" s="369"/>
      <c r="BI148" s="369"/>
      <c r="BJ148" s="369"/>
      <c r="BK148" s="369"/>
      <c r="BL148" s="369"/>
      <c r="BM148" s="369"/>
      <c r="BN148" s="369"/>
      <c r="BO148" s="369"/>
    </row>
    <row r="149" spans="1:67" s="18" customFormat="1" ht="14.25">
      <c r="A149" s="674" t="s">
        <v>308</v>
      </c>
      <c r="B149" s="26"/>
      <c r="C149" s="33" t="s">
        <v>1023</v>
      </c>
      <c r="D149" s="1749" t="s">
        <v>2573</v>
      </c>
      <c r="E149" s="33"/>
      <c r="F149" s="533"/>
      <c r="G149" s="26" t="s">
        <v>808</v>
      </c>
      <c r="H149" s="26">
        <v>558</v>
      </c>
      <c r="I149" s="26">
        <v>1697</v>
      </c>
      <c r="J149" s="532">
        <f>SUM(H149:I149)</f>
        <v>2255</v>
      </c>
      <c r="K149" s="525"/>
      <c r="L149" s="616"/>
      <c r="M149" s="525"/>
      <c r="N149" s="616"/>
      <c r="O149" s="616"/>
      <c r="P149" s="616"/>
      <c r="Q149" s="925"/>
      <c r="R149" s="925"/>
      <c r="S149" s="926"/>
      <c r="T149" s="927"/>
      <c r="U149" s="926"/>
      <c r="V149" s="926"/>
      <c r="W149" s="926"/>
      <c r="X149" s="926"/>
      <c r="Y149" s="926"/>
      <c r="Z149" s="926"/>
      <c r="AA149" s="926"/>
      <c r="AB149" s="926"/>
      <c r="AC149" s="926"/>
      <c r="AD149" s="926"/>
      <c r="AE149" s="926"/>
      <c r="AF149" s="926"/>
      <c r="AG149" s="931"/>
      <c r="AH149" s="931"/>
      <c r="AI149" s="931"/>
      <c r="AJ149" s="939"/>
      <c r="AL149" s="659"/>
      <c r="AM149" s="369"/>
      <c r="AN149" s="665"/>
      <c r="AO149" s="369"/>
      <c r="AP149" s="369"/>
      <c r="AQ149" s="369"/>
      <c r="AR149" s="369"/>
      <c r="AS149" s="369"/>
      <c r="AT149" s="369"/>
      <c r="AU149" s="369"/>
      <c r="AV149" s="369"/>
      <c r="AW149" s="369"/>
      <c r="AX149" s="369"/>
      <c r="AY149" s="369"/>
      <c r="AZ149" s="369"/>
      <c r="BA149" s="369"/>
      <c r="BB149" s="369"/>
      <c r="BC149" s="369"/>
      <c r="BD149" s="369"/>
      <c r="BE149" s="369"/>
      <c r="BF149" s="369"/>
      <c r="BG149" s="369"/>
      <c r="BH149" s="369"/>
      <c r="BI149" s="369"/>
      <c r="BJ149" s="369"/>
      <c r="BK149" s="369"/>
      <c r="BL149" s="369"/>
      <c r="BM149" s="369"/>
      <c r="BN149" s="369"/>
      <c r="BO149" s="369"/>
    </row>
    <row r="150" spans="1:67" s="18" customFormat="1" ht="14.25">
      <c r="A150" s="226" t="s">
        <v>323</v>
      </c>
      <c r="B150" s="36"/>
      <c r="C150" s="36" t="s">
        <v>994</v>
      </c>
      <c r="D150" s="1749" t="s">
        <v>2573</v>
      </c>
      <c r="E150" s="36"/>
      <c r="F150" s="506"/>
      <c r="G150" s="26" t="s">
        <v>689</v>
      </c>
      <c r="H150" s="26"/>
      <c r="I150" s="26"/>
      <c r="J150" s="515"/>
      <c r="K150" s="533"/>
      <c r="L150" s="618"/>
      <c r="M150" s="533"/>
      <c r="N150" s="618"/>
      <c r="O150" s="618"/>
      <c r="P150" s="618"/>
      <c r="Q150" s="925"/>
      <c r="R150" s="925"/>
      <c r="S150" s="926"/>
      <c r="T150" s="927"/>
      <c r="U150" s="926"/>
      <c r="V150" s="926"/>
      <c r="W150" s="926"/>
      <c r="X150" s="926"/>
      <c r="Y150" s="926"/>
      <c r="Z150" s="926"/>
      <c r="AA150" s="926"/>
      <c r="AB150" s="926"/>
      <c r="AC150" s="926"/>
      <c r="AD150" s="926"/>
      <c r="AE150" s="926"/>
      <c r="AF150" s="926"/>
      <c r="AG150" s="931"/>
      <c r="AH150" s="931"/>
      <c r="AI150" s="931"/>
      <c r="AJ150" s="939"/>
      <c r="AL150" s="659"/>
      <c r="AM150" s="369"/>
      <c r="AN150" s="665"/>
      <c r="AO150" s="369"/>
      <c r="AP150" s="369"/>
      <c r="AQ150" s="369"/>
      <c r="AR150" s="369"/>
      <c r="AS150" s="369"/>
      <c r="AT150" s="369"/>
      <c r="AU150" s="369"/>
      <c r="AV150" s="369"/>
      <c r="AW150" s="369"/>
      <c r="AX150" s="369"/>
      <c r="AY150" s="369"/>
      <c r="AZ150" s="369"/>
      <c r="BA150" s="369"/>
      <c r="BB150" s="369"/>
      <c r="BC150" s="369"/>
      <c r="BD150" s="369"/>
      <c r="BE150" s="369"/>
      <c r="BF150" s="369"/>
      <c r="BG150" s="369"/>
      <c r="BH150" s="369"/>
      <c r="BI150" s="369"/>
      <c r="BJ150" s="369"/>
      <c r="BK150" s="369"/>
      <c r="BL150" s="369"/>
      <c r="BM150" s="369"/>
      <c r="BN150" s="369"/>
      <c r="BO150" s="369"/>
    </row>
    <row r="151" spans="1:67" s="1" customFormat="1" ht="14.25">
      <c r="A151" s="226" t="s">
        <v>323</v>
      </c>
      <c r="B151" s="36"/>
      <c r="C151" s="36" t="s">
        <v>995</v>
      </c>
      <c r="D151" s="1749" t="s">
        <v>2573</v>
      </c>
      <c r="E151" s="36"/>
      <c r="F151" s="506"/>
      <c r="G151" s="26" t="s">
        <v>689</v>
      </c>
      <c r="H151" s="26"/>
      <c r="I151" s="26"/>
      <c r="J151" s="515">
        <v>119</v>
      </c>
      <c r="K151" s="506"/>
      <c r="L151" s="608"/>
      <c r="M151" s="506"/>
      <c r="N151" s="608"/>
      <c r="O151" s="608"/>
      <c r="P151" s="608"/>
      <c r="Q151" s="925"/>
      <c r="R151" s="925"/>
      <c r="S151" s="926"/>
      <c r="T151" s="927"/>
      <c r="U151" s="926"/>
      <c r="V151" s="926"/>
      <c r="W151" s="926"/>
      <c r="X151" s="926"/>
      <c r="Y151" s="926"/>
      <c r="Z151" s="926"/>
      <c r="AA151" s="926"/>
      <c r="AB151" s="926"/>
      <c r="AC151" s="926"/>
      <c r="AD151" s="926"/>
      <c r="AE151" s="926"/>
      <c r="AF151" s="926"/>
      <c r="AG151" s="931"/>
      <c r="AH151" s="931"/>
      <c r="AI151" s="931"/>
      <c r="AJ151" s="939"/>
      <c r="AL151" s="659"/>
      <c r="AM151" s="369"/>
      <c r="AN151" s="665"/>
      <c r="AO151" s="369"/>
      <c r="AP151" s="369"/>
      <c r="AQ151" s="369"/>
      <c r="AR151" s="369"/>
      <c r="AS151" s="369"/>
      <c r="AT151" s="369"/>
      <c r="AU151" s="369"/>
      <c r="AV151" s="369"/>
      <c r="AW151" s="369"/>
      <c r="AX151" s="369"/>
      <c r="AY151" s="369"/>
      <c r="AZ151" s="369"/>
      <c r="BA151" s="369"/>
      <c r="BB151" s="369"/>
      <c r="BC151" s="369"/>
      <c r="BD151" s="369"/>
      <c r="BE151" s="369"/>
      <c r="BF151" s="369"/>
      <c r="BG151" s="369"/>
      <c r="BH151" s="369"/>
      <c r="BI151" s="369"/>
      <c r="BJ151" s="369"/>
      <c r="BK151" s="369"/>
      <c r="BL151" s="369"/>
      <c r="BM151" s="369"/>
      <c r="BN151" s="369"/>
      <c r="BO151" s="369"/>
    </row>
    <row r="152" spans="1:67" s="1" customFormat="1" ht="14.25">
      <c r="A152" s="674" t="s">
        <v>308</v>
      </c>
      <c r="B152" s="36"/>
      <c r="C152" s="36" t="s">
        <v>2574</v>
      </c>
      <c r="D152" s="1749" t="s">
        <v>2573</v>
      </c>
      <c r="E152" s="36"/>
      <c r="F152" s="506"/>
      <c r="G152" s="26"/>
      <c r="H152" s="26">
        <v>120</v>
      </c>
      <c r="I152" s="26">
        <v>405</v>
      </c>
      <c r="J152" s="515">
        <f>SUM(H152:I152)</f>
        <v>525</v>
      </c>
      <c r="K152" s="506"/>
      <c r="L152" s="608"/>
      <c r="M152" s="506"/>
      <c r="N152" s="608"/>
      <c r="O152" s="608"/>
      <c r="P152" s="608"/>
      <c r="Q152" s="925"/>
      <c r="R152" s="925"/>
      <c r="S152" s="926"/>
      <c r="T152" s="927"/>
      <c r="U152" s="926"/>
      <c r="V152" s="926"/>
      <c r="W152" s="926"/>
      <c r="X152" s="926"/>
      <c r="Y152" s="926"/>
      <c r="Z152" s="926"/>
      <c r="AA152" s="926"/>
      <c r="AB152" s="926"/>
      <c r="AC152" s="926"/>
      <c r="AD152" s="926"/>
      <c r="AE152" s="926"/>
      <c r="AF152" s="926"/>
      <c r="AG152" s="931"/>
      <c r="AH152" s="931"/>
      <c r="AI152" s="931"/>
      <c r="AJ152" s="939"/>
      <c r="AL152" s="659"/>
      <c r="AM152" s="369"/>
      <c r="AN152" s="665"/>
      <c r="AO152" s="369"/>
      <c r="AP152" s="369"/>
      <c r="AQ152" s="369"/>
      <c r="AR152" s="369"/>
      <c r="AS152" s="369"/>
      <c r="AT152" s="369"/>
      <c r="AU152" s="369"/>
      <c r="AV152" s="369"/>
      <c r="AW152" s="369"/>
      <c r="AX152" s="369"/>
      <c r="AY152" s="369"/>
      <c r="AZ152" s="369"/>
      <c r="BA152" s="369"/>
      <c r="BB152" s="369"/>
      <c r="BC152" s="369"/>
      <c r="BD152" s="369"/>
      <c r="BE152" s="369"/>
      <c r="BF152" s="369"/>
      <c r="BG152" s="369"/>
      <c r="BH152" s="369"/>
      <c r="BI152" s="369"/>
      <c r="BJ152" s="369"/>
      <c r="BK152" s="369"/>
      <c r="BL152" s="369"/>
      <c r="BM152" s="369"/>
      <c r="BN152" s="369"/>
      <c r="BO152" s="369"/>
    </row>
    <row r="153" spans="1:67" s="1" customFormat="1" ht="14.25">
      <c r="A153" s="226" t="s">
        <v>323</v>
      </c>
      <c r="B153" s="36"/>
      <c r="C153" s="36" t="s">
        <v>311</v>
      </c>
      <c r="D153" s="1749" t="s">
        <v>2573</v>
      </c>
      <c r="E153" s="36"/>
      <c r="F153" s="530"/>
      <c r="G153" s="26" t="s">
        <v>689</v>
      </c>
      <c r="H153" s="26"/>
      <c r="I153" s="26"/>
      <c r="J153" s="515">
        <v>840</v>
      </c>
      <c r="K153" s="506"/>
      <c r="L153" s="608"/>
      <c r="M153" s="506"/>
      <c r="N153" s="608"/>
      <c r="O153" s="608"/>
      <c r="P153" s="608"/>
      <c r="Q153" s="925"/>
      <c r="R153" s="925"/>
      <c r="S153" s="926"/>
      <c r="T153" s="927"/>
      <c r="U153" s="926"/>
      <c r="V153" s="926"/>
      <c r="W153" s="926"/>
      <c r="X153" s="926"/>
      <c r="Y153" s="926"/>
      <c r="Z153" s="926"/>
      <c r="AA153" s="926"/>
      <c r="AB153" s="926"/>
      <c r="AC153" s="926"/>
      <c r="AD153" s="926"/>
      <c r="AE153" s="926"/>
      <c r="AF153" s="926"/>
      <c r="AG153" s="931"/>
      <c r="AH153" s="931"/>
      <c r="AI153" s="931"/>
      <c r="AJ153" s="939"/>
      <c r="AL153" s="659"/>
      <c r="AM153" s="369"/>
      <c r="AN153" s="665"/>
      <c r="AO153" s="369"/>
      <c r="AP153" s="369"/>
      <c r="AQ153" s="369"/>
      <c r="AR153" s="369"/>
      <c r="AS153" s="369"/>
      <c r="AT153" s="369"/>
      <c r="AU153" s="369"/>
      <c r="AV153" s="369"/>
      <c r="AW153" s="369"/>
      <c r="AX153" s="369"/>
      <c r="AY153" s="369"/>
      <c r="AZ153" s="369"/>
      <c r="BA153" s="369"/>
      <c r="BB153" s="369"/>
      <c r="BC153" s="369"/>
      <c r="BD153" s="369"/>
      <c r="BE153" s="369"/>
      <c r="BF153" s="369"/>
      <c r="BG153" s="369"/>
      <c r="BH153" s="369"/>
      <c r="BI153" s="369"/>
      <c r="BJ153" s="369"/>
      <c r="BK153" s="369"/>
      <c r="BL153" s="369"/>
      <c r="BM153" s="369"/>
      <c r="BN153" s="369"/>
      <c r="BO153" s="369"/>
    </row>
    <row r="154" spans="1:67" s="1" customFormat="1" ht="14.25">
      <c r="A154" s="226" t="s">
        <v>323</v>
      </c>
      <c r="B154" s="36"/>
      <c r="C154" s="36" t="s">
        <v>1000</v>
      </c>
      <c r="D154" s="1749" t="s">
        <v>2573</v>
      </c>
      <c r="E154" s="36"/>
      <c r="F154" s="506"/>
      <c r="G154" s="26" t="s">
        <v>689</v>
      </c>
      <c r="H154" s="26"/>
      <c r="I154" s="26"/>
      <c r="J154" s="515"/>
      <c r="K154" s="530"/>
      <c r="L154" s="607"/>
      <c r="M154" s="530"/>
      <c r="N154" s="607"/>
      <c r="O154" s="607"/>
      <c r="P154" s="607"/>
      <c r="Q154" s="925"/>
      <c r="R154" s="925"/>
      <c r="S154" s="926"/>
      <c r="T154" s="927"/>
      <c r="U154" s="926"/>
      <c r="V154" s="926"/>
      <c r="W154" s="926"/>
      <c r="X154" s="926"/>
      <c r="Y154" s="926"/>
      <c r="Z154" s="926"/>
      <c r="AA154" s="926"/>
      <c r="AB154" s="926"/>
      <c r="AC154" s="926"/>
      <c r="AD154" s="926"/>
      <c r="AE154" s="926"/>
      <c r="AF154" s="926"/>
      <c r="AG154" s="931"/>
      <c r="AH154" s="931"/>
      <c r="AI154" s="931"/>
      <c r="AJ154" s="939"/>
      <c r="AL154" s="659"/>
      <c r="AM154" s="369"/>
      <c r="AN154" s="665"/>
      <c r="AO154" s="369"/>
      <c r="AP154" s="369"/>
      <c r="AQ154" s="369"/>
      <c r="AR154" s="369"/>
      <c r="AS154" s="369"/>
      <c r="AT154" s="369"/>
      <c r="AU154" s="369"/>
      <c r="AV154" s="369"/>
      <c r="AW154" s="369"/>
      <c r="AX154" s="369"/>
      <c r="AY154" s="369"/>
      <c r="AZ154" s="369"/>
      <c r="BA154" s="369"/>
      <c r="BB154" s="369"/>
      <c r="BC154" s="369"/>
      <c r="BD154" s="369"/>
      <c r="BE154" s="369"/>
      <c r="BF154" s="369"/>
      <c r="BG154" s="369"/>
      <c r="BH154" s="369"/>
      <c r="BI154" s="369"/>
      <c r="BJ154" s="369"/>
      <c r="BK154" s="369"/>
      <c r="BL154" s="369"/>
      <c r="BM154" s="369"/>
      <c r="BN154" s="369"/>
      <c r="BO154" s="369"/>
    </row>
    <row r="155" spans="1:67" s="1" customFormat="1" ht="14.25">
      <c r="A155" s="675"/>
      <c r="B155" s="37"/>
      <c r="C155" s="37"/>
      <c r="D155" s="37"/>
      <c r="E155" s="37"/>
      <c r="F155" s="882"/>
      <c r="G155" s="241"/>
      <c r="H155" s="241"/>
      <c r="I155" s="241"/>
      <c r="J155" s="958"/>
      <c r="K155" s="530"/>
      <c r="L155" s="607"/>
      <c r="M155" s="530"/>
      <c r="N155" s="607"/>
      <c r="O155" s="607"/>
      <c r="P155" s="607"/>
      <c r="Q155" s="925"/>
      <c r="R155" s="925"/>
      <c r="S155" s="926"/>
      <c r="T155" s="927"/>
      <c r="U155" s="926"/>
      <c r="V155" s="926"/>
      <c r="W155" s="926"/>
      <c r="X155" s="926"/>
      <c r="Y155" s="926"/>
      <c r="Z155" s="926"/>
      <c r="AA155" s="926"/>
      <c r="AB155" s="926"/>
      <c r="AC155" s="926"/>
      <c r="AD155" s="926"/>
      <c r="AE155" s="926"/>
      <c r="AF155" s="926"/>
      <c r="AG155" s="931"/>
      <c r="AH155" s="931"/>
      <c r="AI155" s="931"/>
      <c r="AJ155" s="939"/>
      <c r="AL155" s="659"/>
      <c r="AM155" s="369"/>
      <c r="AN155" s="665"/>
      <c r="AO155" s="369"/>
      <c r="AP155" s="369"/>
      <c r="AQ155" s="369"/>
      <c r="AR155" s="369"/>
      <c r="AS155" s="369"/>
      <c r="AT155" s="369"/>
      <c r="AU155" s="369"/>
      <c r="AV155" s="369"/>
      <c r="AW155" s="369"/>
      <c r="AX155" s="369"/>
      <c r="AY155" s="369"/>
      <c r="AZ155" s="369"/>
      <c r="BA155" s="369"/>
      <c r="BB155" s="369"/>
      <c r="BC155" s="369"/>
      <c r="BD155" s="369"/>
      <c r="BE155" s="369"/>
      <c r="BF155" s="369"/>
      <c r="BG155" s="369"/>
      <c r="BH155" s="369"/>
      <c r="BI155" s="369"/>
      <c r="BJ155" s="369"/>
      <c r="BK155" s="369"/>
      <c r="BL155" s="369"/>
      <c r="BM155" s="369"/>
      <c r="BN155" s="369"/>
      <c r="BO155" s="369"/>
    </row>
    <row r="156" spans="1:67" s="1" customFormat="1" ht="14.25">
      <c r="A156" s="1503" t="s">
        <v>315</v>
      </c>
      <c r="B156" s="1749" t="s">
        <v>1024</v>
      </c>
      <c r="C156" s="1749">
        <f>COUNTA(C158)</f>
        <v>1</v>
      </c>
      <c r="D156" s="1749"/>
      <c r="E156" s="1449"/>
      <c r="F156" s="986"/>
      <c r="G156" s="986"/>
      <c r="H156" s="986"/>
      <c r="I156" s="986"/>
      <c r="J156" s="987">
        <f>SUM(J157:J158)</f>
        <v>2110</v>
      </c>
      <c r="K156" s="880"/>
      <c r="L156" s="881"/>
      <c r="M156" s="880"/>
      <c r="N156" s="881"/>
      <c r="O156" s="881"/>
      <c r="P156" s="881"/>
      <c r="Q156" s="925"/>
      <c r="R156" s="925"/>
      <c r="S156" s="926"/>
      <c r="T156" s="927"/>
      <c r="U156" s="926"/>
      <c r="V156" s="926"/>
      <c r="W156" s="926"/>
      <c r="X156" s="926"/>
      <c r="Y156" s="926"/>
      <c r="Z156" s="926"/>
      <c r="AA156" s="926"/>
      <c r="AB156" s="926"/>
      <c r="AC156" s="926"/>
      <c r="AD156" s="926"/>
      <c r="AE156" s="926"/>
      <c r="AF156" s="926"/>
      <c r="AG156" s="931"/>
      <c r="AH156" s="931"/>
      <c r="AI156" s="931"/>
      <c r="AJ156" s="939"/>
      <c r="AL156" s="659"/>
      <c r="AM156" s="369"/>
      <c r="AN156" s="665"/>
      <c r="AO156" s="369"/>
      <c r="AP156" s="369"/>
      <c r="AQ156" s="369"/>
      <c r="AR156" s="369"/>
      <c r="AS156" s="369"/>
      <c r="AT156" s="369"/>
      <c r="AU156" s="369"/>
      <c r="AV156" s="369"/>
      <c r="AW156" s="369"/>
      <c r="AX156" s="369"/>
      <c r="AY156" s="369"/>
      <c r="AZ156" s="369"/>
      <c r="BA156" s="369"/>
      <c r="BB156" s="369"/>
      <c r="BC156" s="369"/>
      <c r="BD156" s="369"/>
      <c r="BE156" s="369"/>
      <c r="BF156" s="369"/>
      <c r="BG156" s="369"/>
      <c r="BH156" s="369"/>
      <c r="BI156" s="369"/>
      <c r="BJ156" s="369"/>
      <c r="BK156" s="369"/>
      <c r="BL156" s="369"/>
      <c r="BM156" s="369"/>
      <c r="BN156" s="369"/>
      <c r="BO156" s="369"/>
    </row>
    <row r="157" spans="1:67" s="5" customFormat="1" ht="15">
      <c r="A157" s="1504"/>
      <c r="B157" s="1750"/>
      <c r="C157" s="1750"/>
      <c r="D157" s="1750"/>
      <c r="E157" s="1450"/>
      <c r="F157" s="988"/>
      <c r="G157" s="27"/>
      <c r="H157" s="27"/>
      <c r="I157" s="27"/>
      <c r="J157" s="887">
        <v>2110</v>
      </c>
      <c r="K157" s="573" t="s">
        <v>692</v>
      </c>
      <c r="L157" s="881"/>
      <c r="M157" s="573"/>
      <c r="N157" s="881"/>
      <c r="O157" s="881"/>
      <c r="P157" s="881"/>
      <c r="Q157" s="921">
        <f t="shared" ref="Q157:AF157" si="21">COUNTA(Q147:Q156)</f>
        <v>1</v>
      </c>
      <c r="R157" s="921">
        <f t="shared" si="21"/>
        <v>0</v>
      </c>
      <c r="S157" s="921">
        <f t="shared" si="21"/>
        <v>0</v>
      </c>
      <c r="T157" s="969">
        <f t="shared" si="21"/>
        <v>0</v>
      </c>
      <c r="U157" s="921">
        <f t="shared" si="21"/>
        <v>0</v>
      </c>
      <c r="V157" s="921">
        <f t="shared" si="21"/>
        <v>0</v>
      </c>
      <c r="W157" s="921">
        <f t="shared" si="21"/>
        <v>0</v>
      </c>
      <c r="X157" s="921">
        <f t="shared" si="21"/>
        <v>0</v>
      </c>
      <c r="Y157" s="921">
        <f t="shared" si="21"/>
        <v>0</v>
      </c>
      <c r="Z157" s="921">
        <f t="shared" si="21"/>
        <v>0</v>
      </c>
      <c r="AA157" s="921">
        <f t="shared" si="21"/>
        <v>0</v>
      </c>
      <c r="AB157" s="921">
        <f t="shared" si="21"/>
        <v>0</v>
      </c>
      <c r="AC157" s="921">
        <f t="shared" si="21"/>
        <v>0</v>
      </c>
      <c r="AD157" s="921">
        <f t="shared" si="21"/>
        <v>0</v>
      </c>
      <c r="AE157" s="921">
        <f t="shared" si="21"/>
        <v>0</v>
      </c>
      <c r="AF157" s="921">
        <f t="shared" si="21"/>
        <v>0</v>
      </c>
      <c r="AG157" s="1751"/>
      <c r="AH157" s="1752"/>
      <c r="AI157" s="1752"/>
      <c r="AJ157" s="1753"/>
      <c r="AL157" s="650"/>
      <c r="AM157" s="652"/>
      <c r="AN157" s="661"/>
      <c r="AO157" s="652"/>
      <c r="AP157" s="652"/>
      <c r="AQ157" s="652"/>
      <c r="AR157" s="652"/>
      <c r="AS157" s="652"/>
      <c r="AT157" s="652"/>
      <c r="AU157" s="652"/>
      <c r="AV157" s="652"/>
      <c r="AW157" s="652"/>
      <c r="AX157" s="652"/>
      <c r="AY157" s="652"/>
      <c r="AZ157" s="652"/>
      <c r="BA157" s="652"/>
      <c r="BB157" s="652"/>
      <c r="BC157" s="652"/>
      <c r="BD157" s="652"/>
      <c r="BE157" s="652"/>
      <c r="BF157" s="652"/>
      <c r="BG157" s="652"/>
      <c r="BH157" s="652"/>
      <c r="BI157" s="652"/>
      <c r="BJ157" s="652"/>
      <c r="BK157" s="652"/>
      <c r="BL157" s="652"/>
      <c r="BM157" s="652"/>
      <c r="BN157" s="652"/>
      <c r="BO157" s="652"/>
    </row>
    <row r="158" spans="1:67" s="16" customFormat="1" ht="15">
      <c r="A158" s="488" t="s">
        <v>315</v>
      </c>
      <c r="B158" s="142"/>
      <c r="C158" s="152" t="s">
        <v>694</v>
      </c>
      <c r="D158" s="1749" t="s">
        <v>1024</v>
      </c>
      <c r="E158" s="152"/>
      <c r="F158" s="561"/>
      <c r="G158" s="142" t="s">
        <v>689</v>
      </c>
      <c r="H158" s="142"/>
      <c r="I158" s="142"/>
      <c r="J158" s="560"/>
      <c r="K158" s="503"/>
      <c r="L158" s="606"/>
      <c r="M158" s="573" t="s">
        <v>2642</v>
      </c>
      <c r="N158" s="606"/>
      <c r="O158" s="606"/>
      <c r="P158" s="606"/>
      <c r="Q158" s="920"/>
      <c r="R158" s="920" t="s">
        <v>1525</v>
      </c>
      <c r="S158" s="921"/>
      <c r="T158" s="922"/>
      <c r="U158" s="921"/>
      <c r="V158" s="921"/>
      <c r="W158" s="921"/>
      <c r="X158" s="921"/>
      <c r="Y158" s="921"/>
      <c r="Z158" s="921"/>
      <c r="AA158" s="921"/>
      <c r="AB158" s="921"/>
      <c r="AC158" s="921"/>
      <c r="AD158" s="921"/>
      <c r="AE158" s="921"/>
      <c r="AF158" s="921"/>
      <c r="AG158" s="931"/>
      <c r="AH158" s="931"/>
      <c r="AI158" s="931"/>
      <c r="AJ158" s="931"/>
      <c r="AL158" s="650"/>
      <c r="AM158" s="652"/>
      <c r="AN158" s="661"/>
      <c r="AO158" s="652"/>
      <c r="AP158" s="652"/>
      <c r="AQ158" s="652"/>
      <c r="AR158" s="652"/>
      <c r="AS158" s="652"/>
      <c r="AT158" s="652"/>
      <c r="AU158" s="652"/>
      <c r="AV158" s="652"/>
      <c r="AW158" s="652"/>
      <c r="AX158" s="652"/>
      <c r="AY158" s="652"/>
      <c r="AZ158" s="652"/>
      <c r="BA158" s="652"/>
      <c r="BB158" s="652"/>
      <c r="BC158" s="652"/>
      <c r="BD158" s="652"/>
      <c r="BE158" s="652"/>
      <c r="BF158" s="652"/>
      <c r="BG158" s="652"/>
      <c r="BH158" s="652"/>
      <c r="BI158" s="652"/>
      <c r="BJ158" s="652"/>
      <c r="BK158" s="652"/>
      <c r="BL158" s="652"/>
      <c r="BM158" s="652"/>
      <c r="BN158" s="652"/>
      <c r="BO158" s="652"/>
    </row>
    <row r="159" spans="1:67" s="16" customFormat="1" ht="15">
      <c r="A159" s="852"/>
      <c r="B159" s="853"/>
      <c r="C159" s="961"/>
      <c r="D159" s="961"/>
      <c r="E159" s="961"/>
      <c r="F159" s="989"/>
      <c r="G159" s="853"/>
      <c r="H159" s="853"/>
      <c r="I159" s="853"/>
      <c r="J159" s="990"/>
      <c r="K159" s="503"/>
      <c r="L159" s="606"/>
      <c r="M159" s="503"/>
      <c r="N159" s="606"/>
      <c r="O159" s="606"/>
      <c r="P159" s="606"/>
      <c r="Q159" s="920"/>
      <c r="R159" s="920"/>
      <c r="S159" s="921"/>
      <c r="T159" s="922"/>
      <c r="U159" s="921"/>
      <c r="V159" s="921"/>
      <c r="W159" s="921"/>
      <c r="X159" s="921"/>
      <c r="Y159" s="921"/>
      <c r="Z159" s="921"/>
      <c r="AA159" s="921"/>
      <c r="AB159" s="921"/>
      <c r="AC159" s="921"/>
      <c r="AD159" s="921"/>
      <c r="AE159" s="921"/>
      <c r="AF159" s="921"/>
      <c r="AG159" s="931"/>
      <c r="AH159" s="931"/>
      <c r="AI159" s="931"/>
      <c r="AJ159" s="931"/>
      <c r="AL159" s="650"/>
      <c r="AM159" s="652"/>
      <c r="AN159" s="661"/>
      <c r="AO159" s="652"/>
      <c r="AP159" s="652"/>
      <c r="AQ159" s="652"/>
      <c r="AR159" s="652"/>
      <c r="AS159" s="652"/>
      <c r="AT159" s="652"/>
      <c r="AU159" s="652"/>
      <c r="AV159" s="652"/>
      <c r="AW159" s="652"/>
      <c r="AX159" s="652"/>
      <c r="AY159" s="652"/>
      <c r="AZ159" s="652"/>
      <c r="BA159" s="652"/>
      <c r="BB159" s="652"/>
      <c r="BC159" s="652"/>
      <c r="BD159" s="652"/>
      <c r="BE159" s="652"/>
      <c r="BF159" s="652"/>
      <c r="BG159" s="652"/>
      <c r="BH159" s="652"/>
      <c r="BI159" s="652"/>
      <c r="BJ159" s="652"/>
      <c r="BK159" s="652"/>
      <c r="BL159" s="652"/>
      <c r="BM159" s="652"/>
      <c r="BN159" s="652"/>
      <c r="BO159" s="652"/>
    </row>
    <row r="160" spans="1:67" s="16" customFormat="1" ht="15">
      <c r="A160" s="1762" t="s">
        <v>308</v>
      </c>
      <c r="B160" s="1731" t="s">
        <v>2579</v>
      </c>
      <c r="C160" s="1749">
        <f>COUNTA(C162)</f>
        <v>1</v>
      </c>
      <c r="D160" s="1749"/>
      <c r="E160" s="1449"/>
      <c r="F160" s="818"/>
      <c r="G160" s="818"/>
      <c r="H160" s="818"/>
      <c r="I160" s="818"/>
      <c r="J160" s="835">
        <f>SUM(J161:J162)</f>
        <v>188</v>
      </c>
      <c r="K160" s="991"/>
      <c r="L160" s="960"/>
      <c r="M160" s="991"/>
      <c r="N160" s="960"/>
      <c r="O160" s="960"/>
      <c r="P160" s="960"/>
      <c r="Q160" s="925"/>
      <c r="R160" s="925"/>
      <c r="S160" s="926"/>
      <c r="T160" s="927"/>
      <c r="U160" s="926" t="s">
        <v>1525</v>
      </c>
      <c r="V160" s="926"/>
      <c r="W160" s="926"/>
      <c r="X160" s="926"/>
      <c r="Y160" s="926"/>
      <c r="Z160" s="926"/>
      <c r="AA160" s="926"/>
      <c r="AB160" s="926"/>
      <c r="AC160" s="926"/>
      <c r="AD160" s="926"/>
      <c r="AE160" s="926"/>
      <c r="AF160" s="926"/>
      <c r="AG160" s="931"/>
      <c r="AH160" s="931"/>
      <c r="AI160" s="931"/>
      <c r="AJ160" s="931"/>
      <c r="AL160" s="650"/>
      <c r="AM160" s="652"/>
      <c r="AN160" s="661"/>
      <c r="AO160" s="652"/>
      <c r="AP160" s="652"/>
      <c r="AQ160" s="652"/>
      <c r="AR160" s="652"/>
      <c r="AS160" s="652"/>
      <c r="AT160" s="652"/>
      <c r="AU160" s="652"/>
      <c r="AV160" s="652"/>
      <c r="AW160" s="652"/>
      <c r="AX160" s="652"/>
      <c r="AY160" s="652"/>
      <c r="AZ160" s="652"/>
      <c r="BA160" s="652"/>
      <c r="BB160" s="652"/>
      <c r="BC160" s="652"/>
      <c r="BD160" s="652"/>
      <c r="BE160" s="652"/>
      <c r="BF160" s="652"/>
      <c r="BG160" s="652"/>
      <c r="BH160" s="652"/>
      <c r="BI160" s="652"/>
      <c r="BJ160" s="652"/>
      <c r="BK160" s="652"/>
      <c r="BL160" s="652"/>
      <c r="BM160" s="652"/>
      <c r="BN160" s="652"/>
      <c r="BO160" s="652"/>
    </row>
    <row r="161" spans="1:67" s="5" customFormat="1" ht="15">
      <c r="A161" s="1763"/>
      <c r="B161" s="1733"/>
      <c r="C161" s="1750"/>
      <c r="D161" s="1750"/>
      <c r="E161" s="1450"/>
      <c r="F161" s="529"/>
      <c r="G161" s="35"/>
      <c r="H161" s="35"/>
      <c r="I161" s="35"/>
      <c r="J161" s="528">
        <f>SUM(J158:J158)</f>
        <v>0</v>
      </c>
      <c r="K161" s="573" t="s">
        <v>692</v>
      </c>
      <c r="L161" s="617"/>
      <c r="M161" s="529"/>
      <c r="N161" s="617"/>
      <c r="O161" s="617"/>
      <c r="P161" s="617"/>
      <c r="Q161" s="921">
        <f t="shared" ref="Q161:AF161" si="22">COUNTA(Q148:Q160)</f>
        <v>1</v>
      </c>
      <c r="R161" s="921">
        <f t="shared" si="22"/>
        <v>2</v>
      </c>
      <c r="S161" s="921">
        <f t="shared" si="22"/>
        <v>1</v>
      </c>
      <c r="T161" s="969">
        <f t="shared" si="22"/>
        <v>1</v>
      </c>
      <c r="U161" s="921">
        <f t="shared" si="22"/>
        <v>2</v>
      </c>
      <c r="V161" s="921">
        <f t="shared" si="22"/>
        <v>1</v>
      </c>
      <c r="W161" s="921">
        <f t="shared" si="22"/>
        <v>1</v>
      </c>
      <c r="X161" s="921">
        <f t="shared" si="22"/>
        <v>1</v>
      </c>
      <c r="Y161" s="921">
        <f t="shared" si="22"/>
        <v>1</v>
      </c>
      <c r="Z161" s="921">
        <f t="shared" si="22"/>
        <v>1</v>
      </c>
      <c r="AA161" s="921">
        <f t="shared" si="22"/>
        <v>1</v>
      </c>
      <c r="AB161" s="921">
        <f t="shared" si="22"/>
        <v>1</v>
      </c>
      <c r="AC161" s="921">
        <f t="shared" si="22"/>
        <v>1</v>
      </c>
      <c r="AD161" s="921">
        <f t="shared" si="22"/>
        <v>1</v>
      </c>
      <c r="AE161" s="921">
        <f t="shared" si="22"/>
        <v>1</v>
      </c>
      <c r="AF161" s="921">
        <f t="shared" si="22"/>
        <v>1</v>
      </c>
      <c r="AG161" s="1751"/>
      <c r="AH161" s="1752"/>
      <c r="AI161" s="1752"/>
      <c r="AJ161" s="1753"/>
      <c r="AL161" s="650"/>
      <c r="AM161" s="652"/>
      <c r="AN161" s="661"/>
      <c r="AO161" s="652"/>
      <c r="AP161" s="652"/>
      <c r="AQ161" s="652"/>
      <c r="AR161" s="652"/>
      <c r="AS161" s="652"/>
      <c r="AT161" s="652"/>
      <c r="AU161" s="652"/>
      <c r="AV161" s="652"/>
      <c r="AW161" s="652"/>
      <c r="AX161" s="652"/>
      <c r="AY161" s="652"/>
      <c r="AZ161" s="652"/>
      <c r="BA161" s="652"/>
      <c r="BB161" s="652"/>
      <c r="BC161" s="652"/>
      <c r="BD161" s="652"/>
      <c r="BE161" s="652"/>
      <c r="BF161" s="652"/>
      <c r="BG161" s="652"/>
      <c r="BH161" s="652"/>
      <c r="BI161" s="652"/>
      <c r="BJ161" s="652"/>
      <c r="BK161" s="652"/>
      <c r="BL161" s="652"/>
      <c r="BM161" s="652"/>
      <c r="BN161" s="652"/>
      <c r="BO161" s="652"/>
    </row>
    <row r="162" spans="1:67" s="16" customFormat="1" ht="15">
      <c r="A162" s="673" t="s">
        <v>308</v>
      </c>
      <c r="B162" s="152"/>
      <c r="C162" s="152" t="s">
        <v>313</v>
      </c>
      <c r="D162" s="1731" t="s">
        <v>2579</v>
      </c>
      <c r="E162" s="152"/>
      <c r="F162" s="561"/>
      <c r="G162" s="152" t="s">
        <v>689</v>
      </c>
      <c r="H162" s="152"/>
      <c r="I162" s="152"/>
      <c r="J162" s="521">
        <v>188</v>
      </c>
      <c r="K162" s="503"/>
      <c r="L162" s="606"/>
      <c r="M162" s="573" t="s">
        <v>2642</v>
      </c>
      <c r="N162" s="606"/>
      <c r="O162" s="606"/>
      <c r="P162" s="606"/>
      <c r="Q162" s="920"/>
      <c r="R162" s="920" t="s">
        <v>1525</v>
      </c>
      <c r="S162" s="921"/>
      <c r="T162" s="922"/>
      <c r="U162" s="921"/>
      <c r="V162" s="921"/>
      <c r="W162" s="921"/>
      <c r="X162" s="921"/>
      <c r="Y162" s="921"/>
      <c r="Z162" s="921"/>
      <c r="AA162" s="921"/>
      <c r="AB162" s="921"/>
      <c r="AC162" s="921"/>
      <c r="AD162" s="921"/>
      <c r="AE162" s="921"/>
      <c r="AF162" s="921"/>
      <c r="AG162" s="931"/>
      <c r="AH162" s="931"/>
      <c r="AI162" s="931"/>
      <c r="AJ162" s="931"/>
      <c r="AL162" s="650"/>
      <c r="AM162" s="652"/>
      <c r="AN162" s="661"/>
      <c r="AO162" s="652"/>
      <c r="AP162" s="652"/>
      <c r="AQ162" s="652"/>
      <c r="AR162" s="652"/>
      <c r="AS162" s="652"/>
      <c r="AT162" s="652"/>
      <c r="AU162" s="652"/>
      <c r="AV162" s="652"/>
      <c r="AW162" s="652"/>
      <c r="AX162" s="652"/>
      <c r="AY162" s="652"/>
      <c r="AZ162" s="652"/>
      <c r="BA162" s="652"/>
      <c r="BB162" s="652"/>
      <c r="BC162" s="652"/>
      <c r="BD162" s="652"/>
      <c r="BE162" s="652"/>
      <c r="BF162" s="652"/>
      <c r="BG162" s="652"/>
      <c r="BH162" s="652"/>
      <c r="BI162" s="652"/>
      <c r="BJ162" s="652"/>
      <c r="BK162" s="652"/>
      <c r="BL162" s="652"/>
      <c r="BM162" s="652"/>
      <c r="BN162" s="652"/>
      <c r="BO162" s="652"/>
    </row>
    <row r="163" spans="1:67" s="16" customFormat="1" ht="15">
      <c r="A163" s="992"/>
      <c r="B163" s="993"/>
      <c r="C163" s="993"/>
      <c r="D163" s="993"/>
      <c r="E163" s="993"/>
      <c r="F163" s="994"/>
      <c r="G163" s="993"/>
      <c r="H163" s="993"/>
      <c r="I163" s="993"/>
      <c r="J163" s="995"/>
      <c r="K163" s="503"/>
      <c r="L163" s="606"/>
      <c r="M163" s="573"/>
      <c r="N163" s="606"/>
      <c r="O163" s="606"/>
      <c r="P163" s="606"/>
      <c r="Q163" s="920"/>
      <c r="R163" s="920"/>
      <c r="S163" s="921"/>
      <c r="T163" s="922"/>
      <c r="U163" s="921"/>
      <c r="V163" s="921"/>
      <c r="W163" s="921"/>
      <c r="X163" s="921"/>
      <c r="Y163" s="921"/>
      <c r="Z163" s="921"/>
      <c r="AA163" s="921"/>
      <c r="AB163" s="921"/>
      <c r="AC163" s="921"/>
      <c r="AD163" s="921"/>
      <c r="AE163" s="921"/>
      <c r="AF163" s="921"/>
      <c r="AG163" s="931"/>
      <c r="AH163" s="931"/>
      <c r="AI163" s="931"/>
      <c r="AJ163" s="931"/>
      <c r="AL163" s="650"/>
      <c r="AM163" s="652"/>
      <c r="AN163" s="661"/>
      <c r="AO163" s="652"/>
      <c r="AP163" s="652"/>
      <c r="AQ163" s="652"/>
      <c r="AR163" s="652"/>
      <c r="AS163" s="652"/>
      <c r="AT163" s="652"/>
      <c r="AU163" s="652"/>
      <c r="AV163" s="652"/>
      <c r="AW163" s="652"/>
      <c r="AX163" s="652"/>
      <c r="AY163" s="652"/>
      <c r="AZ163" s="652"/>
      <c r="BA163" s="652"/>
      <c r="BB163" s="652"/>
      <c r="BC163" s="652"/>
      <c r="BD163" s="652"/>
      <c r="BE163" s="652"/>
      <c r="BF163" s="652"/>
      <c r="BG163" s="652"/>
      <c r="BH163" s="652"/>
      <c r="BI163" s="652"/>
      <c r="BJ163" s="652"/>
      <c r="BK163" s="652"/>
      <c r="BL163" s="652"/>
      <c r="BM163" s="652"/>
      <c r="BN163" s="652"/>
      <c r="BO163" s="652"/>
    </row>
    <row r="164" spans="1:67" s="16" customFormat="1" ht="15">
      <c r="A164" s="992"/>
      <c r="B164" s="993"/>
      <c r="C164" s="993"/>
      <c r="D164" s="993"/>
      <c r="E164" s="993"/>
      <c r="F164" s="994"/>
      <c r="G164" s="993"/>
      <c r="H164" s="993"/>
      <c r="I164" s="993"/>
      <c r="J164" s="995"/>
      <c r="K164" s="503"/>
      <c r="L164" s="606"/>
      <c r="M164" s="573"/>
      <c r="N164" s="606"/>
      <c r="O164" s="606"/>
      <c r="P164" s="606"/>
      <c r="Q164" s="920"/>
      <c r="R164" s="920"/>
      <c r="S164" s="921"/>
      <c r="T164" s="922"/>
      <c r="U164" s="921"/>
      <c r="V164" s="921"/>
      <c r="W164" s="921"/>
      <c r="X164" s="921"/>
      <c r="Y164" s="921"/>
      <c r="Z164" s="921"/>
      <c r="AA164" s="921"/>
      <c r="AB164" s="921"/>
      <c r="AC164" s="921"/>
      <c r="AD164" s="921"/>
      <c r="AE164" s="921"/>
      <c r="AF164" s="921"/>
      <c r="AG164" s="931"/>
      <c r="AH164" s="931"/>
      <c r="AI164" s="931"/>
      <c r="AJ164" s="931"/>
      <c r="AL164" s="650"/>
      <c r="AM164" s="652"/>
      <c r="AN164" s="661"/>
      <c r="AO164" s="652"/>
      <c r="AP164" s="652"/>
      <c r="AQ164" s="652"/>
      <c r="AR164" s="652"/>
      <c r="AS164" s="652"/>
      <c r="AT164" s="652"/>
      <c r="AU164" s="652"/>
      <c r="AV164" s="652"/>
      <c r="AW164" s="652"/>
      <c r="AX164" s="652"/>
      <c r="AY164" s="652"/>
      <c r="AZ164" s="652"/>
      <c r="BA164" s="652"/>
      <c r="BB164" s="652"/>
      <c r="BC164" s="652"/>
      <c r="BD164" s="652"/>
      <c r="BE164" s="652"/>
      <c r="BF164" s="652"/>
      <c r="BG164" s="652"/>
      <c r="BH164" s="652"/>
      <c r="BI164" s="652"/>
      <c r="BJ164" s="652"/>
      <c r="BK164" s="652"/>
      <c r="BL164" s="652"/>
      <c r="BM164" s="652"/>
      <c r="BN164" s="652"/>
      <c r="BO164" s="652"/>
    </row>
    <row r="165" spans="1:67" s="16" customFormat="1" ht="15">
      <c r="A165" s="1762" t="s">
        <v>308</v>
      </c>
      <c r="B165" s="1731" t="s">
        <v>551</v>
      </c>
      <c r="C165" s="1764"/>
      <c r="D165" s="1764"/>
      <c r="E165" s="1477"/>
      <c r="F165" s="818"/>
      <c r="G165" s="985" t="s">
        <v>766</v>
      </c>
      <c r="H165" s="985">
        <v>2354</v>
      </c>
      <c r="I165" s="985">
        <v>4681</v>
      </c>
      <c r="J165" s="818"/>
      <c r="K165" s="991"/>
      <c r="L165" s="960"/>
      <c r="M165" s="991"/>
      <c r="N165" s="960"/>
      <c r="O165" s="960"/>
      <c r="P165" s="960"/>
      <c r="Q165" s="925"/>
      <c r="R165" s="925"/>
      <c r="S165" s="926"/>
      <c r="T165" s="927"/>
      <c r="U165" s="926" t="s">
        <v>1525</v>
      </c>
      <c r="V165" s="926"/>
      <c r="W165" s="926"/>
      <c r="X165" s="926"/>
      <c r="Y165" s="926"/>
      <c r="Z165" s="926"/>
      <c r="AA165" s="926"/>
      <c r="AB165" s="926"/>
      <c r="AC165" s="926"/>
      <c r="AD165" s="926"/>
      <c r="AE165" s="926"/>
      <c r="AF165" s="926"/>
      <c r="AG165" s="931"/>
      <c r="AH165" s="931"/>
      <c r="AI165" s="931"/>
      <c r="AJ165" s="931"/>
      <c r="AL165" s="650"/>
      <c r="AM165" s="652"/>
      <c r="AN165" s="661"/>
      <c r="AO165" s="652"/>
      <c r="AP165" s="652"/>
      <c r="AQ165" s="652"/>
      <c r="AR165" s="652"/>
      <c r="AS165" s="652"/>
      <c r="AT165" s="652"/>
      <c r="AU165" s="652"/>
      <c r="AV165" s="652"/>
      <c r="AW165" s="652"/>
      <c r="AX165" s="652"/>
      <c r="AY165" s="652"/>
      <c r="AZ165" s="652"/>
      <c r="BA165" s="652"/>
      <c r="BB165" s="652"/>
      <c r="BC165" s="652"/>
      <c r="BD165" s="652"/>
      <c r="BE165" s="652"/>
      <c r="BF165" s="652"/>
      <c r="BG165" s="652"/>
      <c r="BH165" s="652"/>
      <c r="BI165" s="652"/>
      <c r="BJ165" s="652"/>
      <c r="BK165" s="652"/>
      <c r="BL165" s="652"/>
      <c r="BM165" s="652"/>
      <c r="BN165" s="652"/>
      <c r="BO165" s="652"/>
    </row>
    <row r="166" spans="1:67" s="5" customFormat="1" ht="15">
      <c r="A166" s="1763"/>
      <c r="B166" s="1733"/>
      <c r="C166" s="1765"/>
      <c r="D166" s="1765"/>
      <c r="E166" s="1478"/>
      <c r="F166" s="529"/>
      <c r="J166" s="528">
        <f>SUM(H165:H165)</f>
        <v>2354</v>
      </c>
      <c r="K166" s="573" t="s">
        <v>2429</v>
      </c>
      <c r="L166" s="617"/>
      <c r="M166" s="529"/>
      <c r="N166" s="617"/>
      <c r="O166" s="617"/>
      <c r="P166" s="617"/>
      <c r="Q166" s="921">
        <f t="shared" ref="Q166:AF166" si="23">COUNTA(Q151:Q165)</f>
        <v>2</v>
      </c>
      <c r="R166" s="921">
        <f t="shared" si="23"/>
        <v>4</v>
      </c>
      <c r="S166" s="921">
        <f t="shared" si="23"/>
        <v>2</v>
      </c>
      <c r="T166" s="969">
        <f t="shared" si="23"/>
        <v>2</v>
      </c>
      <c r="U166" s="921">
        <f t="shared" si="23"/>
        <v>4</v>
      </c>
      <c r="V166" s="921">
        <f t="shared" si="23"/>
        <v>2</v>
      </c>
      <c r="W166" s="921">
        <f t="shared" si="23"/>
        <v>2</v>
      </c>
      <c r="X166" s="921">
        <f t="shared" si="23"/>
        <v>2</v>
      </c>
      <c r="Y166" s="921">
        <f t="shared" si="23"/>
        <v>2</v>
      </c>
      <c r="Z166" s="921">
        <f t="shared" si="23"/>
        <v>2</v>
      </c>
      <c r="AA166" s="921">
        <f t="shared" si="23"/>
        <v>2</v>
      </c>
      <c r="AB166" s="921">
        <f t="shared" si="23"/>
        <v>2</v>
      </c>
      <c r="AC166" s="921">
        <f t="shared" si="23"/>
        <v>2</v>
      </c>
      <c r="AD166" s="921">
        <f t="shared" si="23"/>
        <v>2</v>
      </c>
      <c r="AE166" s="921">
        <f t="shared" si="23"/>
        <v>2</v>
      </c>
      <c r="AF166" s="921">
        <f t="shared" si="23"/>
        <v>2</v>
      </c>
      <c r="AG166" s="1751"/>
      <c r="AH166" s="1752"/>
      <c r="AI166" s="1752"/>
      <c r="AJ166" s="1753"/>
      <c r="AL166" s="650"/>
      <c r="AM166" s="652"/>
      <c r="AN166" s="661"/>
      <c r="AO166" s="652"/>
      <c r="AP166" s="652"/>
      <c r="AQ166" s="652"/>
      <c r="AR166" s="652"/>
      <c r="AS166" s="652"/>
      <c r="AT166" s="652"/>
      <c r="AU166" s="652"/>
      <c r="AV166" s="652"/>
      <c r="AW166" s="652"/>
      <c r="AX166" s="652"/>
      <c r="AY166" s="652"/>
      <c r="AZ166" s="652"/>
      <c r="BA166" s="652"/>
      <c r="BB166" s="652"/>
      <c r="BC166" s="652"/>
      <c r="BD166" s="652"/>
      <c r="BE166" s="652"/>
      <c r="BF166" s="652"/>
      <c r="BG166" s="652"/>
      <c r="BH166" s="652"/>
      <c r="BI166" s="652"/>
      <c r="BJ166" s="652"/>
      <c r="BK166" s="652"/>
      <c r="BL166" s="652"/>
      <c r="BM166" s="652"/>
      <c r="BN166" s="652"/>
      <c r="BO166" s="652"/>
    </row>
    <row r="167" spans="1:67" s="16" customFormat="1" ht="15">
      <c r="A167" s="669"/>
      <c r="B167" s="1650"/>
      <c r="C167" s="1651"/>
      <c r="D167" s="1471"/>
      <c r="E167" s="1208"/>
      <c r="F167" s="562"/>
      <c r="G167" s="28"/>
      <c r="H167" s="28"/>
      <c r="I167" s="28"/>
      <c r="J167" s="559"/>
      <c r="K167" s="562"/>
      <c r="L167" s="625"/>
      <c r="M167" s="562"/>
      <c r="N167" s="625"/>
      <c r="O167" s="625"/>
      <c r="P167" s="625"/>
      <c r="Q167" s="920"/>
      <c r="R167" s="920"/>
      <c r="S167" s="921" t="s">
        <v>1525</v>
      </c>
      <c r="T167" s="922"/>
      <c r="U167" s="921"/>
      <c r="V167" s="921"/>
      <c r="W167" s="921"/>
      <c r="X167" s="921"/>
      <c r="Y167" s="921"/>
      <c r="Z167" s="921"/>
      <c r="AA167" s="921"/>
      <c r="AB167" s="921"/>
      <c r="AC167" s="921"/>
      <c r="AD167" s="921"/>
      <c r="AE167" s="921"/>
      <c r="AF167" s="921"/>
      <c r="AG167" s="931"/>
      <c r="AH167" s="931"/>
      <c r="AI167" s="931"/>
      <c r="AJ167" s="931"/>
      <c r="AL167" s="650"/>
      <c r="AM167" s="652"/>
      <c r="AN167" s="661"/>
      <c r="AO167" s="652"/>
      <c r="AP167" s="652"/>
      <c r="AQ167" s="652"/>
      <c r="AR167" s="652"/>
      <c r="AS167" s="652"/>
      <c r="AT167" s="652"/>
      <c r="AU167" s="652"/>
      <c r="AV167" s="652"/>
      <c r="AW167" s="652"/>
      <c r="AX167" s="652"/>
      <c r="AY167" s="652"/>
      <c r="AZ167" s="652"/>
      <c r="BA167" s="652"/>
      <c r="BB167" s="652"/>
      <c r="BC167" s="652"/>
      <c r="BD167" s="652"/>
      <c r="BE167" s="652"/>
      <c r="BF167" s="652"/>
      <c r="BG167" s="652"/>
      <c r="BH167" s="652"/>
      <c r="BI167" s="652"/>
      <c r="BJ167" s="652"/>
      <c r="BK167" s="652"/>
      <c r="BL167" s="652"/>
      <c r="BM167" s="652"/>
      <c r="BN167" s="652"/>
      <c r="BO167" s="652"/>
    </row>
    <row r="168" spans="1:67" s="16" customFormat="1" ht="15">
      <c r="A168" s="1766" t="s">
        <v>308</v>
      </c>
      <c r="B168" s="1766" t="s">
        <v>2578</v>
      </c>
      <c r="C168" s="1756">
        <f>COUNTA(B170:C171)</f>
        <v>2</v>
      </c>
      <c r="D168" s="1756"/>
      <c r="E168" s="1474"/>
      <c r="F168" s="988"/>
      <c r="G168" s="985" t="s">
        <v>689</v>
      </c>
      <c r="H168" s="985">
        <v>1480</v>
      </c>
      <c r="I168" s="985">
        <v>4709</v>
      </c>
      <c r="J168" s="887">
        <f>SUM(J169:J171)</f>
        <v>3812</v>
      </c>
      <c r="K168" s="988"/>
      <c r="L168" s="996"/>
      <c r="M168" s="988"/>
      <c r="N168" s="996"/>
      <c r="O168" s="996"/>
      <c r="P168" s="996"/>
      <c r="Q168" s="920"/>
      <c r="R168" s="920"/>
      <c r="S168" s="921"/>
      <c r="T168" s="973"/>
      <c r="U168" s="921"/>
      <c r="V168" s="921"/>
      <c r="W168" s="921"/>
      <c r="X168" s="921"/>
      <c r="Y168" s="921"/>
      <c r="Z168" s="921"/>
      <c r="AA168" s="921"/>
      <c r="AB168" s="921"/>
      <c r="AC168" s="921"/>
      <c r="AD168" s="921"/>
      <c r="AE168" s="921"/>
      <c r="AF168" s="921"/>
      <c r="AG168" s="931"/>
      <c r="AH168" s="931"/>
      <c r="AI168" s="931"/>
      <c r="AJ168" s="931"/>
      <c r="AL168" s="650"/>
      <c r="AM168" s="652"/>
      <c r="AN168" s="661"/>
      <c r="AO168" s="652"/>
      <c r="AP168" s="652"/>
      <c r="AQ168" s="652"/>
      <c r="AR168" s="652"/>
      <c r="AS168" s="652"/>
      <c r="AT168" s="652"/>
      <c r="AU168" s="652"/>
      <c r="AV168" s="652"/>
      <c r="AW168" s="652"/>
      <c r="AX168" s="652"/>
      <c r="AY168" s="652"/>
      <c r="AZ168" s="652"/>
      <c r="BA168" s="652"/>
      <c r="BB168" s="652"/>
      <c r="BC168" s="652"/>
      <c r="BD168" s="652"/>
      <c r="BE168" s="652"/>
      <c r="BF168" s="652"/>
      <c r="BG168" s="652"/>
      <c r="BH168" s="652"/>
      <c r="BI168" s="652"/>
      <c r="BJ168" s="652"/>
      <c r="BK168" s="652"/>
      <c r="BL168" s="652"/>
      <c r="BM168" s="652"/>
      <c r="BN168" s="652"/>
      <c r="BO168" s="652"/>
    </row>
    <row r="169" spans="1:67" s="5" customFormat="1" ht="15">
      <c r="A169" s="1767"/>
      <c r="B169" s="1767"/>
      <c r="C169" s="1761"/>
      <c r="D169" s="1761"/>
      <c r="E169" s="1475"/>
      <c r="F169" s="529"/>
      <c r="J169" s="528">
        <f>SUM(H169:I169)</f>
        <v>0</v>
      </c>
      <c r="K169" s="573" t="s">
        <v>692</v>
      </c>
      <c r="L169" s="617"/>
      <c r="M169" s="529"/>
      <c r="N169" s="617"/>
      <c r="O169" s="617"/>
      <c r="P169" s="617"/>
      <c r="Q169" s="974">
        <f t="shared" ref="Q169:AF169" si="24">COUNTA(Q167:Q168)</f>
        <v>0</v>
      </c>
      <c r="R169" s="974">
        <f t="shared" si="24"/>
        <v>0</v>
      </c>
      <c r="S169" s="974">
        <f t="shared" si="24"/>
        <v>1</v>
      </c>
      <c r="T169" s="975">
        <f t="shared" si="24"/>
        <v>0</v>
      </c>
      <c r="U169" s="974">
        <f t="shared" si="24"/>
        <v>0</v>
      </c>
      <c r="V169" s="974">
        <f t="shared" si="24"/>
        <v>0</v>
      </c>
      <c r="W169" s="974">
        <f t="shared" si="24"/>
        <v>0</v>
      </c>
      <c r="X169" s="974">
        <f t="shared" si="24"/>
        <v>0</v>
      </c>
      <c r="Y169" s="974">
        <f t="shared" si="24"/>
        <v>0</v>
      </c>
      <c r="Z169" s="974">
        <f t="shared" si="24"/>
        <v>0</v>
      </c>
      <c r="AA169" s="974">
        <f t="shared" si="24"/>
        <v>0</v>
      </c>
      <c r="AB169" s="974">
        <f t="shared" si="24"/>
        <v>0</v>
      </c>
      <c r="AC169" s="974">
        <f t="shared" si="24"/>
        <v>0</v>
      </c>
      <c r="AD169" s="974">
        <f t="shared" si="24"/>
        <v>0</v>
      </c>
      <c r="AE169" s="974">
        <f t="shared" si="24"/>
        <v>0</v>
      </c>
      <c r="AF169" s="974">
        <f t="shared" si="24"/>
        <v>0</v>
      </c>
      <c r="AG169" s="1751"/>
      <c r="AH169" s="1752"/>
      <c r="AI169" s="1752"/>
      <c r="AJ169" s="1753"/>
      <c r="AL169" s="650"/>
      <c r="AM169" s="652"/>
      <c r="AN169" s="661"/>
      <c r="AO169" s="652"/>
      <c r="AP169" s="652"/>
      <c r="AQ169" s="652"/>
      <c r="AR169" s="652"/>
      <c r="AS169" s="652"/>
      <c r="AT169" s="652"/>
      <c r="AU169" s="652"/>
      <c r="AV169" s="652"/>
      <c r="AW169" s="652"/>
      <c r="AX169" s="652"/>
      <c r="AY169" s="652"/>
      <c r="AZ169" s="652"/>
      <c r="BA169" s="652"/>
      <c r="BB169" s="652"/>
      <c r="BC169" s="652"/>
      <c r="BD169" s="652"/>
      <c r="BE169" s="652"/>
      <c r="BF169" s="652"/>
      <c r="BG169" s="652"/>
      <c r="BH169" s="652"/>
      <c r="BI169" s="652"/>
      <c r="BJ169" s="652"/>
      <c r="BK169" s="652"/>
      <c r="BL169" s="652"/>
      <c r="BM169" s="652"/>
      <c r="BN169" s="652"/>
      <c r="BO169" s="652"/>
    </row>
    <row r="170" spans="1:67" s="16" customFormat="1" ht="15">
      <c r="A170" s="679" t="s">
        <v>308</v>
      </c>
      <c r="B170" s="137"/>
      <c r="C170" s="144" t="s">
        <v>332</v>
      </c>
      <c r="D170" s="1766" t="s">
        <v>2578</v>
      </c>
      <c r="E170" s="144"/>
      <c r="F170" s="520">
        <v>6.6</v>
      </c>
      <c r="G170" s="137" t="s">
        <v>808</v>
      </c>
      <c r="H170" s="137">
        <v>696</v>
      </c>
      <c r="I170" s="137">
        <v>2012</v>
      </c>
      <c r="J170" s="515">
        <f>SUM(H170:I170)</f>
        <v>2708</v>
      </c>
      <c r="K170" s="516"/>
      <c r="L170" s="613"/>
      <c r="M170" s="573" t="s">
        <v>2642</v>
      </c>
      <c r="N170" s="613"/>
      <c r="O170" s="573" t="s">
        <v>940</v>
      </c>
      <c r="P170" s="613"/>
      <c r="Q170" s="921"/>
      <c r="R170" s="921" t="s">
        <v>1525</v>
      </c>
      <c r="S170" s="921"/>
      <c r="T170" s="969"/>
      <c r="U170" s="921"/>
      <c r="V170" s="921"/>
      <c r="W170" s="921"/>
      <c r="X170" s="921"/>
      <c r="Y170" s="921"/>
      <c r="Z170" s="921"/>
      <c r="AA170" s="921"/>
      <c r="AB170" s="921"/>
      <c r="AC170" s="921"/>
      <c r="AD170" s="921"/>
      <c r="AE170" s="921"/>
      <c r="AF170" s="921"/>
      <c r="AG170" s="931"/>
      <c r="AH170" s="931"/>
      <c r="AI170" s="931"/>
      <c r="AJ170" s="931"/>
      <c r="AL170" s="650"/>
      <c r="AM170" s="652"/>
      <c r="AN170" s="661"/>
      <c r="AO170" s="652"/>
      <c r="AP170" s="652"/>
      <c r="AQ170" s="652"/>
      <c r="AR170" s="652"/>
      <c r="AS170" s="652"/>
      <c r="AT170" s="652"/>
      <c r="AU170" s="652"/>
      <c r="AV170" s="652"/>
      <c r="AW170" s="652"/>
      <c r="AX170" s="652"/>
      <c r="AY170" s="652"/>
      <c r="AZ170" s="652"/>
      <c r="BA170" s="652"/>
      <c r="BB170" s="652"/>
      <c r="BC170" s="652"/>
      <c r="BD170" s="652"/>
      <c r="BE170" s="652"/>
      <c r="BF170" s="652"/>
      <c r="BG170" s="652"/>
      <c r="BH170" s="652"/>
      <c r="BI170" s="652"/>
      <c r="BJ170" s="652"/>
      <c r="BK170" s="652"/>
      <c r="BL170" s="652"/>
      <c r="BM170" s="652"/>
      <c r="BN170" s="652"/>
      <c r="BO170" s="652"/>
    </row>
    <row r="171" spans="1:67" s="16" customFormat="1" ht="15">
      <c r="A171" s="674" t="s">
        <v>308</v>
      </c>
      <c r="B171" s="36"/>
      <c r="C171" s="36" t="s">
        <v>1412</v>
      </c>
      <c r="D171" s="1766" t="s">
        <v>2578</v>
      </c>
      <c r="E171" s="36"/>
      <c r="F171" s="506"/>
      <c r="G171" s="36" t="s">
        <v>689</v>
      </c>
      <c r="H171" s="36">
        <v>236</v>
      </c>
      <c r="I171" s="36">
        <v>868</v>
      </c>
      <c r="J171" s="515">
        <f>SUM(H171:I171)</f>
        <v>1104</v>
      </c>
      <c r="K171" s="520"/>
      <c r="L171" s="614"/>
      <c r="M171" s="520"/>
      <c r="N171" s="614"/>
      <c r="O171" s="614"/>
      <c r="P171" s="614"/>
      <c r="Q171" s="920"/>
      <c r="R171" s="920"/>
      <c r="S171" s="921"/>
      <c r="T171" s="922"/>
      <c r="U171" s="921" t="s">
        <v>1525</v>
      </c>
      <c r="V171" s="921"/>
      <c r="W171" s="921"/>
      <c r="X171" s="921"/>
      <c r="Y171" s="921"/>
      <c r="Z171" s="921"/>
      <c r="AA171" s="921" t="s">
        <v>1525</v>
      </c>
      <c r="AB171" s="921"/>
      <c r="AC171" s="921"/>
      <c r="AD171" s="921"/>
      <c r="AE171" s="921"/>
      <c r="AF171" s="921"/>
      <c r="AG171" s="931"/>
      <c r="AH171" s="931"/>
      <c r="AI171" s="931"/>
      <c r="AJ171" s="931"/>
      <c r="AL171" s="650"/>
      <c r="AM171" s="652"/>
      <c r="AN171" s="661"/>
      <c r="AO171" s="652"/>
      <c r="AP171" s="652"/>
      <c r="AQ171" s="652"/>
      <c r="AR171" s="652"/>
      <c r="AS171" s="652"/>
      <c r="AT171" s="652"/>
      <c r="AU171" s="652"/>
      <c r="AV171" s="652"/>
      <c r="AW171" s="652"/>
      <c r="AX171" s="652"/>
      <c r="AY171" s="652"/>
      <c r="AZ171" s="652"/>
      <c r="BA171" s="652"/>
      <c r="BB171" s="652"/>
      <c r="BC171" s="652"/>
      <c r="BD171" s="652"/>
      <c r="BE171" s="652"/>
      <c r="BF171" s="652"/>
      <c r="BG171" s="652"/>
      <c r="BH171" s="652"/>
      <c r="BI171" s="652"/>
      <c r="BJ171" s="652"/>
      <c r="BK171" s="652"/>
      <c r="BL171" s="652"/>
      <c r="BM171" s="652"/>
      <c r="BN171" s="652"/>
      <c r="BO171" s="652"/>
    </row>
    <row r="172" spans="1:67" s="5" customFormat="1" ht="15">
      <c r="A172" s="685"/>
      <c r="B172" s="878"/>
      <c r="C172" s="37"/>
      <c r="D172" s="37"/>
      <c r="E172" s="37"/>
      <c r="F172" s="530"/>
      <c r="G172" s="28"/>
      <c r="H172" s="28"/>
      <c r="I172" s="28"/>
      <c r="J172" s="505"/>
      <c r="K172" s="888"/>
      <c r="L172" s="607"/>
      <c r="M172" s="838"/>
      <c r="N172" s="607"/>
      <c r="O172" s="607"/>
      <c r="P172" s="607"/>
      <c r="Q172" s="925"/>
      <c r="R172" s="920"/>
      <c r="S172" s="921"/>
      <c r="T172" s="922"/>
      <c r="U172" s="921"/>
      <c r="V172" s="921"/>
      <c r="W172" s="921"/>
      <c r="X172" s="921"/>
      <c r="Y172" s="921"/>
      <c r="Z172" s="921"/>
      <c r="AA172" s="921"/>
      <c r="AB172" s="921"/>
      <c r="AC172" s="921"/>
      <c r="AD172" s="921"/>
      <c r="AE172" s="921"/>
      <c r="AF172" s="921"/>
      <c r="AG172" s="931"/>
      <c r="AH172" s="931"/>
      <c r="AI172" s="931"/>
      <c r="AJ172" s="939"/>
      <c r="AL172" s="650"/>
      <c r="AM172" s="652"/>
      <c r="AN172" s="661"/>
      <c r="AO172" s="652"/>
      <c r="AP172" s="652"/>
      <c r="AQ172" s="652"/>
      <c r="AR172" s="652"/>
      <c r="AS172" s="652"/>
      <c r="AT172" s="652"/>
      <c r="AU172" s="652"/>
      <c r="AV172" s="652"/>
      <c r="AW172" s="652"/>
      <c r="AX172" s="652"/>
      <c r="AY172" s="652"/>
      <c r="AZ172" s="652"/>
      <c r="BA172" s="652"/>
      <c r="BB172" s="652"/>
      <c r="BC172" s="652"/>
      <c r="BD172" s="652"/>
      <c r="BE172" s="652"/>
      <c r="BF172" s="652"/>
      <c r="BG172" s="652"/>
      <c r="BH172" s="652"/>
      <c r="BI172" s="652"/>
      <c r="BJ172" s="652"/>
      <c r="BK172" s="652"/>
      <c r="BL172" s="652"/>
      <c r="BM172" s="652"/>
      <c r="BN172" s="652"/>
      <c r="BO172" s="652"/>
    </row>
    <row r="173" spans="1:67" s="5" customFormat="1" ht="15">
      <c r="A173" s="1756" t="s">
        <v>1026</v>
      </c>
      <c r="B173" s="1756" t="s">
        <v>334</v>
      </c>
      <c r="C173" s="1768">
        <f>COUNTA(C175:C179)</f>
        <v>5</v>
      </c>
      <c r="D173" s="1768"/>
      <c r="E173" s="1472"/>
      <c r="F173" s="880"/>
      <c r="G173" s="886"/>
      <c r="H173" s="886"/>
      <c r="I173" s="886"/>
      <c r="J173" s="887">
        <f>SUM(J174:J179)</f>
        <v>1070</v>
      </c>
      <c r="K173" s="573"/>
      <c r="L173" s="881"/>
      <c r="M173" s="880"/>
      <c r="N173" s="881"/>
      <c r="O173" s="881"/>
      <c r="P173" s="881"/>
      <c r="Q173" s="925"/>
      <c r="R173" s="925"/>
      <c r="S173" s="926"/>
      <c r="T173" s="927"/>
      <c r="U173" s="921" t="s">
        <v>1525</v>
      </c>
      <c r="V173" s="926"/>
      <c r="W173" s="926"/>
      <c r="X173" s="926"/>
      <c r="Y173" s="921"/>
      <c r="Z173" s="926"/>
      <c r="AA173" s="921"/>
      <c r="AB173" s="921"/>
      <c r="AC173" s="921"/>
      <c r="AD173" s="921"/>
      <c r="AE173" s="926"/>
      <c r="AF173" s="921"/>
      <c r="AG173" s="931"/>
      <c r="AH173" s="931"/>
      <c r="AI173" s="931"/>
      <c r="AJ173" s="939"/>
      <c r="AL173" s="650"/>
      <c r="AM173" s="652"/>
      <c r="AN173" s="661"/>
      <c r="AO173" s="652"/>
      <c r="AP173" s="652"/>
      <c r="AQ173" s="652"/>
      <c r="AR173" s="652"/>
      <c r="AS173" s="652"/>
      <c r="AT173" s="652"/>
      <c r="AU173" s="652"/>
      <c r="AV173" s="652"/>
      <c r="AW173" s="652"/>
      <c r="AX173" s="652"/>
      <c r="AY173" s="652"/>
      <c r="AZ173" s="652"/>
      <c r="BA173" s="652"/>
      <c r="BB173" s="652"/>
      <c r="BC173" s="652"/>
      <c r="BD173" s="652"/>
      <c r="BE173" s="652"/>
      <c r="BF173" s="652"/>
      <c r="BG173" s="652"/>
      <c r="BH173" s="652"/>
      <c r="BI173" s="652"/>
      <c r="BJ173" s="652"/>
      <c r="BK173" s="652"/>
      <c r="BL173" s="652"/>
      <c r="BM173" s="652"/>
      <c r="BN173" s="652"/>
      <c r="BO173" s="652"/>
    </row>
    <row r="174" spans="1:67" s="5" customFormat="1" ht="15">
      <c r="A174" s="1761"/>
      <c r="B174" s="1761"/>
      <c r="C174" s="1769"/>
      <c r="D174" s="1769"/>
      <c r="E174" s="1473"/>
      <c r="F174" s="542"/>
      <c r="G174" s="27"/>
      <c r="H174" s="27"/>
      <c r="I174" s="27"/>
      <c r="J174" s="526">
        <v>117</v>
      </c>
      <c r="K174" s="573" t="s">
        <v>691</v>
      </c>
      <c r="L174" s="622"/>
      <c r="M174" s="542"/>
      <c r="N174" s="622"/>
      <c r="O174" s="622"/>
      <c r="P174" s="622"/>
      <c r="Q174" s="921">
        <f t="shared" ref="Q174:AF174" si="25">COUNTA(Q172:Q173)</f>
        <v>0</v>
      </c>
      <c r="R174" s="921">
        <f t="shared" si="25"/>
        <v>0</v>
      </c>
      <c r="S174" s="921">
        <f t="shared" si="25"/>
        <v>0</v>
      </c>
      <c r="T174" s="969">
        <f t="shared" si="25"/>
        <v>0</v>
      </c>
      <c r="U174" s="921">
        <f t="shared" si="25"/>
        <v>1</v>
      </c>
      <c r="V174" s="921">
        <f t="shared" si="25"/>
        <v>0</v>
      </c>
      <c r="W174" s="921">
        <f t="shared" si="25"/>
        <v>0</v>
      </c>
      <c r="X174" s="921">
        <f t="shared" si="25"/>
        <v>0</v>
      </c>
      <c r="Y174" s="921">
        <f t="shared" si="25"/>
        <v>0</v>
      </c>
      <c r="Z174" s="921">
        <f t="shared" si="25"/>
        <v>0</v>
      </c>
      <c r="AA174" s="921">
        <f t="shared" si="25"/>
        <v>0</v>
      </c>
      <c r="AB174" s="921">
        <f t="shared" si="25"/>
        <v>0</v>
      </c>
      <c r="AC174" s="921">
        <f t="shared" si="25"/>
        <v>0</v>
      </c>
      <c r="AD174" s="921">
        <f t="shared" si="25"/>
        <v>0</v>
      </c>
      <c r="AE174" s="921">
        <f t="shared" si="25"/>
        <v>0</v>
      </c>
      <c r="AF174" s="921">
        <f t="shared" si="25"/>
        <v>0</v>
      </c>
      <c r="AG174" s="1751"/>
      <c r="AH174" s="1752"/>
      <c r="AI174" s="1752"/>
      <c r="AJ174" s="1753"/>
      <c r="AL174" s="650"/>
      <c r="AM174" s="652"/>
      <c r="AN174" s="661"/>
      <c r="AO174" s="652"/>
      <c r="AP174" s="652"/>
      <c r="AQ174" s="652"/>
      <c r="AR174" s="652"/>
      <c r="AS174" s="652"/>
      <c r="AT174" s="652"/>
      <c r="AU174" s="652"/>
      <c r="AV174" s="652"/>
      <c r="AW174" s="652"/>
      <c r="AX174" s="652"/>
      <c r="AY174" s="652"/>
      <c r="AZ174" s="652"/>
      <c r="BA174" s="652"/>
      <c r="BB174" s="652"/>
      <c r="BC174" s="652"/>
      <c r="BD174" s="652"/>
      <c r="BE174" s="652"/>
      <c r="BF174" s="652"/>
      <c r="BG174" s="652"/>
      <c r="BH174" s="652"/>
      <c r="BI174" s="652"/>
      <c r="BJ174" s="652"/>
      <c r="BK174" s="652"/>
      <c r="BL174" s="652"/>
      <c r="BM174" s="652"/>
      <c r="BN174" s="652"/>
      <c r="BO174" s="652"/>
    </row>
    <row r="175" spans="1:67" s="5" customFormat="1" ht="15">
      <c r="A175" s="669" t="s">
        <v>1026</v>
      </c>
      <c r="B175" s="28"/>
      <c r="C175" s="33" t="s">
        <v>335</v>
      </c>
      <c r="D175" s="1756" t="s">
        <v>334</v>
      </c>
      <c r="E175" s="33"/>
      <c r="F175" s="530"/>
      <c r="G175" s="36" t="s">
        <v>766</v>
      </c>
      <c r="H175" s="36"/>
      <c r="I175" s="36"/>
      <c r="J175" s="517">
        <v>324</v>
      </c>
      <c r="K175" s="530"/>
      <c r="L175" s="607"/>
      <c r="M175" s="530"/>
      <c r="N175" s="607"/>
      <c r="O175" s="607"/>
      <c r="P175" s="607"/>
      <c r="Q175" s="920" t="s">
        <v>1525</v>
      </c>
      <c r="R175" s="920" t="s">
        <v>1525</v>
      </c>
      <c r="S175" s="920"/>
      <c r="T175" s="922"/>
      <c r="U175" s="920"/>
      <c r="V175" s="920"/>
      <c r="W175" s="920"/>
      <c r="X175" s="920"/>
      <c r="Y175" s="920"/>
      <c r="Z175" s="920"/>
      <c r="AA175" s="920"/>
      <c r="AB175" s="920"/>
      <c r="AC175" s="920"/>
      <c r="AD175" s="920"/>
      <c r="AE175" s="920"/>
      <c r="AF175" s="920"/>
      <c r="AG175" s="923"/>
      <c r="AH175" s="930"/>
      <c r="AI175" s="930"/>
      <c r="AJ175" s="938"/>
      <c r="AL175" s="650"/>
      <c r="AM175" s="652"/>
      <c r="AN175" s="661"/>
      <c r="AO175" s="652"/>
      <c r="AP175" s="652"/>
      <c r="AQ175" s="652"/>
      <c r="AR175" s="652"/>
      <c r="AS175" s="652"/>
      <c r="AT175" s="652"/>
      <c r="AU175" s="652"/>
      <c r="AV175" s="652"/>
      <c r="AW175" s="652"/>
      <c r="AX175" s="652"/>
      <c r="AY175" s="652"/>
      <c r="AZ175" s="652"/>
      <c r="BA175" s="652"/>
      <c r="BB175" s="652"/>
      <c r="BC175" s="652"/>
      <c r="BD175" s="652"/>
      <c r="BE175" s="652"/>
      <c r="BF175" s="652"/>
      <c r="BG175" s="652"/>
      <c r="BH175" s="652"/>
      <c r="BI175" s="652"/>
      <c r="BJ175" s="652"/>
      <c r="BK175" s="652"/>
      <c r="BL175" s="652"/>
      <c r="BM175" s="652"/>
      <c r="BN175" s="652"/>
      <c r="BO175" s="652"/>
    </row>
    <row r="176" spans="1:67" s="5" customFormat="1" ht="15">
      <c r="A176" s="669" t="s">
        <v>1026</v>
      </c>
      <c r="B176" s="28"/>
      <c r="C176" s="33" t="s">
        <v>336</v>
      </c>
      <c r="D176" s="1756" t="s">
        <v>334</v>
      </c>
      <c r="E176" s="33"/>
      <c r="F176" s="530"/>
      <c r="G176" s="36" t="s">
        <v>766</v>
      </c>
      <c r="H176" s="36"/>
      <c r="I176" s="36"/>
      <c r="J176" s="517">
        <v>269</v>
      </c>
      <c r="K176" s="530"/>
      <c r="L176" s="607"/>
      <c r="M176" s="530"/>
      <c r="N176" s="607"/>
      <c r="O176" s="607"/>
      <c r="P176" s="607"/>
      <c r="Q176" s="925"/>
      <c r="R176" s="920"/>
      <c r="S176" s="921"/>
      <c r="T176" s="922"/>
      <c r="U176" s="921"/>
      <c r="V176" s="921"/>
      <c r="W176" s="921"/>
      <c r="X176" s="921"/>
      <c r="Y176" s="921"/>
      <c r="Z176" s="921"/>
      <c r="AA176" s="921"/>
      <c r="AB176" s="921"/>
      <c r="AC176" s="921"/>
      <c r="AD176" s="921"/>
      <c r="AE176" s="921"/>
      <c r="AF176" s="921"/>
      <c r="AG176" s="928"/>
      <c r="AH176" s="931"/>
      <c r="AI176" s="931"/>
      <c r="AJ176" s="939"/>
      <c r="AL176" s="650"/>
      <c r="AM176" s="652"/>
      <c r="AN176" s="661"/>
      <c r="AO176" s="652"/>
      <c r="AP176" s="652"/>
      <c r="AQ176" s="652"/>
      <c r="AR176" s="652"/>
      <c r="AS176" s="652"/>
      <c r="AT176" s="652"/>
      <c r="AU176" s="652"/>
      <c r="AV176" s="652"/>
      <c r="AW176" s="652"/>
      <c r="AX176" s="652"/>
      <c r="AY176" s="652"/>
      <c r="AZ176" s="652"/>
      <c r="BA176" s="652"/>
      <c r="BB176" s="652"/>
      <c r="BC176" s="652"/>
      <c r="BD176" s="652"/>
      <c r="BE176" s="652"/>
      <c r="BF176" s="652"/>
      <c r="BG176" s="652"/>
      <c r="BH176" s="652"/>
      <c r="BI176" s="652"/>
      <c r="BJ176" s="652"/>
      <c r="BK176" s="652"/>
      <c r="BL176" s="652"/>
      <c r="BM176" s="652"/>
      <c r="BN176" s="652"/>
      <c r="BO176" s="652"/>
    </row>
    <row r="177" spans="1:67" s="5" customFormat="1" ht="15">
      <c r="A177" s="669" t="s">
        <v>1026</v>
      </c>
      <c r="B177" s="28"/>
      <c r="C177" s="33" t="s">
        <v>337</v>
      </c>
      <c r="D177" s="1756" t="s">
        <v>334</v>
      </c>
      <c r="E177" s="33"/>
      <c r="F177" s="530"/>
      <c r="G177" s="36" t="s">
        <v>766</v>
      </c>
      <c r="H177" s="36"/>
      <c r="I177" s="36"/>
      <c r="J177" s="517">
        <v>244</v>
      </c>
      <c r="K177" s="530"/>
      <c r="L177" s="607"/>
      <c r="M177" s="530"/>
      <c r="N177" s="607"/>
      <c r="O177" s="607"/>
      <c r="P177" s="607"/>
      <c r="Q177" s="920"/>
      <c r="R177" s="920"/>
      <c r="S177" s="921"/>
      <c r="T177" s="922"/>
      <c r="U177" s="921"/>
      <c r="V177" s="921"/>
      <c r="W177" s="921"/>
      <c r="X177" s="921"/>
      <c r="Y177" s="921"/>
      <c r="Z177" s="921"/>
      <c r="AA177" s="921"/>
      <c r="AB177" s="921"/>
      <c r="AC177" s="921"/>
      <c r="AD177" s="921"/>
      <c r="AE177" s="921"/>
      <c r="AF177" s="921"/>
      <c r="AG177" s="928"/>
      <c r="AH177" s="931"/>
      <c r="AI177" s="931"/>
      <c r="AJ177" s="939"/>
      <c r="AL177" s="650"/>
      <c r="AM177" s="652"/>
      <c r="AN177" s="661"/>
      <c r="AO177" s="652"/>
      <c r="AP177" s="652"/>
      <c r="AQ177" s="652"/>
      <c r="AR177" s="652"/>
      <c r="AS177" s="652"/>
      <c r="AT177" s="652"/>
      <c r="AU177" s="652"/>
      <c r="AV177" s="652"/>
      <c r="AW177" s="652"/>
      <c r="AX177" s="652"/>
      <c r="AY177" s="652"/>
      <c r="AZ177" s="652"/>
      <c r="BA177" s="652"/>
      <c r="BB177" s="652"/>
      <c r="BC177" s="652"/>
      <c r="BD177" s="652"/>
      <c r="BE177" s="652"/>
      <c r="BF177" s="652"/>
      <c r="BG177" s="652"/>
      <c r="BH177" s="652"/>
      <c r="BI177" s="652"/>
      <c r="BJ177" s="652"/>
      <c r="BK177" s="652"/>
      <c r="BL177" s="652"/>
      <c r="BM177" s="652"/>
      <c r="BN177" s="652"/>
      <c r="BO177" s="652"/>
    </row>
    <row r="178" spans="1:67" s="5" customFormat="1" ht="15">
      <c r="A178" s="669" t="s">
        <v>1026</v>
      </c>
      <c r="B178" s="28"/>
      <c r="C178" s="33" t="s">
        <v>338</v>
      </c>
      <c r="D178" s="1756" t="s">
        <v>334</v>
      </c>
      <c r="E178" s="33"/>
      <c r="F178" s="530"/>
      <c r="G178" s="36" t="s">
        <v>766</v>
      </c>
      <c r="H178" s="36"/>
      <c r="I178" s="36"/>
      <c r="J178" s="517">
        <v>107</v>
      </c>
      <c r="K178" s="530"/>
      <c r="L178" s="607"/>
      <c r="M178" s="530"/>
      <c r="N178" s="607"/>
      <c r="O178" s="607"/>
      <c r="P178" s="607"/>
      <c r="Q178" s="920"/>
      <c r="R178" s="920"/>
      <c r="S178" s="921"/>
      <c r="T178" s="922"/>
      <c r="U178" s="921"/>
      <c r="V178" s="921"/>
      <c r="W178" s="921"/>
      <c r="X178" s="921"/>
      <c r="Y178" s="921"/>
      <c r="Z178" s="921"/>
      <c r="AA178" s="921"/>
      <c r="AB178" s="921"/>
      <c r="AC178" s="921"/>
      <c r="AD178" s="921"/>
      <c r="AE178" s="921"/>
      <c r="AF178" s="921"/>
      <c r="AG178" s="928"/>
      <c r="AH178" s="931"/>
      <c r="AI178" s="931"/>
      <c r="AJ178" s="939"/>
      <c r="AL178" s="650"/>
      <c r="AM178" s="652"/>
      <c r="AN178" s="661"/>
      <c r="AO178" s="652"/>
      <c r="AP178" s="652"/>
      <c r="AQ178" s="652"/>
      <c r="AR178" s="652"/>
      <c r="AS178" s="652"/>
      <c r="AT178" s="652"/>
      <c r="AU178" s="652"/>
      <c r="AV178" s="652"/>
      <c r="AW178" s="652"/>
      <c r="AX178" s="652"/>
      <c r="AY178" s="652"/>
      <c r="AZ178" s="652"/>
      <c r="BA178" s="652"/>
      <c r="BB178" s="652"/>
      <c r="BC178" s="652"/>
      <c r="BD178" s="652"/>
      <c r="BE178" s="652"/>
      <c r="BF178" s="652"/>
      <c r="BG178" s="652"/>
      <c r="BH178" s="652"/>
      <c r="BI178" s="652"/>
      <c r="BJ178" s="652"/>
      <c r="BK178" s="652"/>
      <c r="BL178" s="652"/>
      <c r="BM178" s="652"/>
      <c r="BN178" s="652"/>
      <c r="BO178" s="652"/>
    </row>
    <row r="179" spans="1:67" s="5" customFormat="1" ht="15">
      <c r="A179" s="669" t="s">
        <v>1026</v>
      </c>
      <c r="B179" s="28"/>
      <c r="C179" s="33" t="s">
        <v>339</v>
      </c>
      <c r="D179" s="1756" t="s">
        <v>334</v>
      </c>
      <c r="E179" s="33"/>
      <c r="F179" s="530"/>
      <c r="G179" s="36" t="s">
        <v>766</v>
      </c>
      <c r="H179" s="36"/>
      <c r="I179" s="36"/>
      <c r="J179" s="517">
        <v>9</v>
      </c>
      <c r="K179" s="530"/>
      <c r="L179" s="607"/>
      <c r="M179" s="530"/>
      <c r="N179" s="607"/>
      <c r="O179" s="607"/>
      <c r="P179" s="607"/>
      <c r="Q179" s="920"/>
      <c r="R179" s="920"/>
      <c r="S179" s="921"/>
      <c r="T179" s="922"/>
      <c r="U179" s="921"/>
      <c r="V179" s="921"/>
      <c r="W179" s="921"/>
      <c r="X179" s="921"/>
      <c r="Y179" s="921"/>
      <c r="Z179" s="921"/>
      <c r="AA179" s="921"/>
      <c r="AB179" s="921"/>
      <c r="AC179" s="921"/>
      <c r="AD179" s="921"/>
      <c r="AE179" s="921"/>
      <c r="AF179" s="921"/>
      <c r="AG179" s="928"/>
      <c r="AH179" s="931"/>
      <c r="AI179" s="931"/>
      <c r="AJ179" s="939"/>
      <c r="AL179" s="650"/>
      <c r="AM179" s="652"/>
      <c r="AN179" s="661"/>
      <c r="AO179" s="652"/>
      <c r="AP179" s="652"/>
      <c r="AQ179" s="652"/>
      <c r="AR179" s="652"/>
      <c r="AS179" s="652"/>
      <c r="AT179" s="652"/>
      <c r="AU179" s="652"/>
      <c r="AV179" s="652"/>
      <c r="AW179" s="652"/>
      <c r="AX179" s="652"/>
      <c r="AY179" s="652"/>
      <c r="AZ179" s="652"/>
      <c r="BA179" s="652"/>
      <c r="BB179" s="652"/>
      <c r="BC179" s="652"/>
      <c r="BD179" s="652"/>
      <c r="BE179" s="652"/>
      <c r="BF179" s="652"/>
      <c r="BG179" s="652"/>
      <c r="BH179" s="652"/>
      <c r="BI179" s="652"/>
      <c r="BJ179" s="652"/>
      <c r="BK179" s="652"/>
      <c r="BL179" s="652"/>
      <c r="BM179" s="652"/>
      <c r="BN179" s="652"/>
      <c r="BO179" s="652"/>
    </row>
    <row r="180" spans="1:67" s="5" customFormat="1" ht="15">
      <c r="K180" s="530"/>
      <c r="L180" s="607"/>
      <c r="M180" s="530"/>
      <c r="N180" s="607"/>
      <c r="O180" s="607"/>
      <c r="P180" s="607"/>
      <c r="Q180" s="920"/>
      <c r="R180" s="920"/>
      <c r="S180" s="921"/>
      <c r="T180" s="922"/>
      <c r="U180" s="921"/>
      <c r="V180" s="921"/>
      <c r="W180" s="921"/>
      <c r="X180" s="921"/>
      <c r="Y180" s="921"/>
      <c r="Z180" s="921"/>
      <c r="AA180" s="921"/>
      <c r="AB180" s="921"/>
      <c r="AC180" s="921"/>
      <c r="AD180" s="921"/>
      <c r="AE180" s="921"/>
      <c r="AF180" s="921"/>
      <c r="AG180" s="928"/>
      <c r="AH180" s="931"/>
      <c r="AI180" s="931"/>
      <c r="AJ180" s="939"/>
      <c r="AL180" s="650"/>
      <c r="AM180" s="652"/>
      <c r="AN180" s="661"/>
      <c r="AO180" s="652"/>
      <c r="AP180" s="652"/>
      <c r="AQ180" s="652"/>
      <c r="AR180" s="652"/>
      <c r="AS180" s="652"/>
      <c r="AT180" s="652"/>
      <c r="AU180" s="652"/>
      <c r="AV180" s="652"/>
      <c r="AW180" s="652"/>
      <c r="AX180" s="652"/>
      <c r="AY180" s="652"/>
      <c r="AZ180" s="652"/>
      <c r="BA180" s="652"/>
      <c r="BB180" s="652"/>
      <c r="BC180" s="652"/>
      <c r="BD180" s="652"/>
      <c r="BE180" s="652"/>
      <c r="BF180" s="652"/>
      <c r="BG180" s="652"/>
      <c r="BH180" s="652"/>
      <c r="BI180" s="652"/>
      <c r="BJ180" s="652"/>
      <c r="BK180" s="652"/>
      <c r="BL180" s="652"/>
      <c r="BM180" s="652"/>
      <c r="BN180" s="652"/>
      <c r="BO180" s="652"/>
    </row>
    <row r="181" spans="1:67" s="5" customFormat="1" ht="15">
      <c r="A181" s="1503" t="s">
        <v>1026</v>
      </c>
      <c r="B181" s="1749" t="s">
        <v>1029</v>
      </c>
      <c r="C181" s="1749">
        <f>COUNTA(C183)</f>
        <v>1</v>
      </c>
      <c r="D181" s="1749"/>
      <c r="E181" s="1449"/>
      <c r="F181" s="818"/>
      <c r="G181" s="27" t="s">
        <v>766</v>
      </c>
      <c r="H181" s="27">
        <v>1731</v>
      </c>
      <c r="I181" s="27">
        <v>3046</v>
      </c>
      <c r="J181" s="818"/>
      <c r="K181" s="548"/>
      <c r="L181" s="622"/>
      <c r="M181" s="548"/>
      <c r="N181" s="622"/>
      <c r="O181" s="622"/>
      <c r="P181" s="622"/>
      <c r="Q181" s="920"/>
      <c r="R181" s="920"/>
      <c r="S181" s="921"/>
      <c r="T181" s="973"/>
      <c r="U181" s="921"/>
      <c r="V181" s="921"/>
      <c r="W181" s="921"/>
      <c r="X181" s="921"/>
      <c r="Y181" s="921"/>
      <c r="Z181" s="921"/>
      <c r="AA181" s="921"/>
      <c r="AB181" s="921"/>
      <c r="AC181" s="921"/>
      <c r="AD181" s="921"/>
      <c r="AE181" s="921"/>
      <c r="AF181" s="921"/>
      <c r="AG181" s="997"/>
      <c r="AH181" s="941"/>
      <c r="AI181" s="941"/>
      <c r="AJ181" s="942"/>
      <c r="AL181" s="650"/>
      <c r="AM181" s="652"/>
      <c r="AN181" s="661"/>
      <c r="AO181" s="652"/>
      <c r="AP181" s="652"/>
      <c r="AQ181" s="652"/>
      <c r="AR181" s="652"/>
      <c r="AS181" s="652"/>
      <c r="AT181" s="652"/>
      <c r="AU181" s="652"/>
      <c r="AV181" s="652"/>
      <c r="AW181" s="652"/>
      <c r="AX181" s="652"/>
      <c r="AY181" s="652"/>
      <c r="AZ181" s="652"/>
      <c r="BA181" s="652"/>
      <c r="BB181" s="652"/>
      <c r="BC181" s="652"/>
      <c r="BD181" s="652"/>
      <c r="BE181" s="652"/>
      <c r="BF181" s="652"/>
      <c r="BG181" s="652"/>
      <c r="BH181" s="652"/>
      <c r="BI181" s="652"/>
      <c r="BJ181" s="652"/>
      <c r="BK181" s="652"/>
      <c r="BL181" s="652"/>
      <c r="BM181" s="652"/>
      <c r="BN181" s="652"/>
      <c r="BO181" s="652"/>
    </row>
    <row r="182" spans="1:67" s="5" customFormat="1" ht="15">
      <c r="A182" s="1504"/>
      <c r="B182" s="1750"/>
      <c r="C182" s="1750"/>
      <c r="D182" s="1750"/>
      <c r="E182" s="1450"/>
      <c r="F182" s="542"/>
      <c r="J182" s="526">
        <f>SUM(H182:I182)</f>
        <v>0</v>
      </c>
      <c r="K182" s="573" t="s">
        <v>691</v>
      </c>
      <c r="L182" s="622"/>
      <c r="M182" s="573" t="s">
        <v>2642</v>
      </c>
      <c r="N182" s="622"/>
      <c r="O182" s="622"/>
      <c r="P182" s="622"/>
      <c r="Q182" s="921">
        <f t="shared" ref="Q182:AF182" si="26">COUNTA(Q175:Q180)</f>
        <v>1</v>
      </c>
      <c r="R182" s="921">
        <f t="shared" si="26"/>
        <v>1</v>
      </c>
      <c r="S182" s="921">
        <f t="shared" si="26"/>
        <v>0</v>
      </c>
      <c r="T182" s="969">
        <f t="shared" si="26"/>
        <v>0</v>
      </c>
      <c r="U182" s="921">
        <f t="shared" si="26"/>
        <v>0</v>
      </c>
      <c r="V182" s="921">
        <f t="shared" si="26"/>
        <v>0</v>
      </c>
      <c r="W182" s="921">
        <f t="shared" si="26"/>
        <v>0</v>
      </c>
      <c r="X182" s="921">
        <f t="shared" si="26"/>
        <v>0</v>
      </c>
      <c r="Y182" s="921">
        <f t="shared" si="26"/>
        <v>0</v>
      </c>
      <c r="Z182" s="921">
        <f t="shared" si="26"/>
        <v>0</v>
      </c>
      <c r="AA182" s="921">
        <f t="shared" si="26"/>
        <v>0</v>
      </c>
      <c r="AB182" s="921">
        <f t="shared" si="26"/>
        <v>0</v>
      </c>
      <c r="AC182" s="921">
        <f t="shared" si="26"/>
        <v>0</v>
      </c>
      <c r="AD182" s="921">
        <f t="shared" si="26"/>
        <v>0</v>
      </c>
      <c r="AE182" s="921">
        <f t="shared" si="26"/>
        <v>0</v>
      </c>
      <c r="AF182" s="921">
        <f t="shared" si="26"/>
        <v>0</v>
      </c>
      <c r="AG182" s="1751"/>
      <c r="AH182" s="1752"/>
      <c r="AI182" s="1752"/>
      <c r="AJ182" s="1753"/>
      <c r="AL182" s="650"/>
      <c r="AM182" s="652"/>
      <c r="AN182" s="661"/>
      <c r="AO182" s="652"/>
      <c r="AP182" s="652"/>
      <c r="AQ182" s="652"/>
      <c r="AR182" s="652"/>
      <c r="AS182" s="652"/>
      <c r="AT182" s="652"/>
      <c r="AU182" s="652"/>
      <c r="AV182" s="652"/>
      <c r="AW182" s="652"/>
      <c r="AX182" s="652"/>
      <c r="AY182" s="652"/>
      <c r="AZ182" s="652"/>
      <c r="BA182" s="652"/>
      <c r="BB182" s="652"/>
      <c r="BC182" s="652"/>
      <c r="BD182" s="652"/>
      <c r="BE182" s="652"/>
      <c r="BF182" s="652"/>
      <c r="BG182" s="652"/>
      <c r="BH182" s="652"/>
      <c r="BI182" s="652"/>
      <c r="BJ182" s="652"/>
      <c r="BK182" s="652"/>
      <c r="BL182" s="652"/>
      <c r="BM182" s="652"/>
      <c r="BN182" s="652"/>
      <c r="BO182" s="652"/>
    </row>
    <row r="183" spans="1:67" s="5" customFormat="1" ht="15">
      <c r="A183" s="674" t="s">
        <v>308</v>
      </c>
      <c r="B183" s="26"/>
      <c r="C183" s="33" t="s">
        <v>1022</v>
      </c>
      <c r="D183" s="1749" t="s">
        <v>1029</v>
      </c>
      <c r="E183" s="33"/>
      <c r="F183" s="530"/>
      <c r="G183" s="26" t="s">
        <v>766</v>
      </c>
      <c r="H183" s="26"/>
      <c r="I183" s="26"/>
      <c r="J183" s="502"/>
      <c r="K183" s="530"/>
      <c r="L183" s="607"/>
      <c r="M183" s="530"/>
      <c r="N183" s="607"/>
      <c r="O183" s="607"/>
      <c r="P183" s="607"/>
      <c r="Q183" s="920" t="s">
        <v>1525</v>
      </c>
      <c r="R183" s="920"/>
      <c r="S183" s="921"/>
      <c r="T183" s="922"/>
      <c r="U183" s="921" t="s">
        <v>1525</v>
      </c>
      <c r="V183" s="921"/>
      <c r="W183" s="921"/>
      <c r="X183" s="921"/>
      <c r="Y183" s="921"/>
      <c r="Z183" s="921"/>
      <c r="AA183" s="921"/>
      <c r="AB183" s="921"/>
      <c r="AC183" s="921"/>
      <c r="AD183" s="921"/>
      <c r="AE183" s="921"/>
      <c r="AF183" s="921"/>
      <c r="AG183" s="930"/>
      <c r="AH183" s="930"/>
      <c r="AI183" s="930"/>
      <c r="AJ183" s="938"/>
      <c r="AL183" s="650"/>
      <c r="AM183" s="652"/>
      <c r="AN183" s="661"/>
      <c r="AO183" s="652"/>
      <c r="AP183" s="652"/>
      <c r="AQ183" s="652"/>
      <c r="AR183" s="652"/>
      <c r="AS183" s="652"/>
      <c r="AT183" s="652"/>
      <c r="AU183" s="652"/>
      <c r="AV183" s="652"/>
      <c r="AW183" s="652"/>
      <c r="AX183" s="652"/>
      <c r="AY183" s="652"/>
      <c r="AZ183" s="652"/>
      <c r="BA183" s="652"/>
      <c r="BB183" s="652"/>
      <c r="BC183" s="652"/>
      <c r="BD183" s="652"/>
      <c r="BE183" s="652"/>
      <c r="BF183" s="652"/>
      <c r="BG183" s="652"/>
      <c r="BH183" s="652"/>
      <c r="BI183" s="652"/>
      <c r="BJ183" s="652"/>
      <c r="BK183" s="652"/>
      <c r="BL183" s="652"/>
      <c r="BM183" s="652"/>
      <c r="BN183" s="652"/>
      <c r="BO183" s="652"/>
    </row>
    <row r="184" spans="1:67" s="5" customFormat="1" ht="15">
      <c r="K184" s="530"/>
      <c r="L184" s="607"/>
      <c r="M184" s="530"/>
      <c r="N184" s="607"/>
      <c r="O184" s="607"/>
      <c r="P184" s="607"/>
      <c r="Q184" s="920"/>
      <c r="R184" s="920"/>
      <c r="S184" s="921"/>
      <c r="T184" s="922"/>
      <c r="U184" s="921"/>
      <c r="V184" s="921"/>
      <c r="W184" s="921"/>
      <c r="X184" s="921"/>
      <c r="Y184" s="921"/>
      <c r="Z184" s="921"/>
      <c r="AA184" s="921"/>
      <c r="AB184" s="921"/>
      <c r="AC184" s="921"/>
      <c r="AD184" s="921"/>
      <c r="AE184" s="921"/>
      <c r="AF184" s="921"/>
      <c r="AG184" s="931"/>
      <c r="AH184" s="931"/>
      <c r="AI184" s="931"/>
      <c r="AJ184" s="939"/>
      <c r="AL184" s="650"/>
      <c r="AM184" s="652"/>
      <c r="AN184" s="661"/>
      <c r="AO184" s="652"/>
      <c r="AP184" s="652"/>
      <c r="AQ184" s="652"/>
      <c r="AR184" s="652"/>
      <c r="AS184" s="652"/>
      <c r="AT184" s="652"/>
      <c r="AU184" s="652"/>
      <c r="AV184" s="652"/>
      <c r="AW184" s="652"/>
      <c r="AX184" s="652"/>
      <c r="AY184" s="652"/>
      <c r="AZ184" s="652"/>
      <c r="BA184" s="652"/>
      <c r="BB184" s="652"/>
      <c r="BC184" s="652"/>
      <c r="BD184" s="652"/>
      <c r="BE184" s="652"/>
      <c r="BF184" s="652"/>
      <c r="BG184" s="652"/>
      <c r="BH184" s="652"/>
      <c r="BI184" s="652"/>
      <c r="BJ184" s="652"/>
      <c r="BK184" s="652"/>
      <c r="BL184" s="652"/>
      <c r="BM184" s="652"/>
      <c r="BN184" s="652"/>
      <c r="BO184" s="652"/>
    </row>
    <row r="185" spans="1:67" s="5" customFormat="1" ht="15">
      <c r="A185" s="1503" t="s">
        <v>1028</v>
      </c>
      <c r="B185" s="1749" t="s">
        <v>340</v>
      </c>
      <c r="C185" s="1749">
        <f>COUNTA(C183:C183)</f>
        <v>1</v>
      </c>
      <c r="D185" s="1749"/>
      <c r="E185" s="1449"/>
      <c r="F185" s="818"/>
      <c r="G185" s="27" t="s">
        <v>766</v>
      </c>
      <c r="H185" s="27">
        <v>6691</v>
      </c>
      <c r="I185" s="27">
        <v>13605</v>
      </c>
      <c r="J185" s="884">
        <f>SUM(J186:J187)</f>
        <v>802</v>
      </c>
      <c r="K185" s="542"/>
      <c r="L185" s="622"/>
      <c r="M185" s="542"/>
      <c r="N185" s="622"/>
      <c r="O185" s="622"/>
      <c r="P185" s="622"/>
      <c r="Q185" s="920"/>
      <c r="R185" s="920"/>
      <c r="S185" s="921"/>
      <c r="T185" s="973"/>
      <c r="U185" s="921"/>
      <c r="V185" s="921"/>
      <c r="W185" s="921"/>
      <c r="X185" s="921"/>
      <c r="Y185" s="921"/>
      <c r="Z185" s="921"/>
      <c r="AA185" s="921"/>
      <c r="AB185" s="921"/>
      <c r="AC185" s="921"/>
      <c r="AD185" s="921"/>
      <c r="AE185" s="921"/>
      <c r="AF185" s="921"/>
      <c r="AG185" s="940"/>
      <c r="AH185" s="941"/>
      <c r="AI185" s="941"/>
      <c r="AJ185" s="942"/>
      <c r="AL185" s="650"/>
      <c r="AM185" s="652"/>
      <c r="AN185" s="661"/>
      <c r="AO185" s="652"/>
      <c r="AP185" s="652"/>
      <c r="AQ185" s="652"/>
      <c r="AR185" s="652"/>
      <c r="AS185" s="652"/>
      <c r="AT185" s="652"/>
      <c r="AU185" s="652"/>
      <c r="AV185" s="652"/>
      <c r="AW185" s="652"/>
      <c r="AX185" s="652"/>
      <c r="AY185" s="652"/>
      <c r="AZ185" s="652"/>
      <c r="BA185" s="652"/>
      <c r="BB185" s="652"/>
      <c r="BC185" s="652"/>
      <c r="BD185" s="652"/>
      <c r="BE185" s="652"/>
      <c r="BF185" s="652"/>
      <c r="BG185" s="652"/>
      <c r="BH185" s="652"/>
      <c r="BI185" s="652"/>
      <c r="BJ185" s="652"/>
      <c r="BK185" s="652"/>
      <c r="BL185" s="652"/>
      <c r="BM185" s="652"/>
      <c r="BN185" s="652"/>
      <c r="BO185" s="652"/>
    </row>
    <row r="186" spans="1:67" s="5" customFormat="1" ht="15">
      <c r="A186" s="1504"/>
      <c r="B186" s="1750"/>
      <c r="C186" s="1750"/>
      <c r="D186" s="1750"/>
      <c r="E186" s="1450"/>
      <c r="F186" s="542"/>
      <c r="J186" s="526">
        <f>SUM(H186:I186)</f>
        <v>0</v>
      </c>
      <c r="K186" s="573" t="s">
        <v>692</v>
      </c>
      <c r="L186" s="622"/>
      <c r="M186" s="542"/>
      <c r="N186" s="622"/>
      <c r="O186" s="622"/>
      <c r="P186" s="622"/>
      <c r="Q186" s="921">
        <f t="shared" ref="Q186:AF186" si="27">COUNTA(Q183:Q184)</f>
        <v>1</v>
      </c>
      <c r="R186" s="921">
        <f t="shared" si="27"/>
        <v>0</v>
      </c>
      <c r="S186" s="921">
        <f t="shared" si="27"/>
        <v>0</v>
      </c>
      <c r="T186" s="969">
        <f t="shared" si="27"/>
        <v>0</v>
      </c>
      <c r="U186" s="921">
        <f t="shared" si="27"/>
        <v>1</v>
      </c>
      <c r="V186" s="921">
        <f t="shared" si="27"/>
        <v>0</v>
      </c>
      <c r="W186" s="921">
        <f t="shared" si="27"/>
        <v>0</v>
      </c>
      <c r="X186" s="921">
        <f t="shared" si="27"/>
        <v>0</v>
      </c>
      <c r="Y186" s="921">
        <f t="shared" si="27"/>
        <v>0</v>
      </c>
      <c r="Z186" s="921">
        <f t="shared" si="27"/>
        <v>0</v>
      </c>
      <c r="AA186" s="921">
        <f t="shared" si="27"/>
        <v>0</v>
      </c>
      <c r="AB186" s="921">
        <f t="shared" si="27"/>
        <v>0</v>
      </c>
      <c r="AC186" s="921">
        <f t="shared" si="27"/>
        <v>0</v>
      </c>
      <c r="AD186" s="921">
        <f t="shared" si="27"/>
        <v>0</v>
      </c>
      <c r="AE186" s="921">
        <f t="shared" si="27"/>
        <v>0</v>
      </c>
      <c r="AF186" s="921">
        <f t="shared" si="27"/>
        <v>0</v>
      </c>
      <c r="AG186" s="1751"/>
      <c r="AH186" s="1752"/>
      <c r="AI186" s="1752"/>
      <c r="AJ186" s="1753"/>
      <c r="AL186" s="650"/>
      <c r="AM186" s="652"/>
      <c r="AN186" s="661"/>
      <c r="AO186" s="652"/>
      <c r="AP186" s="652"/>
      <c r="AQ186" s="652"/>
      <c r="AR186" s="652"/>
      <c r="AS186" s="652"/>
      <c r="AT186" s="652"/>
      <c r="AU186" s="652"/>
      <c r="AV186" s="652"/>
      <c r="AW186" s="652"/>
      <c r="AX186" s="652"/>
      <c r="AY186" s="652"/>
      <c r="AZ186" s="652"/>
      <c r="BA186" s="652"/>
      <c r="BB186" s="652"/>
      <c r="BC186" s="652"/>
      <c r="BD186" s="652"/>
      <c r="BE186" s="652"/>
      <c r="BF186" s="652"/>
      <c r="BG186" s="652"/>
      <c r="BH186" s="652"/>
      <c r="BI186" s="652"/>
      <c r="BJ186" s="652"/>
      <c r="BK186" s="652"/>
      <c r="BL186" s="652"/>
      <c r="BM186" s="652"/>
      <c r="BN186" s="652"/>
      <c r="BO186" s="652"/>
    </row>
    <row r="187" spans="1:67" s="16" customFormat="1" ht="15">
      <c r="A187" s="226" t="s">
        <v>930</v>
      </c>
      <c r="B187" s="28"/>
      <c r="C187" s="26" t="s">
        <v>939</v>
      </c>
      <c r="D187" s="1749" t="s">
        <v>340</v>
      </c>
      <c r="E187" s="26"/>
      <c r="F187" s="530"/>
      <c r="G187" s="28"/>
      <c r="H187" s="28"/>
      <c r="I187" s="28"/>
      <c r="J187" s="505">
        <v>802</v>
      </c>
      <c r="K187" s="530"/>
      <c r="L187" s="607"/>
      <c r="M187" s="530"/>
      <c r="N187" s="607"/>
      <c r="O187" s="607"/>
      <c r="P187" s="607"/>
      <c r="Q187" s="920" t="s">
        <v>1525</v>
      </c>
      <c r="R187" s="920"/>
      <c r="S187" s="921"/>
      <c r="T187" s="922"/>
      <c r="U187" s="921"/>
      <c r="V187" s="921" t="s">
        <v>919</v>
      </c>
      <c r="W187" s="921"/>
      <c r="X187" s="921"/>
      <c r="Y187" s="921"/>
      <c r="Z187" s="921"/>
      <c r="AA187" s="921"/>
      <c r="AB187" s="921"/>
      <c r="AC187" s="921"/>
      <c r="AD187" s="921"/>
      <c r="AE187" s="921"/>
      <c r="AF187" s="921"/>
      <c r="AG187" s="930"/>
      <c r="AH187" s="930"/>
      <c r="AI187" s="930"/>
      <c r="AJ187" s="938"/>
      <c r="AL187" s="650"/>
      <c r="AM187" s="652"/>
      <c r="AN187" s="661"/>
      <c r="AO187" s="652"/>
      <c r="AP187" s="652"/>
      <c r="AQ187" s="652"/>
      <c r="AR187" s="652"/>
      <c r="AS187" s="652"/>
      <c r="AT187" s="652"/>
      <c r="AU187" s="652"/>
      <c r="AV187" s="652"/>
      <c r="AW187" s="652"/>
      <c r="AX187" s="652"/>
      <c r="AY187" s="652"/>
      <c r="AZ187" s="652"/>
      <c r="BA187" s="652"/>
      <c r="BB187" s="652"/>
      <c r="BC187" s="652"/>
      <c r="BD187" s="652"/>
      <c r="BE187" s="652"/>
      <c r="BF187" s="652"/>
      <c r="BG187" s="652"/>
      <c r="BH187" s="652"/>
      <c r="BI187" s="652"/>
      <c r="BJ187" s="652"/>
      <c r="BK187" s="652"/>
      <c r="BL187" s="652"/>
      <c r="BM187" s="652"/>
      <c r="BN187" s="652"/>
      <c r="BO187" s="652"/>
    </row>
    <row r="188" spans="1:67" s="5" customFormat="1" ht="15">
      <c r="K188" s="530"/>
      <c r="L188" s="607"/>
      <c r="M188" s="530"/>
      <c r="N188" s="607"/>
      <c r="O188" s="607"/>
      <c r="P188" s="607"/>
      <c r="Q188" s="920"/>
      <c r="R188" s="920"/>
      <c r="S188" s="921"/>
      <c r="T188" s="922"/>
      <c r="U188" s="921"/>
      <c r="V188" s="921"/>
      <c r="W188" s="921"/>
      <c r="X188" s="921"/>
      <c r="Y188" s="921"/>
      <c r="Z188" s="921"/>
      <c r="AA188" s="921"/>
      <c r="AB188" s="921"/>
      <c r="AC188" s="921"/>
      <c r="AD188" s="921"/>
      <c r="AE188" s="921"/>
      <c r="AF188" s="921"/>
      <c r="AG188" s="931"/>
      <c r="AH188" s="931"/>
      <c r="AI188" s="931"/>
      <c r="AJ188" s="939"/>
      <c r="AL188" s="650"/>
      <c r="AM188" s="652"/>
      <c r="AN188" s="661"/>
      <c r="AO188" s="652"/>
      <c r="AP188" s="652"/>
      <c r="AQ188" s="652"/>
      <c r="AR188" s="652"/>
      <c r="AS188" s="652"/>
      <c r="AT188" s="652"/>
      <c r="AU188" s="652"/>
      <c r="AV188" s="652"/>
      <c r="AW188" s="652"/>
      <c r="AX188" s="652"/>
      <c r="AY188" s="652"/>
      <c r="AZ188" s="652"/>
      <c r="BA188" s="652"/>
      <c r="BB188" s="652"/>
      <c r="BC188" s="652"/>
      <c r="BD188" s="652"/>
      <c r="BE188" s="652"/>
      <c r="BF188" s="652"/>
      <c r="BG188" s="652"/>
      <c r="BH188" s="652"/>
      <c r="BI188" s="652"/>
      <c r="BJ188" s="652"/>
      <c r="BK188" s="652"/>
      <c r="BL188" s="652"/>
      <c r="BM188" s="652"/>
      <c r="BN188" s="652"/>
      <c r="BO188" s="652"/>
    </row>
    <row r="189" spans="1:67" s="5" customFormat="1" ht="15">
      <c r="A189" s="1503" t="s">
        <v>1028</v>
      </c>
      <c r="B189" s="1749" t="s">
        <v>343</v>
      </c>
      <c r="C189" s="818"/>
      <c r="D189" s="818"/>
      <c r="E189" s="818"/>
      <c r="F189" s="818"/>
      <c r="G189" s="27" t="s">
        <v>689</v>
      </c>
      <c r="H189" s="818"/>
      <c r="I189" s="818"/>
      <c r="J189" s="835"/>
      <c r="K189" s="542"/>
      <c r="L189" s="622"/>
      <c r="M189" s="542"/>
      <c r="N189" s="622"/>
      <c r="O189" s="622"/>
      <c r="P189" s="622"/>
      <c r="Q189" s="920"/>
      <c r="R189" s="920"/>
      <c r="S189" s="921"/>
      <c r="T189" s="973"/>
      <c r="U189" s="921"/>
      <c r="V189" s="921"/>
      <c r="W189" s="921"/>
      <c r="X189" s="921"/>
      <c r="Y189" s="921"/>
      <c r="Z189" s="921"/>
      <c r="AA189" s="921"/>
      <c r="AB189" s="921"/>
      <c r="AC189" s="921"/>
      <c r="AD189" s="921"/>
      <c r="AE189" s="921"/>
      <c r="AF189" s="921"/>
      <c r="AG189" s="940"/>
      <c r="AH189" s="941"/>
      <c r="AI189" s="941"/>
      <c r="AJ189" s="942"/>
      <c r="AL189" s="650"/>
      <c r="AM189" s="652"/>
      <c r="AN189" s="661"/>
      <c r="AO189" s="652"/>
      <c r="AP189" s="652"/>
      <c r="AQ189" s="652"/>
      <c r="AR189" s="652"/>
      <c r="AS189" s="652"/>
      <c r="AT189" s="652"/>
      <c r="AU189" s="652"/>
      <c r="AV189" s="652"/>
      <c r="AW189" s="652"/>
      <c r="AX189" s="652"/>
      <c r="AY189" s="652"/>
      <c r="AZ189" s="652"/>
      <c r="BA189" s="652"/>
      <c r="BB189" s="652"/>
      <c r="BC189" s="652"/>
      <c r="BD189" s="652"/>
      <c r="BE189" s="652"/>
      <c r="BF189" s="652"/>
      <c r="BG189" s="652"/>
      <c r="BH189" s="652"/>
      <c r="BI189" s="652"/>
      <c r="BJ189" s="652"/>
      <c r="BK189" s="652"/>
      <c r="BL189" s="652"/>
      <c r="BM189" s="652"/>
      <c r="BN189" s="652"/>
      <c r="BO189" s="652"/>
    </row>
    <row r="190" spans="1:67" s="5" customFormat="1" ht="15">
      <c r="A190" s="1504"/>
      <c r="B190" s="1750"/>
      <c r="C190" s="27"/>
      <c r="D190" s="27"/>
      <c r="E190" s="27"/>
      <c r="F190" s="542"/>
      <c r="H190" s="27"/>
      <c r="I190" s="27"/>
      <c r="J190" s="526">
        <v>1509</v>
      </c>
      <c r="K190" s="573" t="s">
        <v>2429</v>
      </c>
      <c r="L190" s="622"/>
      <c r="M190" s="542"/>
      <c r="N190" s="622"/>
      <c r="O190" s="622"/>
      <c r="P190" s="622"/>
      <c r="Q190" s="921">
        <f t="shared" ref="Q190:AF190" si="28">COUNTA(Q187:Q188)</f>
        <v>1</v>
      </c>
      <c r="R190" s="921">
        <f t="shared" si="28"/>
        <v>0</v>
      </c>
      <c r="S190" s="921">
        <f t="shared" si="28"/>
        <v>0</v>
      </c>
      <c r="T190" s="969">
        <f t="shared" si="28"/>
        <v>0</v>
      </c>
      <c r="U190" s="921">
        <f t="shared" si="28"/>
        <v>0</v>
      </c>
      <c r="V190" s="921">
        <f t="shared" si="28"/>
        <v>1</v>
      </c>
      <c r="W190" s="921">
        <f t="shared" si="28"/>
        <v>0</v>
      </c>
      <c r="X190" s="921">
        <f t="shared" si="28"/>
        <v>0</v>
      </c>
      <c r="Y190" s="921">
        <f t="shared" si="28"/>
        <v>0</v>
      </c>
      <c r="Z190" s="921">
        <f t="shared" si="28"/>
        <v>0</v>
      </c>
      <c r="AA190" s="921">
        <f t="shared" si="28"/>
        <v>0</v>
      </c>
      <c r="AB190" s="921">
        <f t="shared" si="28"/>
        <v>0</v>
      </c>
      <c r="AC190" s="921">
        <f t="shared" si="28"/>
        <v>0</v>
      </c>
      <c r="AD190" s="921">
        <f t="shared" si="28"/>
        <v>0</v>
      </c>
      <c r="AE190" s="921">
        <f t="shared" si="28"/>
        <v>0</v>
      </c>
      <c r="AF190" s="921">
        <f t="shared" si="28"/>
        <v>0</v>
      </c>
      <c r="AG190" s="1751"/>
      <c r="AH190" s="1752"/>
      <c r="AI190" s="1752"/>
      <c r="AJ190" s="1753"/>
      <c r="AL190" s="650"/>
      <c r="AM190" s="652"/>
      <c r="AN190" s="661"/>
      <c r="AO190" s="652"/>
      <c r="AP190" s="652"/>
      <c r="AQ190" s="652"/>
      <c r="AR190" s="652"/>
      <c r="AS190" s="652"/>
      <c r="AT190" s="652"/>
      <c r="AU190" s="652"/>
      <c r="AV190" s="652"/>
      <c r="AW190" s="652"/>
      <c r="AX190" s="652"/>
      <c r="AY190" s="652"/>
      <c r="AZ190" s="652"/>
      <c r="BA190" s="652"/>
      <c r="BB190" s="652"/>
      <c r="BC190" s="652"/>
      <c r="BD190" s="652"/>
      <c r="BE190" s="652"/>
      <c r="BF190" s="652"/>
      <c r="BG190" s="652"/>
      <c r="BH190" s="652"/>
      <c r="BI190" s="652"/>
      <c r="BJ190" s="652"/>
      <c r="BK190" s="652"/>
      <c r="BL190" s="652"/>
      <c r="BM190" s="652"/>
      <c r="BN190" s="652"/>
      <c r="BO190" s="652"/>
    </row>
    <row r="191" spans="1:67" s="5" customFormat="1" ht="15">
      <c r="A191" s="685"/>
      <c r="B191" s="1650"/>
      <c r="C191" s="1651"/>
      <c r="D191" s="1471"/>
      <c r="E191" s="1208"/>
      <c r="F191" s="563"/>
      <c r="G191" s="28"/>
      <c r="H191" s="28"/>
      <c r="I191" s="28"/>
      <c r="J191" s="502"/>
      <c r="K191" s="563"/>
      <c r="L191" s="626"/>
      <c r="M191" s="563"/>
      <c r="N191" s="626"/>
      <c r="O191" s="626"/>
      <c r="P191" s="626"/>
      <c r="Q191" s="925"/>
      <c r="R191" s="920"/>
      <c r="S191" s="921" t="s">
        <v>1525</v>
      </c>
      <c r="T191" s="922"/>
      <c r="U191" s="921"/>
      <c r="V191" s="921"/>
      <c r="W191" s="921"/>
      <c r="X191" s="921"/>
      <c r="Y191" s="921"/>
      <c r="Z191" s="921"/>
      <c r="AA191" s="921"/>
      <c r="AB191" s="921"/>
      <c r="AC191" s="921"/>
      <c r="AD191" s="921"/>
      <c r="AE191" s="921"/>
      <c r="AF191" s="921"/>
      <c r="AG191" s="930"/>
      <c r="AH191" s="923"/>
      <c r="AI191" s="923"/>
      <c r="AJ191" s="924"/>
      <c r="AL191" s="650"/>
      <c r="AM191" s="652"/>
      <c r="AN191" s="661"/>
      <c r="AO191" s="652"/>
      <c r="AP191" s="652"/>
      <c r="AQ191" s="652"/>
      <c r="AR191" s="652"/>
      <c r="AS191" s="652"/>
      <c r="AT191" s="652"/>
      <c r="AU191" s="652"/>
      <c r="AV191" s="652"/>
      <c r="AW191" s="652"/>
      <c r="AX191" s="652"/>
      <c r="AY191" s="652"/>
      <c r="AZ191" s="652"/>
      <c r="BA191" s="652"/>
      <c r="BB191" s="652"/>
      <c r="BC191" s="652"/>
      <c r="BD191" s="652"/>
      <c r="BE191" s="652"/>
      <c r="BF191" s="652"/>
      <c r="BG191" s="652"/>
      <c r="BH191" s="652"/>
      <c r="BI191" s="652"/>
      <c r="BJ191" s="652"/>
      <c r="BK191" s="652"/>
      <c r="BL191" s="652"/>
      <c r="BM191" s="652"/>
      <c r="BN191" s="652"/>
      <c r="BO191" s="652"/>
    </row>
    <row r="192" spans="1:67" s="5" customFormat="1" ht="15">
      <c r="A192" s="669"/>
      <c r="B192" s="28"/>
      <c r="C192" s="36"/>
      <c r="D192" s="36"/>
      <c r="E192" s="36"/>
      <c r="F192" s="530"/>
      <c r="G192" s="28"/>
      <c r="H192" s="28"/>
      <c r="I192" s="28"/>
      <c r="J192" s="515"/>
      <c r="K192" s="530"/>
      <c r="L192" s="607"/>
      <c r="M192" s="530"/>
      <c r="N192" s="607"/>
      <c r="O192" s="607"/>
      <c r="P192" s="607"/>
      <c r="Q192" s="920"/>
      <c r="R192" s="920"/>
      <c r="S192" s="921"/>
      <c r="T192" s="922"/>
      <c r="U192" s="921"/>
      <c r="V192" s="921"/>
      <c r="W192" s="921"/>
      <c r="X192" s="921"/>
      <c r="Y192" s="921"/>
      <c r="Z192" s="921"/>
      <c r="AA192" s="921"/>
      <c r="AB192" s="921"/>
      <c r="AC192" s="921"/>
      <c r="AD192" s="921"/>
      <c r="AE192" s="921"/>
      <c r="AF192" s="921"/>
      <c r="AG192" s="931"/>
      <c r="AH192" s="928"/>
      <c r="AI192" s="928"/>
      <c r="AJ192" s="929"/>
      <c r="AL192" s="650"/>
      <c r="AM192" s="652"/>
      <c r="AN192" s="661"/>
      <c r="AO192" s="652"/>
      <c r="AP192" s="652"/>
      <c r="AQ192" s="652"/>
      <c r="AR192" s="652"/>
      <c r="AS192" s="652"/>
      <c r="AT192" s="652"/>
      <c r="AU192" s="652"/>
      <c r="AV192" s="652"/>
      <c r="AW192" s="652"/>
      <c r="AX192" s="652"/>
      <c r="AY192" s="652"/>
      <c r="AZ192" s="652"/>
      <c r="BA192" s="652"/>
      <c r="BB192" s="652"/>
      <c r="BC192" s="652"/>
      <c r="BD192" s="652"/>
      <c r="BE192" s="652"/>
      <c r="BF192" s="652"/>
      <c r="BG192" s="652"/>
      <c r="BH192" s="652"/>
      <c r="BI192" s="652"/>
      <c r="BJ192" s="652"/>
      <c r="BK192" s="652"/>
      <c r="BL192" s="652"/>
      <c r="BM192" s="652"/>
      <c r="BN192" s="652"/>
      <c r="BO192" s="652"/>
    </row>
    <row r="193" spans="1:67" s="5" customFormat="1" ht="15">
      <c r="A193" s="859"/>
      <c r="B193" s="50"/>
      <c r="C193" s="50"/>
      <c r="D193" s="50"/>
      <c r="E193" s="50"/>
      <c r="F193" s="531"/>
      <c r="G193" s="50"/>
      <c r="H193" s="50"/>
      <c r="I193" s="50"/>
      <c r="J193" s="862"/>
      <c r="K193" s="531"/>
      <c r="L193" s="612"/>
      <c r="M193" s="531"/>
      <c r="N193" s="612"/>
      <c r="O193" s="612"/>
      <c r="P193" s="612"/>
      <c r="Q193" s="921">
        <f t="shared" ref="Q193:AF193" si="29">COUNTA(Q191:Q192)</f>
        <v>0</v>
      </c>
      <c r="R193" s="921">
        <f t="shared" si="29"/>
        <v>0</v>
      </c>
      <c r="S193" s="921">
        <f t="shared" si="29"/>
        <v>1</v>
      </c>
      <c r="T193" s="969">
        <f t="shared" si="29"/>
        <v>0</v>
      </c>
      <c r="U193" s="921">
        <f t="shared" si="29"/>
        <v>0</v>
      </c>
      <c r="V193" s="921">
        <f t="shared" si="29"/>
        <v>0</v>
      </c>
      <c r="W193" s="921">
        <f t="shared" si="29"/>
        <v>0</v>
      </c>
      <c r="X193" s="921">
        <f t="shared" si="29"/>
        <v>0</v>
      </c>
      <c r="Y193" s="921">
        <f t="shared" si="29"/>
        <v>0</v>
      </c>
      <c r="Z193" s="921">
        <f t="shared" si="29"/>
        <v>0</v>
      </c>
      <c r="AA193" s="921">
        <f t="shared" si="29"/>
        <v>0</v>
      </c>
      <c r="AB193" s="921">
        <f t="shared" si="29"/>
        <v>0</v>
      </c>
      <c r="AC193" s="921">
        <f t="shared" si="29"/>
        <v>0</v>
      </c>
      <c r="AD193" s="921">
        <f t="shared" si="29"/>
        <v>0</v>
      </c>
      <c r="AE193" s="921">
        <f t="shared" si="29"/>
        <v>0</v>
      </c>
      <c r="AF193" s="921">
        <f t="shared" si="29"/>
        <v>0</v>
      </c>
      <c r="AG193" s="1647"/>
      <c r="AH193" s="1648"/>
      <c r="AI193" s="1648"/>
      <c r="AJ193" s="1649"/>
      <c r="AL193" s="650"/>
      <c r="AM193" s="652"/>
      <c r="AN193" s="661"/>
      <c r="AO193" s="652"/>
      <c r="AP193" s="652"/>
      <c r="AQ193" s="652"/>
      <c r="AR193" s="652"/>
      <c r="AS193" s="652"/>
      <c r="AT193" s="652"/>
      <c r="AU193" s="652"/>
      <c r="AV193" s="652"/>
      <c r="AW193" s="652"/>
      <c r="AX193" s="652"/>
      <c r="AY193" s="652"/>
      <c r="AZ193" s="652"/>
      <c r="BA193" s="652"/>
      <c r="BB193" s="652"/>
      <c r="BC193" s="652"/>
      <c r="BD193" s="652"/>
      <c r="BE193" s="652"/>
      <c r="BF193" s="652"/>
      <c r="BG193" s="652"/>
      <c r="BH193" s="652"/>
      <c r="BI193" s="652"/>
      <c r="BJ193" s="652"/>
      <c r="BK193" s="652"/>
      <c r="BL193" s="652"/>
      <c r="BM193" s="652"/>
      <c r="BN193" s="652"/>
      <c r="BO193" s="652"/>
    </row>
    <row r="194" spans="1:67">
      <c r="Q194" s="976"/>
      <c r="R194" s="976"/>
      <c r="S194" s="976"/>
      <c r="T194" s="976"/>
      <c r="U194" s="976"/>
      <c r="V194" s="976"/>
      <c r="W194" s="976"/>
      <c r="X194" s="976"/>
      <c r="Y194" s="976"/>
      <c r="Z194" s="976"/>
      <c r="AA194" s="976"/>
      <c r="AB194" s="976"/>
      <c r="AC194" s="976"/>
      <c r="AD194" s="976"/>
      <c r="AE194" s="976"/>
      <c r="AF194" s="976"/>
      <c r="AG194" s="976"/>
      <c r="AH194" s="976"/>
      <c r="AI194" s="976"/>
      <c r="AJ194" s="976"/>
    </row>
  </sheetData>
  <mergeCells count="42">
    <mergeCell ref="A1:AJ1"/>
    <mergeCell ref="A2:A4"/>
    <mergeCell ref="B2:B4"/>
    <mergeCell ref="C2:C4"/>
    <mergeCell ref="G2:G4"/>
    <mergeCell ref="J2:J4"/>
    <mergeCell ref="K2:P2"/>
    <mergeCell ref="Q2:T2"/>
    <mergeCell ref="U2:Y2"/>
    <mergeCell ref="Z2:AF2"/>
    <mergeCell ref="AG2:AJ2"/>
    <mergeCell ref="K3:K4"/>
    <mergeCell ref="L3:L4"/>
    <mergeCell ref="M3:M4"/>
    <mergeCell ref="F2:F4"/>
    <mergeCell ref="AG3:AG4"/>
    <mergeCell ref="Z3:Z4"/>
    <mergeCell ref="AA3:AB3"/>
    <mergeCell ref="AC3:AC4"/>
    <mergeCell ref="AE3:AE4"/>
    <mergeCell ref="E2:E4"/>
    <mergeCell ref="AG109:AG110"/>
    <mergeCell ref="AH109:AH110"/>
    <mergeCell ref="AI109:AI110"/>
    <mergeCell ref="AH3:AJ3"/>
    <mergeCell ref="Y3:Y4"/>
    <mergeCell ref="AJ109:AJ110"/>
    <mergeCell ref="N3:N4"/>
    <mergeCell ref="O3:O4"/>
    <mergeCell ref="P3:P4"/>
    <mergeCell ref="AF3:AF4"/>
    <mergeCell ref="Q3:Q4"/>
    <mergeCell ref="AG104:AJ104"/>
    <mergeCell ref="AG108:AJ108"/>
    <mergeCell ref="R3:R4"/>
    <mergeCell ref="S3:S4"/>
    <mergeCell ref="T3:T4"/>
    <mergeCell ref="U3:V3"/>
    <mergeCell ref="W3:X3"/>
    <mergeCell ref="B191:C191"/>
    <mergeCell ref="B167:C167"/>
    <mergeCell ref="AG193:AJ193"/>
  </mergeCells>
  <dataValidations count="3">
    <dataValidation type="list" allowBlank="1" showInputMessage="1" showErrorMessage="1" sqref="M170 M172 M182 M162:M164 M157:M158 M135 M111:M121 M108 M92 M60">
      <formula1>$AN$10:$AN$15</formula1>
    </dataValidation>
    <dataValidation type="list" allowBlank="1" showInputMessage="1" showErrorMessage="1" sqref="K190 K182 K173:K174 K166 K161 K157 K135 K116:K118 K111 K108:L108 K104 K92 K72 K44 K17 K33 K60 K83 K146 K169 K186">
      <formula1>$AM$10:$AM$14</formula1>
    </dataValidation>
    <dataValidation type="list" allowBlank="1" showInputMessage="1" showErrorMessage="1" sqref="O170 O134:O135 O128 O120:O121 O117:O118 O111 O92 O71:O73 O59:O60">
      <formula1>$AO$10:$AO$16</formula1>
    </dataValidation>
  </dataValidations>
  <pageMargins left="0.75" right="0.75" top="1" bottom="1" header="0.5" footer="0.5"/>
  <pageSetup orientation="portrait" r:id="rId1"/>
  <headerFooter alignWithMargins="0"/>
  <legacyDrawing r:id="rId2"/>
  <extLst xmlns:x14="http://schemas.microsoft.com/office/spreadsheetml/2009/9/main">
    <ext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'COAST MAPPING'!$AM$10:$AM$15</xm:f>
          </x14:formula1>
          <xm:sqref>M73</xm:sqref>
        </x14:dataValidation>
        <x14:dataValidation type="list" allowBlank="1" showInputMessage="1" showErrorMessage="1">
          <x14:formula1>
            <xm:f>'COAST MAPPING'!$AL$10:$AL$14</xm:f>
          </x14:formula1>
          <xm:sqref>K6</xm:sqref>
        </x14:dataValidation>
        <x14:dataValidation type="list" allowBlank="1" showInputMessage="1" showErrorMessage="1">
          <x14:formula1>
            <xm:f>'COAST MAPPING'!$AN$10:$AN$16</xm:f>
          </x14:formula1>
          <xm:sqref>O44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BO43"/>
  <sheetViews>
    <sheetView topLeftCell="A31" workbookViewId="0">
      <selection activeCell="D30" sqref="D30:D41"/>
    </sheetView>
  </sheetViews>
  <sheetFormatPr defaultColWidth="11.42578125" defaultRowHeight="12.75"/>
  <cols>
    <col min="1" max="1" width="19.28515625" customWidth="1"/>
    <col min="2" max="2" width="31.5703125" customWidth="1"/>
    <col min="3" max="4" width="33.7109375" customWidth="1"/>
    <col min="5" max="5" width="17.5703125" customWidth="1"/>
    <col min="11" max="11" width="13.42578125" customWidth="1"/>
    <col min="13" max="13" width="17.5703125" customWidth="1"/>
    <col min="15" max="15" width="18.140625" customWidth="1"/>
  </cols>
  <sheetData>
    <row r="1" spans="1:67" s="4" customFormat="1" ht="21.75" thickBot="1">
      <c r="A1" s="1364"/>
      <c r="B1" s="1364"/>
      <c r="C1" s="1364"/>
      <c r="D1" s="1364"/>
      <c r="E1" s="1364"/>
      <c r="F1" s="1364"/>
      <c r="G1" s="1364"/>
      <c r="H1" s="1364"/>
      <c r="I1" s="1364"/>
      <c r="J1" s="1364"/>
      <c r="K1" s="1364"/>
      <c r="L1" s="1364"/>
      <c r="M1" s="1364"/>
      <c r="N1" s="1364"/>
      <c r="O1" s="1364"/>
      <c r="P1" s="1364"/>
      <c r="Q1" s="1364"/>
      <c r="R1" s="1364"/>
      <c r="S1" s="1364"/>
      <c r="T1" s="1364"/>
      <c r="U1" s="1364"/>
      <c r="V1" s="1364"/>
      <c r="W1" s="1364"/>
      <c r="X1" s="1364"/>
      <c r="Y1" s="1364"/>
      <c r="Z1" s="1364"/>
      <c r="AA1" s="1364"/>
      <c r="AB1" s="1364"/>
      <c r="AC1" s="1364"/>
      <c r="AD1" s="1364"/>
      <c r="AE1" s="1364"/>
      <c r="AF1" s="1364"/>
      <c r="AG1" s="1364"/>
      <c r="AH1" s="1364"/>
      <c r="AI1" s="1364"/>
      <c r="AJ1" s="1402"/>
      <c r="AL1" s="650"/>
      <c r="AM1" s="651"/>
      <c r="AN1" s="661"/>
      <c r="AO1" s="651"/>
      <c r="AP1" s="651"/>
      <c r="AQ1" s="651"/>
      <c r="AR1" s="651"/>
      <c r="AS1" s="651"/>
      <c r="AT1" s="651"/>
      <c r="AU1" s="651"/>
      <c r="AV1" s="651"/>
      <c r="AW1" s="651"/>
      <c r="AX1" s="651"/>
      <c r="AY1" s="651"/>
      <c r="AZ1" s="651"/>
      <c r="BA1" s="651"/>
      <c r="BB1" s="651"/>
      <c r="BC1" s="651"/>
      <c r="BD1" s="651"/>
      <c r="BE1" s="651"/>
      <c r="BF1" s="651"/>
      <c r="BG1" s="651"/>
      <c r="BH1" s="651"/>
      <c r="BI1" s="651"/>
      <c r="BJ1" s="651"/>
      <c r="BK1" s="651"/>
      <c r="BL1" s="651"/>
      <c r="BM1" s="651"/>
      <c r="BN1" s="651"/>
      <c r="BO1" s="651"/>
    </row>
    <row r="2" spans="1:67" s="4" customFormat="1" ht="15.75" customHeight="1">
      <c r="A2" s="1369" t="s">
        <v>1</v>
      </c>
      <c r="B2" s="1799" t="s">
        <v>683</v>
      </c>
      <c r="C2" s="1799" t="s">
        <v>684</v>
      </c>
      <c r="D2" s="1799" t="s">
        <v>2700</v>
      </c>
      <c r="E2" s="1385"/>
      <c r="F2" s="1377" t="s">
        <v>2640</v>
      </c>
      <c r="G2" s="1453" t="s">
        <v>687</v>
      </c>
      <c r="H2" s="1453"/>
      <c r="I2" s="1453"/>
      <c r="J2" s="1372" t="s">
        <v>2646</v>
      </c>
      <c r="K2" s="1382" t="s">
        <v>2647</v>
      </c>
      <c r="L2" s="1383"/>
      <c r="M2" s="1383"/>
      <c r="N2" s="1383"/>
      <c r="O2" s="1383"/>
      <c r="P2" s="1384"/>
      <c r="Q2" s="1456"/>
      <c r="R2" s="1457"/>
      <c r="S2" s="1457"/>
      <c r="T2" s="1457"/>
      <c r="U2" s="1458" t="s">
        <v>1523</v>
      </c>
      <c r="V2" s="1459"/>
      <c r="W2" s="1459"/>
      <c r="X2" s="1459"/>
      <c r="Y2" s="1459"/>
      <c r="Z2" s="1460" t="s">
        <v>749</v>
      </c>
      <c r="AA2" s="1460"/>
      <c r="AB2" s="1460"/>
      <c r="AC2" s="1460"/>
      <c r="AD2" s="1460"/>
      <c r="AE2" s="1460"/>
      <c r="AF2" s="1460"/>
      <c r="AG2" s="1458" t="s">
        <v>1526</v>
      </c>
      <c r="AH2" s="1459"/>
      <c r="AI2" s="1459"/>
      <c r="AJ2" s="1461"/>
      <c r="AL2" s="650"/>
      <c r="AM2" s="651"/>
      <c r="AN2" s="661"/>
      <c r="AO2" s="651"/>
      <c r="AP2" s="651"/>
      <c r="AQ2" s="651"/>
      <c r="AR2" s="651"/>
      <c r="AS2" s="651"/>
      <c r="AT2" s="651"/>
      <c r="AU2" s="651"/>
      <c r="AV2" s="651"/>
      <c r="AW2" s="651"/>
      <c r="AX2" s="651"/>
      <c r="AY2" s="651"/>
      <c r="AZ2" s="651"/>
      <c r="BA2" s="651"/>
      <c r="BB2" s="651"/>
      <c r="BC2" s="651"/>
      <c r="BD2" s="651"/>
      <c r="BE2" s="651"/>
      <c r="BF2" s="651"/>
      <c r="BG2" s="651"/>
      <c r="BH2" s="651"/>
      <c r="BI2" s="651"/>
      <c r="BJ2" s="651"/>
      <c r="BK2" s="651"/>
      <c r="BL2" s="651"/>
      <c r="BM2" s="651"/>
      <c r="BN2" s="651"/>
      <c r="BO2" s="651"/>
    </row>
    <row r="3" spans="1:67" s="4" customFormat="1" ht="46.5" customHeight="1">
      <c r="A3" s="1370"/>
      <c r="B3" s="1800"/>
      <c r="C3" s="1800"/>
      <c r="D3" s="1800"/>
      <c r="E3" s="1386" t="s">
        <v>2669</v>
      </c>
      <c r="F3" s="1378"/>
      <c r="G3" s="1454"/>
      <c r="H3" s="1302" t="s">
        <v>2677</v>
      </c>
      <c r="I3" s="1386" t="s">
        <v>2676</v>
      </c>
      <c r="J3" s="1373"/>
      <c r="K3" s="1378" t="s">
        <v>2428</v>
      </c>
      <c r="L3" s="1409" t="s">
        <v>2637</v>
      </c>
      <c r="M3" s="1378" t="s">
        <v>2638</v>
      </c>
      <c r="N3" s="1409" t="s">
        <v>2639</v>
      </c>
      <c r="O3" s="1378" t="s">
        <v>2435</v>
      </c>
      <c r="P3" s="1409" t="s">
        <v>2641</v>
      </c>
      <c r="Q3" s="1480" t="s">
        <v>691</v>
      </c>
      <c r="R3" s="1480" t="s">
        <v>692</v>
      </c>
      <c r="S3" s="1480" t="s">
        <v>1516</v>
      </c>
      <c r="T3" s="1480" t="s">
        <v>1524</v>
      </c>
      <c r="U3" s="1481" t="s">
        <v>693</v>
      </c>
      <c r="V3" s="1481"/>
      <c r="W3" s="1481" t="s">
        <v>699</v>
      </c>
      <c r="X3" s="1481"/>
      <c r="Y3" s="1481" t="s">
        <v>700</v>
      </c>
      <c r="Z3" s="1481" t="s">
        <v>685</v>
      </c>
      <c r="AA3" s="1481" t="s">
        <v>2635</v>
      </c>
      <c r="AB3" s="1481"/>
      <c r="AC3" s="1481" t="s">
        <v>686</v>
      </c>
      <c r="AD3" s="1481" t="s">
        <v>710</v>
      </c>
      <c r="AE3" s="1481" t="s">
        <v>750</v>
      </c>
      <c r="AF3" s="1481" t="s">
        <v>703</v>
      </c>
      <c r="AG3" s="1490" t="s">
        <v>2213</v>
      </c>
      <c r="AH3" s="1492" t="s">
        <v>2634</v>
      </c>
      <c r="AI3" s="1493"/>
      <c r="AJ3" s="1494"/>
      <c r="AL3" s="650"/>
      <c r="AM3" s="651"/>
      <c r="AN3" s="661"/>
      <c r="AO3" s="651"/>
      <c r="AP3" s="651"/>
      <c r="AQ3" s="651"/>
      <c r="AR3" s="651"/>
      <c r="AS3" s="651"/>
      <c r="AT3" s="651"/>
      <c r="AU3" s="651"/>
      <c r="AV3" s="651"/>
      <c r="AW3" s="651"/>
      <c r="AX3" s="651"/>
      <c r="AY3" s="651"/>
      <c r="AZ3" s="651"/>
      <c r="BA3" s="651"/>
      <c r="BB3" s="651"/>
      <c r="BC3" s="651"/>
      <c r="BD3" s="651"/>
      <c r="BE3" s="651"/>
      <c r="BF3" s="651"/>
      <c r="BG3" s="651"/>
      <c r="BH3" s="651"/>
      <c r="BI3" s="651"/>
      <c r="BJ3" s="651"/>
      <c r="BK3" s="651"/>
      <c r="BL3" s="651"/>
      <c r="BM3" s="651"/>
      <c r="BN3" s="651"/>
      <c r="BO3" s="651"/>
    </row>
    <row r="4" spans="1:67" s="4" customFormat="1" ht="28.5">
      <c r="A4" s="1371"/>
      <c r="B4" s="1801"/>
      <c r="C4" s="1801"/>
      <c r="D4" s="1801"/>
      <c r="E4" s="1387"/>
      <c r="F4" s="1379"/>
      <c r="G4" s="1455"/>
      <c r="H4" s="1455"/>
      <c r="I4" s="1455"/>
      <c r="J4" s="1374"/>
      <c r="K4" s="1379"/>
      <c r="L4" s="1410"/>
      <c r="M4" s="1379"/>
      <c r="N4" s="1410"/>
      <c r="O4" s="1379"/>
      <c r="P4" s="1410"/>
      <c r="Q4" s="1481"/>
      <c r="R4" s="1481"/>
      <c r="S4" s="1481"/>
      <c r="T4" s="1481"/>
      <c r="U4" s="1482">
        <v>6400</v>
      </c>
      <c r="V4" s="1482">
        <v>8222</v>
      </c>
      <c r="W4" s="1482" t="s">
        <v>711</v>
      </c>
      <c r="X4" s="1482" t="s">
        <v>724</v>
      </c>
      <c r="Y4" s="1482"/>
      <c r="Z4" s="1482"/>
      <c r="AA4" s="1482" t="s">
        <v>940</v>
      </c>
      <c r="AB4" s="1482" t="s">
        <v>709</v>
      </c>
      <c r="AC4" s="1482"/>
      <c r="AD4" s="1482" t="s">
        <v>715</v>
      </c>
      <c r="AE4" s="1482"/>
      <c r="AF4" s="1482"/>
      <c r="AG4" s="1491"/>
      <c r="AH4" s="1482" t="s">
        <v>2535</v>
      </c>
      <c r="AI4" s="1482" t="s">
        <v>2536</v>
      </c>
      <c r="AJ4" s="1002" t="s">
        <v>2537</v>
      </c>
      <c r="AL4" s="650"/>
      <c r="AM4" s="651"/>
      <c r="AN4" s="661"/>
      <c r="AO4" s="651"/>
      <c r="AP4" s="651"/>
      <c r="AQ4" s="651"/>
      <c r="AR4" s="651"/>
      <c r="AS4" s="651"/>
      <c r="AT4" s="651"/>
      <c r="AU4" s="651"/>
      <c r="AV4" s="651"/>
      <c r="AW4" s="651"/>
      <c r="AX4" s="651"/>
      <c r="AY4" s="651"/>
      <c r="AZ4" s="651"/>
      <c r="BA4" s="651"/>
      <c r="BB4" s="651"/>
      <c r="BC4" s="651"/>
      <c r="BD4" s="651"/>
      <c r="BE4" s="651"/>
      <c r="BF4" s="651"/>
      <c r="BG4" s="651"/>
      <c r="BH4" s="651"/>
      <c r="BI4" s="651"/>
      <c r="BJ4" s="651"/>
      <c r="BK4" s="651"/>
      <c r="BL4" s="651"/>
      <c r="BM4" s="651"/>
      <c r="BN4" s="651"/>
      <c r="BO4" s="651"/>
    </row>
    <row r="5" spans="1:67" s="4" customFormat="1" ht="15">
      <c r="A5" s="1449"/>
      <c r="B5" s="1020"/>
      <c r="C5" s="1020"/>
      <c r="D5" s="1020"/>
      <c r="E5" s="1020"/>
      <c r="F5" s="1024"/>
      <c r="G5" s="1021"/>
      <c r="H5" s="1021"/>
      <c r="I5" s="1021"/>
      <c r="J5" s="1022">
        <f>SUM(J6:J19)</f>
        <v>3286</v>
      </c>
      <c r="K5" s="1024"/>
      <c r="L5" s="1024"/>
      <c r="M5" s="1024"/>
      <c r="N5" s="1024"/>
      <c r="O5" s="737" t="s">
        <v>940</v>
      </c>
      <c r="P5" s="1024"/>
      <c r="Q5" s="1493"/>
      <c r="R5" s="1493"/>
      <c r="S5" s="1493"/>
      <c r="T5" s="1493"/>
      <c r="U5" s="1493"/>
      <c r="V5" s="1493"/>
      <c r="W5" s="1493"/>
      <c r="X5" s="1493"/>
      <c r="Y5" s="1493"/>
      <c r="Z5" s="1493"/>
      <c r="AA5" s="1493"/>
      <c r="AB5" s="1493"/>
      <c r="AC5" s="1493"/>
      <c r="AD5" s="1493"/>
      <c r="AE5" s="1493"/>
      <c r="AF5" s="1493"/>
      <c r="AG5" s="1493"/>
      <c r="AH5" s="1493"/>
      <c r="AI5" s="1493"/>
      <c r="AJ5" s="1494"/>
      <c r="AL5" s="650"/>
      <c r="AM5" s="651"/>
      <c r="AN5" s="661"/>
      <c r="AO5" s="651"/>
      <c r="AP5" s="651"/>
      <c r="AQ5" s="651"/>
      <c r="AR5" s="651"/>
      <c r="AS5" s="651"/>
      <c r="AT5" s="651"/>
      <c r="AU5" s="651"/>
      <c r="AV5" s="651"/>
      <c r="AW5" s="651"/>
      <c r="AX5" s="651"/>
      <c r="AY5" s="651"/>
      <c r="AZ5" s="651"/>
      <c r="BA5" s="651"/>
      <c r="BB5" s="651"/>
      <c r="BC5" s="651"/>
      <c r="BD5" s="651"/>
      <c r="BE5" s="651"/>
      <c r="BF5" s="651"/>
      <c r="BG5" s="651"/>
      <c r="BH5" s="651"/>
      <c r="BI5" s="651"/>
      <c r="BJ5" s="651"/>
      <c r="BK5" s="651"/>
      <c r="BL5" s="651"/>
      <c r="BM5" s="651"/>
      <c r="BN5" s="651"/>
      <c r="BO5" s="651"/>
    </row>
    <row r="6" spans="1:67" s="1027" customFormat="1" ht="28.5">
      <c r="A6" s="1449" t="s">
        <v>349</v>
      </c>
      <c r="B6" s="1020" t="s">
        <v>350</v>
      </c>
      <c r="C6" s="1020">
        <f>COUNTA(C7:C19)</f>
        <v>13</v>
      </c>
      <c r="D6" s="1020"/>
      <c r="E6" s="1020"/>
      <c r="F6" s="1024"/>
      <c r="G6" s="1021" t="s">
        <v>751</v>
      </c>
      <c r="H6" s="1021">
        <v>848</v>
      </c>
      <c r="I6" s="1021">
        <v>2036</v>
      </c>
      <c r="J6" s="1022">
        <f>SUM(H6:I6)</f>
        <v>2884</v>
      </c>
      <c r="K6" s="573" t="s">
        <v>692</v>
      </c>
      <c r="L6" s="1024"/>
      <c r="M6" s="737" t="s">
        <v>2643</v>
      </c>
      <c r="N6" s="1024"/>
      <c r="O6" s="737" t="s">
        <v>685</v>
      </c>
      <c r="P6" s="1024"/>
      <c r="Q6" s="1025"/>
      <c r="R6" s="1025"/>
      <c r="S6" s="1025"/>
      <c r="T6" s="1025"/>
      <c r="U6" s="1025"/>
      <c r="V6" s="1025"/>
      <c r="W6" s="1025"/>
      <c r="X6" s="1025"/>
      <c r="Y6" s="1025"/>
      <c r="Z6" s="1025"/>
      <c r="AA6" s="1025"/>
      <c r="AB6" s="1025"/>
      <c r="AC6" s="1025"/>
      <c r="AD6" s="1025"/>
      <c r="AE6" s="1025"/>
      <c r="AF6" s="1025"/>
      <c r="AG6" s="1025"/>
      <c r="AH6" s="1025"/>
      <c r="AI6" s="1025"/>
      <c r="AJ6" s="1026"/>
      <c r="AL6" s="649"/>
      <c r="AM6" s="1028"/>
      <c r="AN6" s="649"/>
      <c r="AO6" s="1028"/>
      <c r="AP6" s="1028"/>
      <c r="AQ6" s="1028"/>
      <c r="AR6" s="1028"/>
      <c r="AS6" s="1028"/>
      <c r="AT6" s="1028"/>
      <c r="AU6" s="1028"/>
      <c r="AV6" s="1028"/>
      <c r="AW6" s="1028"/>
      <c r="AX6" s="1028"/>
      <c r="AY6" s="1028"/>
      <c r="AZ6" s="1028"/>
      <c r="BA6" s="1028"/>
      <c r="BB6" s="1028"/>
      <c r="BC6" s="1028"/>
      <c r="BD6" s="1028"/>
      <c r="BE6" s="1028"/>
      <c r="BF6" s="1028"/>
      <c r="BG6" s="1028"/>
      <c r="BH6" s="1028"/>
      <c r="BI6" s="1028"/>
      <c r="BJ6" s="1028"/>
      <c r="BK6" s="1028"/>
      <c r="BL6" s="1028"/>
      <c r="BM6" s="1028"/>
      <c r="BN6" s="1028"/>
      <c r="BO6" s="1028"/>
    </row>
    <row r="7" spans="1:67" s="5" customFormat="1" ht="28.5">
      <c r="A7" s="672" t="s">
        <v>1043</v>
      </c>
      <c r="B7" s="28"/>
      <c r="C7" s="40" t="s">
        <v>1045</v>
      </c>
      <c r="D7" s="1020" t="s">
        <v>350</v>
      </c>
      <c r="E7" s="40"/>
      <c r="F7" s="501"/>
      <c r="G7" s="36" t="s">
        <v>751</v>
      </c>
      <c r="H7" s="36"/>
      <c r="I7" s="36"/>
      <c r="J7" s="502"/>
      <c r="K7" s="553"/>
      <c r="L7" s="627"/>
      <c r="M7" s="553"/>
      <c r="N7" s="627"/>
      <c r="O7" s="627"/>
      <c r="P7" s="627"/>
      <c r="Q7" s="1487"/>
      <c r="R7" s="1003" t="s">
        <v>1525</v>
      </c>
      <c r="S7" s="1004"/>
      <c r="T7" s="1005"/>
      <c r="U7" s="1004"/>
      <c r="V7" s="1004" t="s">
        <v>1525</v>
      </c>
      <c r="W7" s="1004"/>
      <c r="X7" s="1004"/>
      <c r="Y7" s="1006" t="s">
        <v>1525</v>
      </c>
      <c r="Z7" s="1003" t="s">
        <v>1525</v>
      </c>
      <c r="AA7" s="1006" t="s">
        <v>1525</v>
      </c>
      <c r="AB7" s="1004"/>
      <c r="AC7" s="1004"/>
      <c r="AD7" s="1004"/>
      <c r="AE7" s="1004"/>
      <c r="AF7" s="1004"/>
      <c r="AG7" s="1487"/>
      <c r="AH7" s="1007"/>
      <c r="AI7" s="1007"/>
      <c r="AJ7" s="1008"/>
      <c r="AL7" s="650"/>
      <c r="AM7" s="652"/>
      <c r="AN7" s="661"/>
      <c r="AO7" s="652"/>
      <c r="AP7" s="652"/>
      <c r="AQ7" s="652"/>
      <c r="AR7" s="652"/>
      <c r="AS7" s="652"/>
      <c r="AT7" s="652"/>
      <c r="AU7" s="652"/>
      <c r="AV7" s="652"/>
      <c r="AW7" s="652"/>
      <c r="AX7" s="652"/>
      <c r="AY7" s="652"/>
      <c r="AZ7" s="652"/>
      <c r="BA7" s="652"/>
      <c r="BB7" s="652"/>
      <c r="BC7" s="652"/>
      <c r="BD7" s="652"/>
      <c r="BE7" s="652"/>
      <c r="BF7" s="652"/>
      <c r="BG7" s="652"/>
      <c r="BH7" s="652"/>
      <c r="BI7" s="652"/>
      <c r="BJ7" s="652"/>
      <c r="BK7" s="652"/>
      <c r="BL7" s="652"/>
      <c r="BM7" s="652"/>
      <c r="BN7" s="652"/>
      <c r="BO7" s="652"/>
    </row>
    <row r="8" spans="1:67" s="1" customFormat="1" ht="28.5">
      <c r="A8" s="226" t="s">
        <v>1043</v>
      </c>
      <c r="B8" s="28"/>
      <c r="C8" s="26" t="s">
        <v>352</v>
      </c>
      <c r="D8" s="1020" t="s">
        <v>350</v>
      </c>
      <c r="E8" s="26"/>
      <c r="F8" s="504">
        <v>110</v>
      </c>
      <c r="G8" s="36" t="s">
        <v>689</v>
      </c>
      <c r="H8" s="36"/>
      <c r="I8" s="36"/>
      <c r="J8" s="505"/>
      <c r="K8" s="501"/>
      <c r="L8" s="628"/>
      <c r="M8" s="501"/>
      <c r="N8" s="628"/>
      <c r="O8" s="628"/>
      <c r="P8" s="628"/>
      <c r="Q8" s="1009"/>
      <c r="R8" s="1010"/>
      <c r="S8" s="1011"/>
      <c r="T8" s="1012"/>
      <c r="U8" s="1011"/>
      <c r="V8" s="1011"/>
      <c r="W8" s="1011"/>
      <c r="X8" s="1011"/>
      <c r="Y8" s="1011"/>
      <c r="Z8" s="1011"/>
      <c r="AA8" s="1011"/>
      <c r="AB8" s="1011"/>
      <c r="AC8" s="1011"/>
      <c r="AD8" s="1011"/>
      <c r="AE8" s="1011"/>
      <c r="AF8" s="1011"/>
      <c r="AG8" s="1488"/>
      <c r="AH8" s="1013"/>
      <c r="AI8" s="1013"/>
      <c r="AJ8" s="1014"/>
      <c r="AL8" s="659"/>
      <c r="AM8" s="369"/>
      <c r="AN8" s="665"/>
      <c r="AO8" s="369"/>
      <c r="AP8" s="369"/>
      <c r="AQ8" s="369"/>
      <c r="AR8" s="369"/>
      <c r="AS8" s="369"/>
      <c r="AT8" s="369"/>
      <c r="AU8" s="369"/>
      <c r="AV8" s="369"/>
      <c r="AW8" s="369"/>
      <c r="AX8" s="369"/>
      <c r="AY8" s="369"/>
      <c r="AZ8" s="369"/>
      <c r="BA8" s="369"/>
      <c r="BB8" s="369"/>
      <c r="BC8" s="369"/>
      <c r="BD8" s="369"/>
      <c r="BE8" s="369"/>
      <c r="BF8" s="369"/>
      <c r="BG8" s="369"/>
      <c r="BH8" s="369"/>
      <c r="BI8" s="369"/>
      <c r="BJ8" s="369"/>
      <c r="BK8" s="369"/>
      <c r="BL8" s="369"/>
      <c r="BM8" s="369"/>
      <c r="BN8" s="369"/>
      <c r="BO8" s="369"/>
    </row>
    <row r="9" spans="1:67" s="1" customFormat="1" ht="28.5">
      <c r="A9" s="672" t="s">
        <v>349</v>
      </c>
      <c r="B9" s="28"/>
      <c r="C9" s="40" t="s">
        <v>1046</v>
      </c>
      <c r="D9" s="1020" t="s">
        <v>350</v>
      </c>
      <c r="E9" s="40"/>
      <c r="F9" s="501"/>
      <c r="G9" s="36" t="s">
        <v>751</v>
      </c>
      <c r="H9" s="36"/>
      <c r="I9" s="36"/>
      <c r="J9" s="502"/>
      <c r="K9" s="504"/>
      <c r="L9" s="629"/>
      <c r="M9" s="504"/>
      <c r="N9" s="629"/>
      <c r="O9" s="629"/>
      <c r="P9" s="629"/>
      <c r="Q9" s="1009"/>
      <c r="R9" s="1009"/>
      <c r="S9" s="1015"/>
      <c r="T9" s="1016"/>
      <c r="U9" s="1011"/>
      <c r="V9" s="1011"/>
      <c r="W9" s="1015"/>
      <c r="X9" s="1015"/>
      <c r="Y9" s="1011"/>
      <c r="Z9" s="1015"/>
      <c r="AA9" s="1011"/>
      <c r="AB9" s="1011"/>
      <c r="AC9" s="1011"/>
      <c r="AD9" s="1011"/>
      <c r="AE9" s="1015"/>
      <c r="AF9" s="1011"/>
      <c r="AG9" s="1488"/>
      <c r="AH9" s="1013"/>
      <c r="AI9" s="1013"/>
      <c r="AJ9" s="1014"/>
      <c r="AL9" s="659"/>
      <c r="AM9" s="369"/>
      <c r="AN9" s="665"/>
      <c r="AO9" s="369"/>
      <c r="AP9" s="369"/>
      <c r="AQ9" s="369"/>
      <c r="AR9" s="369"/>
      <c r="AS9" s="369"/>
      <c r="AT9" s="369"/>
      <c r="AU9" s="369"/>
      <c r="AV9" s="369"/>
      <c r="AW9" s="369"/>
      <c r="AX9" s="369"/>
      <c r="AY9" s="369"/>
      <c r="AZ9" s="369"/>
      <c r="BA9" s="369"/>
      <c r="BB9" s="369"/>
      <c r="BC9" s="369"/>
      <c r="BD9" s="369"/>
      <c r="BE9" s="369"/>
      <c r="BF9" s="369"/>
      <c r="BG9" s="369"/>
      <c r="BH9" s="369"/>
      <c r="BI9" s="369"/>
      <c r="BJ9" s="369"/>
      <c r="BK9" s="369"/>
      <c r="BL9" s="369"/>
      <c r="BM9" s="369"/>
      <c r="BN9" s="369"/>
      <c r="BO9" s="369"/>
    </row>
    <row r="10" spans="1:67" s="1" customFormat="1" ht="28.5">
      <c r="A10" s="226" t="s">
        <v>349</v>
      </c>
      <c r="B10" s="28"/>
      <c r="C10" s="26" t="s">
        <v>353</v>
      </c>
      <c r="D10" s="1020" t="s">
        <v>350</v>
      </c>
      <c r="E10" s="26"/>
      <c r="F10" s="504">
        <v>5.8</v>
      </c>
      <c r="G10" s="36" t="s">
        <v>751</v>
      </c>
      <c r="H10" s="36">
        <v>16</v>
      </c>
      <c r="I10" s="36">
        <v>43</v>
      </c>
      <c r="J10" s="505">
        <f>SUM(H10:I10)</f>
        <v>59</v>
      </c>
      <c r="K10" s="501"/>
      <c r="L10" s="628"/>
      <c r="M10" s="501"/>
      <c r="N10" s="628"/>
      <c r="O10" s="628"/>
      <c r="P10" s="628"/>
      <c r="Q10" s="1009"/>
      <c r="R10" s="1010"/>
      <c r="S10" s="1011"/>
      <c r="T10" s="1012"/>
      <c r="U10" s="1011"/>
      <c r="V10" s="1011"/>
      <c r="W10" s="1011"/>
      <c r="X10" s="1011"/>
      <c r="Y10" s="1011"/>
      <c r="Z10" s="1011"/>
      <c r="AA10" s="1011"/>
      <c r="AB10" s="1011"/>
      <c r="AC10" s="1011"/>
      <c r="AD10" s="1011"/>
      <c r="AE10" s="1011"/>
      <c r="AF10" s="1011"/>
      <c r="AG10" s="1488"/>
      <c r="AH10" s="1013"/>
      <c r="AI10" s="1013"/>
      <c r="AJ10" s="1014"/>
      <c r="AL10" s="659"/>
      <c r="AM10" s="369"/>
      <c r="AN10" s="665"/>
      <c r="AO10" s="369"/>
      <c r="AP10" s="369"/>
      <c r="AQ10" s="369"/>
      <c r="AR10" s="369"/>
      <c r="AS10" s="369"/>
      <c r="AT10" s="369"/>
      <c r="AU10" s="369"/>
      <c r="AV10" s="369"/>
      <c r="AW10" s="369"/>
      <c r="AX10" s="369"/>
      <c r="AY10" s="369"/>
      <c r="AZ10" s="369"/>
      <c r="BA10" s="369"/>
      <c r="BB10" s="369"/>
      <c r="BC10" s="369"/>
      <c r="BD10" s="369"/>
      <c r="BE10" s="369"/>
      <c r="BF10" s="369"/>
      <c r="BG10" s="369"/>
      <c r="BH10" s="369"/>
      <c r="BI10" s="369"/>
      <c r="BJ10" s="369"/>
      <c r="BK10" s="369"/>
      <c r="BL10" s="369"/>
      <c r="BM10" s="369"/>
      <c r="BN10" s="369"/>
      <c r="BO10" s="369"/>
    </row>
    <row r="11" spans="1:67" s="1" customFormat="1" ht="28.5">
      <c r="A11" s="672" t="s">
        <v>1044</v>
      </c>
      <c r="B11" s="28"/>
      <c r="C11" s="40" t="s">
        <v>1047</v>
      </c>
      <c r="D11" s="1020" t="s">
        <v>350</v>
      </c>
      <c r="E11" s="40"/>
      <c r="F11" s="501"/>
      <c r="G11" s="36" t="s">
        <v>751</v>
      </c>
      <c r="H11" s="36"/>
      <c r="I11" s="36">
        <v>2</v>
      </c>
      <c r="J11" s="505">
        <f t="shared" ref="J11:J12" si="0">SUM(H11:I11)</f>
        <v>2</v>
      </c>
      <c r="K11" s="504"/>
      <c r="L11" s="629"/>
      <c r="M11" s="504"/>
      <c r="N11" s="629"/>
      <c r="O11" s="629"/>
      <c r="P11" s="629"/>
      <c r="Q11" s="1009"/>
      <c r="R11" s="1009"/>
      <c r="S11" s="1015"/>
      <c r="T11" s="1016"/>
      <c r="U11" s="1011"/>
      <c r="V11" s="1011"/>
      <c r="W11" s="1015"/>
      <c r="X11" s="1015"/>
      <c r="Y11" s="1011"/>
      <c r="Z11" s="1015"/>
      <c r="AA11" s="1011"/>
      <c r="AB11" s="1011"/>
      <c r="AC11" s="1011"/>
      <c r="AD11" s="1011"/>
      <c r="AE11" s="1015"/>
      <c r="AF11" s="1011"/>
      <c r="AG11" s="1488"/>
      <c r="AH11" s="1013"/>
      <c r="AI11" s="1013"/>
      <c r="AJ11" s="1014"/>
      <c r="AL11" s="659"/>
      <c r="AM11" s="369"/>
      <c r="AN11" s="665"/>
      <c r="AO11" s="369"/>
      <c r="AP11" s="369"/>
      <c r="AQ11" s="369"/>
      <c r="AR11" s="369"/>
      <c r="AS11" s="369"/>
      <c r="AT11" s="369"/>
      <c r="AU11" s="369"/>
      <c r="AV11" s="369"/>
      <c r="AW11" s="369"/>
      <c r="AX11" s="369"/>
      <c r="AY11" s="369"/>
      <c r="AZ11" s="369"/>
      <c r="BA11" s="369"/>
      <c r="BB11" s="369"/>
      <c r="BC11" s="369"/>
      <c r="BD11" s="369"/>
      <c r="BE11" s="369"/>
      <c r="BF11" s="369"/>
      <c r="BG11" s="369"/>
      <c r="BH11" s="369"/>
      <c r="BI11" s="369"/>
      <c r="BJ11" s="369"/>
      <c r="BK11" s="369"/>
      <c r="BL11" s="369"/>
      <c r="BM11" s="369"/>
      <c r="BN11" s="369"/>
      <c r="BO11" s="369"/>
    </row>
    <row r="12" spans="1:67" s="1" customFormat="1" ht="28.5">
      <c r="A12" s="672" t="s">
        <v>1044</v>
      </c>
      <c r="B12" s="28"/>
      <c r="C12" s="40" t="s">
        <v>1048</v>
      </c>
      <c r="D12" s="1020" t="s">
        <v>350</v>
      </c>
      <c r="E12" s="40"/>
      <c r="F12" s="501"/>
      <c r="G12" s="36" t="s">
        <v>751</v>
      </c>
      <c r="H12" s="36">
        <v>31</v>
      </c>
      <c r="I12" s="36">
        <v>150</v>
      </c>
      <c r="J12" s="505">
        <f t="shared" si="0"/>
        <v>181</v>
      </c>
      <c r="K12" s="501"/>
      <c r="L12" s="628"/>
      <c r="M12" s="501"/>
      <c r="N12" s="628"/>
      <c r="O12" s="628"/>
      <c r="P12" s="628"/>
      <c r="Q12" s="1009"/>
      <c r="R12" s="1010"/>
      <c r="S12" s="1011"/>
      <c r="T12" s="1012"/>
      <c r="U12" s="1011"/>
      <c r="V12" s="1011"/>
      <c r="W12" s="1011"/>
      <c r="X12" s="1011"/>
      <c r="Y12" s="1011"/>
      <c r="Z12" s="1011"/>
      <c r="AA12" s="1011"/>
      <c r="AB12" s="1011"/>
      <c r="AC12" s="1011"/>
      <c r="AD12" s="1011"/>
      <c r="AE12" s="1011"/>
      <c r="AF12" s="1011"/>
      <c r="AG12" s="1488"/>
      <c r="AH12" s="1013"/>
      <c r="AI12" s="1013"/>
      <c r="AJ12" s="1014"/>
      <c r="AL12" s="659"/>
      <c r="AM12" s="369"/>
      <c r="AN12" s="665"/>
      <c r="AO12" s="369"/>
      <c r="AP12" s="369"/>
      <c r="AQ12" s="369"/>
      <c r="AR12" s="369"/>
      <c r="AS12" s="369"/>
      <c r="AT12" s="369"/>
      <c r="AU12" s="369"/>
      <c r="AV12" s="369"/>
      <c r="AW12" s="369"/>
      <c r="AX12" s="369"/>
      <c r="AY12" s="369"/>
      <c r="AZ12" s="369"/>
      <c r="BA12" s="369"/>
      <c r="BB12" s="369"/>
      <c r="BC12" s="369"/>
      <c r="BD12" s="369"/>
      <c r="BE12" s="369"/>
      <c r="BF12" s="369"/>
      <c r="BG12" s="369"/>
      <c r="BH12" s="369"/>
      <c r="BI12" s="369"/>
      <c r="BJ12" s="369"/>
      <c r="BK12" s="369"/>
      <c r="BL12" s="369"/>
      <c r="BM12" s="369"/>
      <c r="BN12" s="369"/>
      <c r="BO12" s="369"/>
    </row>
    <row r="13" spans="1:67" s="1" customFormat="1" ht="28.5">
      <c r="A13" s="226" t="s">
        <v>1044</v>
      </c>
      <c r="B13" s="28"/>
      <c r="C13" s="26" t="s">
        <v>1049</v>
      </c>
      <c r="D13" s="1020" t="s">
        <v>350</v>
      </c>
      <c r="E13" s="26"/>
      <c r="F13" s="504">
        <v>210</v>
      </c>
      <c r="G13" s="36" t="s">
        <v>751</v>
      </c>
      <c r="H13" s="36"/>
      <c r="I13" s="36"/>
      <c r="J13" s="505">
        <v>20</v>
      </c>
      <c r="K13" s="501"/>
      <c r="L13" s="628"/>
      <c r="M13" s="501"/>
      <c r="N13" s="628"/>
      <c r="O13" s="628"/>
      <c r="P13" s="628"/>
      <c r="Q13" s="1009"/>
      <c r="R13" s="1010"/>
      <c r="S13" s="1011"/>
      <c r="T13" s="1012"/>
      <c r="U13" s="1011"/>
      <c r="V13" s="1011"/>
      <c r="W13" s="1011"/>
      <c r="X13" s="1011"/>
      <c r="Y13" s="1011"/>
      <c r="Z13" s="1011"/>
      <c r="AA13" s="1011"/>
      <c r="AB13" s="1011"/>
      <c r="AC13" s="1011"/>
      <c r="AD13" s="1011"/>
      <c r="AE13" s="1011"/>
      <c r="AF13" s="1011"/>
      <c r="AG13" s="1488"/>
      <c r="AH13" s="1013"/>
      <c r="AI13" s="1013"/>
      <c r="AJ13" s="1014"/>
      <c r="AL13" s="659"/>
      <c r="AM13" s="369"/>
      <c r="AN13" s="665"/>
      <c r="AO13" s="369"/>
      <c r="AP13" s="369"/>
      <c r="AQ13" s="369"/>
      <c r="AR13" s="369"/>
      <c r="AS13" s="369"/>
      <c r="AT13" s="369"/>
      <c r="AU13" s="369"/>
      <c r="AV13" s="369"/>
      <c r="AW13" s="369"/>
      <c r="AX13" s="369"/>
      <c r="AY13" s="369"/>
      <c r="AZ13" s="369"/>
      <c r="BA13" s="369"/>
      <c r="BB13" s="369"/>
      <c r="BC13" s="369"/>
      <c r="BD13" s="369"/>
      <c r="BE13" s="369"/>
      <c r="BF13" s="369"/>
      <c r="BG13" s="369"/>
      <c r="BH13" s="369"/>
      <c r="BI13" s="369"/>
      <c r="BJ13" s="369"/>
      <c r="BK13" s="369"/>
      <c r="BL13" s="369"/>
      <c r="BM13" s="369"/>
      <c r="BN13" s="369"/>
      <c r="BO13" s="369"/>
    </row>
    <row r="14" spans="1:67" s="1" customFormat="1" ht="28.5">
      <c r="A14" s="226" t="s">
        <v>1042</v>
      </c>
      <c r="B14" s="28"/>
      <c r="C14" s="26" t="s">
        <v>351</v>
      </c>
      <c r="D14" s="1020" t="s">
        <v>350</v>
      </c>
      <c r="E14" s="26"/>
      <c r="F14" s="504">
        <v>106</v>
      </c>
      <c r="G14" s="36" t="s">
        <v>751</v>
      </c>
      <c r="H14" s="36"/>
      <c r="I14" s="36"/>
      <c r="J14" s="505">
        <v>56</v>
      </c>
      <c r="K14" s="504"/>
      <c r="L14" s="629"/>
      <c r="M14" s="504"/>
      <c r="N14" s="629"/>
      <c r="O14" s="629"/>
      <c r="P14" s="629"/>
      <c r="Q14" s="1009"/>
      <c r="R14" s="1009"/>
      <c r="S14" s="1015"/>
      <c r="T14" s="1016"/>
      <c r="U14" s="1011" t="s">
        <v>1525</v>
      </c>
      <c r="V14" s="1011"/>
      <c r="W14" s="1015"/>
      <c r="X14" s="1015"/>
      <c r="Y14" s="1011"/>
      <c r="Z14" s="1015"/>
      <c r="AA14" s="1011" t="s">
        <v>1525</v>
      </c>
      <c r="AB14" s="1011"/>
      <c r="AC14" s="1011"/>
      <c r="AD14" s="1011"/>
      <c r="AE14" s="1015"/>
      <c r="AF14" s="1011"/>
      <c r="AG14" s="1488"/>
      <c r="AH14" s="1013"/>
      <c r="AI14" s="1013"/>
      <c r="AJ14" s="1014"/>
      <c r="AL14" s="659"/>
      <c r="AM14" s="369"/>
      <c r="AN14" s="665"/>
      <c r="AO14" s="369"/>
      <c r="AP14" s="369"/>
      <c r="AQ14" s="369"/>
      <c r="AR14" s="369"/>
      <c r="AS14" s="369"/>
      <c r="AT14" s="369"/>
      <c r="AU14" s="369"/>
      <c r="AV14" s="369"/>
      <c r="AW14" s="369"/>
      <c r="AX14" s="369"/>
      <c r="AY14" s="369"/>
      <c r="AZ14" s="369"/>
      <c r="BA14" s="369"/>
      <c r="BB14" s="369"/>
      <c r="BC14" s="369"/>
      <c r="BD14" s="369"/>
      <c r="BE14" s="369"/>
      <c r="BF14" s="369"/>
      <c r="BG14" s="369"/>
      <c r="BH14" s="369"/>
      <c r="BI14" s="369"/>
      <c r="BJ14" s="369"/>
      <c r="BK14" s="369"/>
      <c r="BL14" s="369"/>
      <c r="BM14" s="369"/>
      <c r="BN14" s="369"/>
      <c r="BO14" s="369"/>
    </row>
    <row r="15" spans="1:67" s="1" customFormat="1" ht="28.5">
      <c r="A15" s="226" t="s">
        <v>1042</v>
      </c>
      <c r="B15" s="28"/>
      <c r="C15" s="26" t="s">
        <v>354</v>
      </c>
      <c r="D15" s="1020" t="s">
        <v>350</v>
      </c>
      <c r="E15" s="26"/>
      <c r="F15" s="504">
        <v>182</v>
      </c>
      <c r="G15" s="36" t="s">
        <v>751</v>
      </c>
      <c r="H15" s="36"/>
      <c r="I15" s="36"/>
      <c r="J15" s="505"/>
      <c r="K15" s="504"/>
      <c r="L15" s="629"/>
      <c r="M15" s="504"/>
      <c r="N15" s="629"/>
      <c r="O15" s="629"/>
      <c r="P15" s="629"/>
      <c r="Q15" s="1010"/>
      <c r="R15" s="1010"/>
      <c r="S15" s="1011"/>
      <c r="T15" s="1012"/>
      <c r="U15" s="1011"/>
      <c r="V15" s="1011"/>
      <c r="W15" s="1011"/>
      <c r="X15" s="1011"/>
      <c r="Y15" s="1011"/>
      <c r="Z15" s="1011"/>
      <c r="AA15" s="1011"/>
      <c r="AB15" s="1011"/>
      <c r="AC15" s="1011"/>
      <c r="AD15" s="1011"/>
      <c r="AE15" s="1011"/>
      <c r="AF15" s="1011"/>
      <c r="AG15" s="1488"/>
      <c r="AH15" s="1013"/>
      <c r="AI15" s="1013"/>
      <c r="AJ15" s="1014"/>
      <c r="AL15" s="659"/>
      <c r="AM15" s="369"/>
      <c r="AN15" s="665"/>
      <c r="AO15" s="369"/>
      <c r="AP15" s="369"/>
      <c r="AQ15" s="369"/>
      <c r="AR15" s="369"/>
      <c r="AS15" s="369"/>
      <c r="AT15" s="369"/>
      <c r="AU15" s="369"/>
      <c r="AV15" s="369"/>
      <c r="AW15" s="369"/>
      <c r="AX15" s="369"/>
      <c r="AY15" s="369"/>
      <c r="AZ15" s="369"/>
      <c r="BA15" s="369"/>
      <c r="BB15" s="369"/>
      <c r="BC15" s="369"/>
      <c r="BD15" s="369"/>
      <c r="BE15" s="369"/>
      <c r="BF15" s="369"/>
      <c r="BG15" s="369"/>
      <c r="BH15" s="369"/>
      <c r="BI15" s="369"/>
      <c r="BJ15" s="369"/>
      <c r="BK15" s="369"/>
      <c r="BL15" s="369"/>
      <c r="BM15" s="369"/>
      <c r="BN15" s="369"/>
      <c r="BO15" s="369"/>
    </row>
    <row r="16" spans="1:67" s="1" customFormat="1" ht="28.5">
      <c r="A16" s="226" t="s">
        <v>1042</v>
      </c>
      <c r="B16" s="28"/>
      <c r="C16" s="26" t="s">
        <v>355</v>
      </c>
      <c r="D16" s="1020" t="s">
        <v>350</v>
      </c>
      <c r="E16" s="26"/>
      <c r="F16" s="504">
        <v>161</v>
      </c>
      <c r="G16" s="36" t="s">
        <v>751</v>
      </c>
      <c r="H16" s="36"/>
      <c r="I16" s="36">
        <v>38</v>
      </c>
      <c r="J16" s="505">
        <f>SUM(H16:I16)</f>
        <v>38</v>
      </c>
      <c r="K16" s="504"/>
      <c r="L16" s="629"/>
      <c r="M16" s="504"/>
      <c r="N16" s="629"/>
      <c r="O16" s="629"/>
      <c r="P16" s="629"/>
      <c r="Q16" s="1009"/>
      <c r="R16" s="1009"/>
      <c r="S16" s="1015"/>
      <c r="T16" s="1016"/>
      <c r="U16" s="1011"/>
      <c r="V16" s="1011"/>
      <c r="W16" s="1015"/>
      <c r="X16" s="1015"/>
      <c r="Y16" s="1011"/>
      <c r="Z16" s="1015"/>
      <c r="AA16" s="1011"/>
      <c r="AB16" s="1011"/>
      <c r="AC16" s="1011"/>
      <c r="AD16" s="1011"/>
      <c r="AE16" s="1015"/>
      <c r="AF16" s="1011"/>
      <c r="AG16" s="1488"/>
      <c r="AH16" s="1013"/>
      <c r="AI16" s="1013"/>
      <c r="AJ16" s="1014"/>
      <c r="AL16" s="659"/>
      <c r="AM16" s="369"/>
      <c r="AN16" s="665"/>
      <c r="AO16" s="369"/>
      <c r="AP16" s="369"/>
      <c r="AQ16" s="369"/>
      <c r="AR16" s="369"/>
      <c r="AS16" s="369"/>
      <c r="AT16" s="369"/>
      <c r="AU16" s="369"/>
      <c r="AV16" s="369"/>
      <c r="AW16" s="369"/>
      <c r="AX16" s="369"/>
      <c r="AY16" s="369"/>
      <c r="AZ16" s="369"/>
      <c r="BA16" s="369"/>
      <c r="BB16" s="369"/>
      <c r="BC16" s="369"/>
      <c r="BD16" s="369"/>
      <c r="BE16" s="369"/>
      <c r="BF16" s="369"/>
      <c r="BG16" s="369"/>
      <c r="BH16" s="369"/>
      <c r="BI16" s="369"/>
      <c r="BJ16" s="369"/>
      <c r="BK16" s="369"/>
      <c r="BL16" s="369"/>
      <c r="BM16" s="369"/>
      <c r="BN16" s="369"/>
      <c r="BO16" s="369"/>
    </row>
    <row r="17" spans="1:67" s="1" customFormat="1" ht="28.5">
      <c r="A17" s="672" t="s">
        <v>1053</v>
      </c>
      <c r="B17" s="28"/>
      <c r="C17" s="40" t="s">
        <v>1050</v>
      </c>
      <c r="D17" s="1020" t="s">
        <v>350</v>
      </c>
      <c r="E17" s="40"/>
      <c r="F17" s="501"/>
      <c r="G17" s="36" t="s">
        <v>751</v>
      </c>
      <c r="H17" s="36">
        <v>1</v>
      </c>
      <c r="I17" s="36">
        <v>4</v>
      </c>
      <c r="J17" s="505">
        <f>SUM(H17:I17)</f>
        <v>5</v>
      </c>
      <c r="K17" s="504"/>
      <c r="L17" s="629"/>
      <c r="M17" s="504"/>
      <c r="N17" s="629"/>
      <c r="O17" s="629"/>
      <c r="P17" s="629"/>
      <c r="Q17" s="1009"/>
      <c r="R17" s="1009"/>
      <c r="S17" s="1015"/>
      <c r="T17" s="1016"/>
      <c r="U17" s="1011"/>
      <c r="V17" s="1011"/>
      <c r="W17" s="1015"/>
      <c r="X17" s="1015"/>
      <c r="Y17" s="1011"/>
      <c r="Z17" s="1015"/>
      <c r="AA17" s="1011"/>
      <c r="AB17" s="1011"/>
      <c r="AC17" s="1011"/>
      <c r="AD17" s="1011"/>
      <c r="AE17" s="1015"/>
      <c r="AF17" s="1011"/>
      <c r="AG17" s="1488"/>
      <c r="AH17" s="1013"/>
      <c r="AI17" s="1013"/>
      <c r="AJ17" s="1014"/>
      <c r="AL17" s="659"/>
      <c r="AM17" s="369"/>
      <c r="AN17" s="665"/>
      <c r="AO17" s="369"/>
      <c r="AP17" s="369"/>
      <c r="AQ17" s="369"/>
      <c r="AR17" s="369"/>
      <c r="AS17" s="369"/>
      <c r="AT17" s="369"/>
      <c r="AU17" s="369"/>
      <c r="AV17" s="369"/>
      <c r="AW17" s="369"/>
      <c r="AX17" s="369"/>
      <c r="AY17" s="369"/>
      <c r="AZ17" s="369"/>
      <c r="BA17" s="369"/>
      <c r="BB17" s="369"/>
      <c r="BC17" s="369"/>
      <c r="BD17" s="369"/>
      <c r="BE17" s="369"/>
      <c r="BF17" s="369"/>
      <c r="BG17" s="369"/>
      <c r="BH17" s="369"/>
      <c r="BI17" s="369"/>
      <c r="BJ17" s="369"/>
      <c r="BK17" s="369"/>
      <c r="BL17" s="369"/>
      <c r="BM17" s="369"/>
      <c r="BN17" s="369"/>
      <c r="BO17" s="369"/>
    </row>
    <row r="18" spans="1:67" s="1" customFormat="1" ht="28.5">
      <c r="A18" s="672" t="s">
        <v>1053</v>
      </c>
      <c r="B18" s="28"/>
      <c r="C18" s="40" t="s">
        <v>1051</v>
      </c>
      <c r="D18" s="1020" t="s">
        <v>350</v>
      </c>
      <c r="E18" s="40"/>
      <c r="F18" s="501"/>
      <c r="G18" s="36" t="s">
        <v>689</v>
      </c>
      <c r="H18" s="36"/>
      <c r="I18" s="36"/>
      <c r="J18" s="502"/>
      <c r="K18" s="501"/>
      <c r="L18" s="628"/>
      <c r="M18" s="501"/>
      <c r="N18" s="628"/>
      <c r="O18" s="628"/>
      <c r="P18" s="628"/>
      <c r="Q18" s="1009"/>
      <c r="R18" s="1010"/>
      <c r="S18" s="1011"/>
      <c r="T18" s="1012"/>
      <c r="U18" s="1011"/>
      <c r="V18" s="1011"/>
      <c r="W18" s="1011"/>
      <c r="X18" s="1011"/>
      <c r="Y18" s="1011"/>
      <c r="Z18" s="1011"/>
      <c r="AA18" s="1011"/>
      <c r="AB18" s="1011"/>
      <c r="AC18" s="1011"/>
      <c r="AD18" s="1011"/>
      <c r="AE18" s="1011"/>
      <c r="AF18" s="1011"/>
      <c r="AG18" s="1488"/>
      <c r="AH18" s="1013"/>
      <c r="AI18" s="1013"/>
      <c r="AJ18" s="1014"/>
      <c r="AL18" s="659"/>
      <c r="AM18" s="369"/>
      <c r="AN18" s="665"/>
      <c r="AO18" s="369"/>
      <c r="AP18" s="369"/>
      <c r="AQ18" s="369"/>
      <c r="AR18" s="369"/>
      <c r="AS18" s="369"/>
      <c r="AT18" s="369"/>
      <c r="AU18" s="369"/>
      <c r="AV18" s="369"/>
      <c r="AW18" s="369"/>
      <c r="AX18" s="369"/>
      <c r="AY18" s="369"/>
      <c r="AZ18" s="369"/>
      <c r="BA18" s="369"/>
      <c r="BB18" s="369"/>
      <c r="BC18" s="369"/>
      <c r="BD18" s="369"/>
      <c r="BE18" s="369"/>
      <c r="BF18" s="369"/>
      <c r="BG18" s="369"/>
      <c r="BH18" s="369"/>
      <c r="BI18" s="369"/>
      <c r="BJ18" s="369"/>
      <c r="BK18" s="369"/>
      <c r="BL18" s="369"/>
      <c r="BM18" s="369"/>
      <c r="BN18" s="369"/>
      <c r="BO18" s="369"/>
    </row>
    <row r="19" spans="1:67" s="1" customFormat="1" ht="28.5">
      <c r="A19" s="672" t="s">
        <v>1053</v>
      </c>
      <c r="B19" s="28"/>
      <c r="C19" s="40" t="s">
        <v>1052</v>
      </c>
      <c r="D19" s="1020" t="s">
        <v>350</v>
      </c>
      <c r="E19" s="40"/>
      <c r="F19" s="504">
        <v>111</v>
      </c>
      <c r="G19" s="36" t="s">
        <v>689</v>
      </c>
      <c r="H19" s="36"/>
      <c r="I19" s="36"/>
      <c r="J19" s="505">
        <v>41</v>
      </c>
      <c r="K19" s="501"/>
      <c r="L19" s="628"/>
      <c r="M19" s="501"/>
      <c r="N19" s="628"/>
      <c r="O19" s="628"/>
      <c r="P19" s="628"/>
      <c r="Q19" s="1009"/>
      <c r="R19" s="1010"/>
      <c r="S19" s="1011"/>
      <c r="T19" s="1012"/>
      <c r="U19" s="1011"/>
      <c r="V19" s="1011"/>
      <c r="W19" s="1011"/>
      <c r="X19" s="1011"/>
      <c r="Y19" s="1011"/>
      <c r="Z19" s="1011"/>
      <c r="AA19" s="1011"/>
      <c r="AB19" s="1011"/>
      <c r="AC19" s="1011"/>
      <c r="AD19" s="1011"/>
      <c r="AE19" s="1011"/>
      <c r="AF19" s="1011"/>
      <c r="AG19" s="1488"/>
      <c r="AH19" s="1013"/>
      <c r="AI19" s="1013"/>
      <c r="AJ19" s="1014"/>
      <c r="AL19" s="659"/>
      <c r="AM19" s="369"/>
      <c r="AN19" s="665"/>
      <c r="AO19" s="369"/>
      <c r="AP19" s="369"/>
      <c r="AQ19" s="369"/>
      <c r="AR19" s="369"/>
      <c r="AS19" s="369"/>
      <c r="AT19" s="369"/>
      <c r="AU19" s="369"/>
      <c r="AV19" s="369"/>
      <c r="AW19" s="369"/>
      <c r="AX19" s="369"/>
      <c r="AY19" s="369"/>
      <c r="AZ19" s="369"/>
      <c r="BA19" s="369"/>
      <c r="BB19" s="369"/>
      <c r="BC19" s="369"/>
      <c r="BD19" s="369"/>
      <c r="BE19" s="369"/>
      <c r="BF19" s="369"/>
      <c r="BG19" s="369"/>
      <c r="BH19" s="369"/>
      <c r="BI19" s="369"/>
      <c r="BJ19" s="369"/>
      <c r="BK19" s="369"/>
      <c r="BL19" s="369"/>
      <c r="BM19" s="369"/>
      <c r="BN19" s="369"/>
      <c r="BO19" s="369"/>
    </row>
    <row r="20" spans="1:67" s="1" customFormat="1" ht="14.25">
      <c r="A20" s="885"/>
      <c r="B20" s="47"/>
      <c r="C20" s="955"/>
      <c r="D20" s="955"/>
      <c r="E20" s="955"/>
      <c r="F20" s="1029"/>
      <c r="G20" s="37"/>
      <c r="H20" s="37"/>
      <c r="I20" s="37"/>
      <c r="J20" s="858"/>
      <c r="K20" s="501"/>
      <c r="L20" s="628"/>
      <c r="M20" s="501"/>
      <c r="N20" s="628"/>
      <c r="O20" s="628"/>
      <c r="P20" s="628"/>
      <c r="Q20" s="1009"/>
      <c r="R20" s="1010"/>
      <c r="S20" s="1011"/>
      <c r="T20" s="1012"/>
      <c r="U20" s="1011"/>
      <c r="V20" s="1011"/>
      <c r="W20" s="1011"/>
      <c r="X20" s="1011"/>
      <c r="Y20" s="1011"/>
      <c r="Z20" s="1011"/>
      <c r="AA20" s="1011"/>
      <c r="AB20" s="1011"/>
      <c r="AC20" s="1011"/>
      <c r="AD20" s="1011"/>
      <c r="AE20" s="1011"/>
      <c r="AF20" s="1011"/>
      <c r="AG20" s="1488"/>
      <c r="AH20" s="1013"/>
      <c r="AI20" s="1013"/>
      <c r="AJ20" s="1014"/>
      <c r="AL20" s="659"/>
      <c r="AM20" s="369"/>
      <c r="AN20" s="665"/>
      <c r="AO20" s="369"/>
      <c r="AP20" s="369"/>
      <c r="AQ20" s="369"/>
      <c r="AR20" s="369"/>
      <c r="AS20" s="369"/>
      <c r="AT20" s="369"/>
      <c r="AU20" s="369"/>
      <c r="AV20" s="369"/>
      <c r="AW20" s="369"/>
      <c r="AX20" s="369"/>
      <c r="AY20" s="369"/>
      <c r="AZ20" s="369"/>
      <c r="BA20" s="369"/>
      <c r="BB20" s="369"/>
      <c r="BC20" s="369"/>
      <c r="BD20" s="369"/>
      <c r="BE20" s="369"/>
      <c r="BF20" s="369"/>
      <c r="BG20" s="369"/>
      <c r="BH20" s="369"/>
      <c r="BI20" s="369"/>
      <c r="BJ20" s="369"/>
      <c r="BK20" s="369"/>
      <c r="BL20" s="369"/>
      <c r="BM20" s="369"/>
      <c r="BN20" s="369"/>
      <c r="BO20" s="369"/>
    </row>
    <row r="21" spans="1:67" s="1" customFormat="1" ht="14.25">
      <c r="A21" s="1503" t="s">
        <v>1055</v>
      </c>
      <c r="B21" s="1749" t="s">
        <v>2660</v>
      </c>
      <c r="C21" s="1749">
        <f>COUNTA(C23:C26)</f>
        <v>4</v>
      </c>
      <c r="D21" s="1749"/>
      <c r="E21" s="1449"/>
      <c r="F21" s="986"/>
      <c r="G21" s="27" t="s">
        <v>751</v>
      </c>
      <c r="H21" s="27">
        <v>77</v>
      </c>
      <c r="I21" s="27">
        <v>294</v>
      </c>
      <c r="J21" s="1030">
        <f>SUM(J22:J26)</f>
        <v>53</v>
      </c>
      <c r="K21" s="567"/>
      <c r="L21" s="633"/>
      <c r="M21" s="567"/>
      <c r="N21" s="633"/>
      <c r="O21" s="633"/>
      <c r="P21" s="633"/>
      <c r="Q21" s="1009"/>
      <c r="R21" s="1010"/>
      <c r="S21" s="1011"/>
      <c r="T21" s="1012"/>
      <c r="U21" s="1011"/>
      <c r="V21" s="1011"/>
      <c r="W21" s="1011"/>
      <c r="X21" s="1011"/>
      <c r="Y21" s="1011"/>
      <c r="Z21" s="1011"/>
      <c r="AA21" s="1011"/>
      <c r="AB21" s="1011"/>
      <c r="AC21" s="1011"/>
      <c r="AD21" s="1011"/>
      <c r="AE21" s="1011"/>
      <c r="AF21" s="1011"/>
      <c r="AG21" s="1488"/>
      <c r="AH21" s="1013"/>
      <c r="AI21" s="1013"/>
      <c r="AJ21" s="1014"/>
      <c r="AL21" s="659"/>
      <c r="AM21" s="369"/>
      <c r="AN21" s="665"/>
      <c r="AO21" s="369"/>
      <c r="AP21" s="369"/>
      <c r="AQ21" s="369"/>
      <c r="AR21" s="369"/>
      <c r="AS21" s="369"/>
      <c r="AT21" s="369"/>
      <c r="AU21" s="369"/>
      <c r="AV21" s="369"/>
      <c r="AW21" s="369"/>
      <c r="AX21" s="369"/>
      <c r="AY21" s="369"/>
      <c r="AZ21" s="369"/>
      <c r="BA21" s="369"/>
      <c r="BB21" s="369"/>
      <c r="BC21" s="369"/>
      <c r="BD21" s="369"/>
      <c r="BE21" s="369"/>
      <c r="BF21" s="369"/>
      <c r="BG21" s="369"/>
      <c r="BH21" s="369"/>
      <c r="BI21" s="369"/>
      <c r="BJ21" s="369"/>
      <c r="BK21" s="369"/>
      <c r="BL21" s="369"/>
      <c r="BM21" s="369"/>
      <c r="BN21" s="369"/>
      <c r="BO21" s="369"/>
    </row>
    <row r="22" spans="1:67" s="5" customFormat="1" ht="15">
      <c r="A22" s="1504"/>
      <c r="B22" s="1750"/>
      <c r="C22" s="1750"/>
      <c r="D22" s="1750"/>
      <c r="E22" s="1450"/>
      <c r="F22" s="423"/>
      <c r="J22" s="526">
        <f>SUM(H22:I22)</f>
        <v>0</v>
      </c>
      <c r="K22" s="423"/>
      <c r="L22" s="611"/>
      <c r="M22" s="737" t="s">
        <v>2642</v>
      </c>
      <c r="N22" s="611"/>
      <c r="O22" s="737" t="s">
        <v>940</v>
      </c>
      <c r="P22" s="611"/>
      <c r="Q22" s="1010"/>
      <c r="R22" s="1011">
        <f t="shared" ref="R22:AF22" si="1">COUNTA(R7:R21)</f>
        <v>1</v>
      </c>
      <c r="S22" s="1011">
        <f t="shared" si="1"/>
        <v>0</v>
      </c>
      <c r="T22" s="1017">
        <f t="shared" si="1"/>
        <v>0</v>
      </c>
      <c r="U22" s="1011">
        <f t="shared" si="1"/>
        <v>1</v>
      </c>
      <c r="V22" s="1011">
        <f t="shared" si="1"/>
        <v>1</v>
      </c>
      <c r="W22" s="1011">
        <f t="shared" si="1"/>
        <v>0</v>
      </c>
      <c r="X22" s="1011">
        <f t="shared" si="1"/>
        <v>0</v>
      </c>
      <c r="Y22" s="1011">
        <f t="shared" si="1"/>
        <v>1</v>
      </c>
      <c r="Z22" s="1011">
        <f t="shared" si="1"/>
        <v>1</v>
      </c>
      <c r="AA22" s="1011">
        <f t="shared" si="1"/>
        <v>2</v>
      </c>
      <c r="AB22" s="1011">
        <f t="shared" si="1"/>
        <v>0</v>
      </c>
      <c r="AC22" s="1011">
        <f t="shared" si="1"/>
        <v>0</v>
      </c>
      <c r="AD22" s="1011">
        <f t="shared" si="1"/>
        <v>0</v>
      </c>
      <c r="AE22" s="1011">
        <f t="shared" si="1"/>
        <v>0</v>
      </c>
      <c r="AF22" s="1011">
        <f t="shared" si="1"/>
        <v>0</v>
      </c>
      <c r="AG22" s="1770"/>
      <c r="AH22" s="1771"/>
      <c r="AI22" s="1771"/>
      <c r="AJ22" s="1772"/>
      <c r="AL22" s="650"/>
      <c r="AM22" s="652"/>
      <c r="AN22" s="661"/>
      <c r="AO22" s="652"/>
      <c r="AP22" s="652"/>
      <c r="AQ22" s="652"/>
      <c r="AR22" s="652"/>
      <c r="AS22" s="652"/>
      <c r="AT22" s="652"/>
      <c r="AU22" s="652"/>
      <c r="AV22" s="652"/>
      <c r="AW22" s="652"/>
      <c r="AX22" s="652"/>
      <c r="AY22" s="652"/>
      <c r="AZ22" s="652"/>
      <c r="BA22" s="652"/>
      <c r="BB22" s="652"/>
      <c r="BC22" s="652"/>
      <c r="BD22" s="652"/>
      <c r="BE22" s="652"/>
      <c r="BF22" s="652"/>
      <c r="BG22" s="652"/>
      <c r="BH22" s="652"/>
      <c r="BI22" s="652"/>
      <c r="BJ22" s="652"/>
      <c r="BK22" s="652"/>
      <c r="BL22" s="652"/>
      <c r="BM22" s="652"/>
      <c r="BN22" s="652"/>
      <c r="BO22" s="652"/>
    </row>
    <row r="23" spans="1:67" s="5" customFormat="1" ht="15">
      <c r="A23" s="226" t="s">
        <v>606</v>
      </c>
      <c r="B23" s="28"/>
      <c r="C23" s="26" t="s">
        <v>357</v>
      </c>
      <c r="D23" s="1749" t="s">
        <v>2660</v>
      </c>
      <c r="E23" s="26"/>
      <c r="F23" s="501"/>
      <c r="G23" s="36" t="s">
        <v>751</v>
      </c>
      <c r="H23" s="36"/>
      <c r="I23" s="36"/>
      <c r="J23" s="505">
        <v>18</v>
      </c>
      <c r="K23" s="501"/>
      <c r="L23" s="628"/>
      <c r="M23" s="501"/>
      <c r="N23" s="628"/>
      <c r="O23" s="737" t="s">
        <v>686</v>
      </c>
      <c r="P23" s="628"/>
      <c r="Q23" s="1010"/>
      <c r="R23" s="1010"/>
      <c r="S23" s="1011"/>
      <c r="T23" s="1012"/>
      <c r="U23" s="1011" t="s">
        <v>1525</v>
      </c>
      <c r="V23" s="1011"/>
      <c r="W23" s="1011"/>
      <c r="X23" s="1011"/>
      <c r="Y23" s="1011"/>
      <c r="Z23" s="1011"/>
      <c r="AA23" s="1011" t="s">
        <v>1525</v>
      </c>
      <c r="AB23" s="1011"/>
      <c r="AC23" s="1011"/>
      <c r="AD23" s="1011"/>
      <c r="AE23" s="1011"/>
      <c r="AF23" s="1011"/>
      <c r="AG23" s="1487"/>
      <c r="AH23" s="1007"/>
      <c r="AI23" s="1007"/>
      <c r="AJ23" s="1008"/>
      <c r="AL23" s="650"/>
      <c r="AM23" s="652"/>
      <c r="AN23" s="661"/>
      <c r="AO23" s="652"/>
      <c r="AP23" s="652"/>
      <c r="AQ23" s="652"/>
      <c r="AR23" s="652"/>
      <c r="AS23" s="652"/>
      <c r="AT23" s="652"/>
      <c r="AU23" s="652"/>
      <c r="AV23" s="652"/>
      <c r="AW23" s="652"/>
      <c r="AX23" s="652"/>
      <c r="AY23" s="652"/>
      <c r="AZ23" s="652"/>
      <c r="BA23" s="652"/>
      <c r="BB23" s="652"/>
      <c r="BC23" s="652"/>
      <c r="BD23" s="652"/>
      <c r="BE23" s="652"/>
      <c r="BF23" s="652"/>
      <c r="BG23" s="652"/>
      <c r="BH23" s="652"/>
      <c r="BI23" s="652"/>
      <c r="BJ23" s="652"/>
      <c r="BK23" s="652"/>
      <c r="BL23" s="652"/>
      <c r="BM23" s="652"/>
      <c r="BN23" s="652"/>
      <c r="BO23" s="652"/>
    </row>
    <row r="24" spans="1:67" s="5" customFormat="1" ht="15">
      <c r="A24" s="226" t="s">
        <v>606</v>
      </c>
      <c r="B24" s="28"/>
      <c r="C24" s="36" t="s">
        <v>358</v>
      </c>
      <c r="D24" s="1749" t="s">
        <v>2660</v>
      </c>
      <c r="E24" s="36"/>
      <c r="F24" s="504">
        <v>216</v>
      </c>
      <c r="G24" s="36" t="s">
        <v>751</v>
      </c>
      <c r="H24" s="36"/>
      <c r="I24" s="36">
        <v>14</v>
      </c>
      <c r="J24" s="515">
        <f>SUM(H24:I24)</f>
        <v>14</v>
      </c>
      <c r="K24" s="504"/>
      <c r="L24" s="629"/>
      <c r="M24" s="504"/>
      <c r="N24" s="629"/>
      <c r="O24" s="629"/>
      <c r="P24" s="629"/>
      <c r="Q24" s="1009"/>
      <c r="R24" s="1009"/>
      <c r="S24" s="1015"/>
      <c r="T24" s="1016"/>
      <c r="U24" s="1011"/>
      <c r="V24" s="1011"/>
      <c r="W24" s="1015"/>
      <c r="X24" s="1015"/>
      <c r="Y24" s="1011"/>
      <c r="Z24" s="1015"/>
      <c r="AA24" s="1011"/>
      <c r="AB24" s="1011"/>
      <c r="AC24" s="1011" t="s">
        <v>1525</v>
      </c>
      <c r="AD24" s="1011"/>
      <c r="AE24" s="1015"/>
      <c r="AF24" s="1011"/>
      <c r="AG24" s="1488"/>
      <c r="AH24" s="1013"/>
      <c r="AI24" s="1013"/>
      <c r="AJ24" s="1014"/>
      <c r="AL24" s="650"/>
      <c r="AM24" s="652"/>
      <c r="AN24" s="661"/>
      <c r="AO24" s="652"/>
      <c r="AP24" s="652"/>
      <c r="AQ24" s="652"/>
      <c r="AR24" s="652"/>
      <c r="AS24" s="652"/>
      <c r="AT24" s="652"/>
      <c r="AU24" s="652"/>
      <c r="AV24" s="652"/>
      <c r="AW24" s="652"/>
      <c r="AX24" s="652"/>
      <c r="AY24" s="652"/>
      <c r="AZ24" s="652"/>
      <c r="BA24" s="652"/>
      <c r="BB24" s="652"/>
      <c r="BC24" s="652"/>
      <c r="BD24" s="652"/>
      <c r="BE24" s="652"/>
      <c r="BF24" s="652"/>
      <c r="BG24" s="652"/>
      <c r="BH24" s="652"/>
      <c r="BI24" s="652"/>
      <c r="BJ24" s="652"/>
      <c r="BK24" s="652"/>
      <c r="BL24" s="652"/>
      <c r="BM24" s="652"/>
      <c r="BN24" s="652"/>
      <c r="BO24" s="652"/>
    </row>
    <row r="25" spans="1:67" s="5" customFormat="1" ht="15">
      <c r="A25" s="226" t="s">
        <v>1055</v>
      </c>
      <c r="B25" s="28"/>
      <c r="C25" s="36" t="s">
        <v>1054</v>
      </c>
      <c r="D25" s="1749" t="s">
        <v>2660</v>
      </c>
      <c r="E25" s="36"/>
      <c r="F25" s="504">
        <v>74.2</v>
      </c>
      <c r="G25" s="36" t="s">
        <v>751</v>
      </c>
      <c r="H25" s="36"/>
      <c r="I25" s="36"/>
      <c r="J25" s="515">
        <f t="shared" ref="J25:J26" si="2">SUM(H25:I25)</f>
        <v>0</v>
      </c>
      <c r="K25" s="504"/>
      <c r="L25" s="629"/>
      <c r="M25" s="504"/>
      <c r="N25" s="629"/>
      <c r="O25" s="629"/>
      <c r="P25" s="629"/>
      <c r="Q25" s="1010"/>
      <c r="R25" s="1010"/>
      <c r="S25" s="1011"/>
      <c r="T25" s="1012"/>
      <c r="U25" s="1011"/>
      <c r="V25" s="1011"/>
      <c r="W25" s="1011"/>
      <c r="X25" s="1011"/>
      <c r="Y25" s="1011"/>
      <c r="Z25" s="1011"/>
      <c r="AA25" s="1011"/>
      <c r="AB25" s="1011"/>
      <c r="AC25" s="1011"/>
      <c r="AD25" s="1011"/>
      <c r="AE25" s="1011"/>
      <c r="AF25" s="1011"/>
      <c r="AG25" s="1488"/>
      <c r="AH25" s="1013"/>
      <c r="AI25" s="1013"/>
      <c r="AJ25" s="1014"/>
      <c r="AL25" s="650"/>
      <c r="AM25" s="652"/>
      <c r="AN25" s="661"/>
      <c r="AO25" s="652"/>
      <c r="AP25" s="652"/>
      <c r="AQ25" s="652"/>
      <c r="AR25" s="652"/>
      <c r="AS25" s="652"/>
      <c r="AT25" s="652"/>
      <c r="AU25" s="652"/>
      <c r="AV25" s="652"/>
      <c r="AW25" s="652"/>
      <c r="AX25" s="652"/>
      <c r="AY25" s="652"/>
      <c r="AZ25" s="652"/>
      <c r="BA25" s="652"/>
      <c r="BB25" s="652"/>
      <c r="BC25" s="652"/>
      <c r="BD25" s="652"/>
      <c r="BE25" s="652"/>
      <c r="BF25" s="652"/>
      <c r="BG25" s="652"/>
      <c r="BH25" s="652"/>
      <c r="BI25" s="652"/>
      <c r="BJ25" s="652"/>
      <c r="BK25" s="652"/>
      <c r="BL25" s="652"/>
      <c r="BM25" s="652"/>
      <c r="BN25" s="652"/>
      <c r="BO25" s="652"/>
    </row>
    <row r="26" spans="1:67" s="5" customFormat="1" ht="15">
      <c r="A26" s="226" t="s">
        <v>1056</v>
      </c>
      <c r="B26" s="28"/>
      <c r="C26" s="36" t="s">
        <v>1057</v>
      </c>
      <c r="D26" s="1749" t="s">
        <v>2660</v>
      </c>
      <c r="E26" s="36"/>
      <c r="F26" s="504"/>
      <c r="G26" s="36" t="s">
        <v>751</v>
      </c>
      <c r="H26" s="36">
        <v>2</v>
      </c>
      <c r="I26" s="36">
        <v>19</v>
      </c>
      <c r="J26" s="515">
        <f t="shared" si="2"/>
        <v>21</v>
      </c>
      <c r="K26" s="504"/>
      <c r="L26" s="629"/>
      <c r="M26" s="504"/>
      <c r="N26" s="629"/>
      <c r="O26" s="629"/>
      <c r="P26" s="629"/>
      <c r="Q26" s="1010"/>
      <c r="R26" s="1010"/>
      <c r="S26" s="1011"/>
      <c r="T26" s="1012"/>
      <c r="U26" s="1011"/>
      <c r="V26" s="1011"/>
      <c r="W26" s="1011"/>
      <c r="X26" s="1011"/>
      <c r="Y26" s="1011"/>
      <c r="Z26" s="1011"/>
      <c r="AA26" s="1011"/>
      <c r="AB26" s="1011"/>
      <c r="AC26" s="1011"/>
      <c r="AD26" s="1011"/>
      <c r="AE26" s="1011"/>
      <c r="AF26" s="1011"/>
      <c r="AG26" s="1488"/>
      <c r="AH26" s="1013"/>
      <c r="AI26" s="1013"/>
      <c r="AJ26" s="1014"/>
      <c r="AL26" s="650"/>
      <c r="AM26" s="652"/>
      <c r="AN26" s="661"/>
      <c r="AO26" s="652"/>
      <c r="AP26" s="652"/>
      <c r="AQ26" s="652"/>
      <c r="AR26" s="652"/>
      <c r="AS26" s="652"/>
      <c r="AT26" s="652"/>
      <c r="AU26" s="652"/>
      <c r="AV26" s="652"/>
      <c r="AW26" s="652"/>
      <c r="AX26" s="652"/>
      <c r="AY26" s="652"/>
      <c r="AZ26" s="652"/>
      <c r="BA26" s="652"/>
      <c r="BB26" s="652"/>
      <c r="BC26" s="652"/>
      <c r="BD26" s="652"/>
      <c r="BE26" s="652"/>
      <c r="BF26" s="652"/>
      <c r="BG26" s="652"/>
      <c r="BH26" s="652"/>
      <c r="BI26" s="652"/>
      <c r="BJ26" s="652"/>
      <c r="BK26" s="652"/>
      <c r="BL26" s="652"/>
      <c r="BM26" s="652"/>
      <c r="BN26" s="652"/>
      <c r="BO26" s="652"/>
    </row>
    <row r="27" spans="1:67" s="5" customFormat="1" ht="15">
      <c r="A27" s="675"/>
      <c r="B27" s="1033"/>
      <c r="C27" s="1034"/>
      <c r="D27" s="1034"/>
      <c r="E27" s="1034"/>
      <c r="F27" s="504"/>
      <c r="G27" s="37"/>
      <c r="H27" s="37"/>
      <c r="I27" s="37"/>
      <c r="J27" s="958"/>
      <c r="K27" s="504"/>
      <c r="L27" s="629"/>
      <c r="M27" s="504"/>
      <c r="N27" s="629"/>
      <c r="O27" s="629"/>
      <c r="P27" s="629"/>
      <c r="Q27" s="1010"/>
      <c r="R27" s="1010"/>
      <c r="S27" s="1011"/>
      <c r="T27" s="1012"/>
      <c r="U27" s="1011"/>
      <c r="V27" s="1011"/>
      <c r="W27" s="1011"/>
      <c r="X27" s="1011"/>
      <c r="Y27" s="1011"/>
      <c r="Z27" s="1011"/>
      <c r="AA27" s="1011"/>
      <c r="AB27" s="1011"/>
      <c r="AC27" s="1011"/>
      <c r="AD27" s="1011"/>
      <c r="AE27" s="1011"/>
      <c r="AF27" s="1011"/>
      <c r="AG27" s="1488"/>
      <c r="AH27" s="1013"/>
      <c r="AI27" s="1013"/>
      <c r="AJ27" s="1014"/>
      <c r="AL27" s="650"/>
      <c r="AM27" s="652"/>
      <c r="AN27" s="661"/>
      <c r="AO27" s="652"/>
      <c r="AP27" s="652"/>
      <c r="AQ27" s="652"/>
      <c r="AR27" s="652"/>
      <c r="AS27" s="652"/>
      <c r="AT27" s="652"/>
      <c r="AU27" s="652"/>
      <c r="AV27" s="652"/>
      <c r="AW27" s="652"/>
      <c r="AX27" s="652"/>
      <c r="AY27" s="652"/>
      <c r="AZ27" s="652"/>
      <c r="BA27" s="652"/>
      <c r="BB27" s="652"/>
      <c r="BC27" s="652"/>
      <c r="BD27" s="652"/>
      <c r="BE27" s="652"/>
      <c r="BF27" s="652"/>
      <c r="BG27" s="652"/>
      <c r="BH27" s="652"/>
      <c r="BI27" s="652"/>
      <c r="BJ27" s="652"/>
      <c r="BK27" s="652"/>
      <c r="BL27" s="652"/>
      <c r="BM27" s="652"/>
      <c r="BN27" s="652"/>
      <c r="BO27" s="652"/>
    </row>
    <row r="28" spans="1:67" s="5" customFormat="1" ht="15">
      <c r="A28" s="1503" t="s">
        <v>359</v>
      </c>
      <c r="B28" s="1773" t="s">
        <v>360</v>
      </c>
      <c r="C28" s="1773">
        <f>COUNTA(C30:C41)</f>
        <v>12</v>
      </c>
      <c r="D28" s="1773"/>
      <c r="E28" s="1483"/>
      <c r="F28" s="567"/>
      <c r="G28" s="1031" t="s">
        <v>751</v>
      </c>
      <c r="H28" s="1031">
        <v>152</v>
      </c>
      <c r="I28" s="1031">
        <v>275</v>
      </c>
      <c r="J28" s="1032">
        <f>SUM(J29:J42)</f>
        <v>38</v>
      </c>
      <c r="K28" s="567"/>
      <c r="L28" s="633"/>
      <c r="M28" s="567"/>
      <c r="N28" s="633"/>
      <c r="O28" s="633"/>
      <c r="P28" s="633"/>
      <c r="Q28" s="1010"/>
      <c r="R28" s="1010"/>
      <c r="S28" s="1011"/>
      <c r="T28" s="1012"/>
      <c r="U28" s="1011"/>
      <c r="V28" s="1011"/>
      <c r="W28" s="1011"/>
      <c r="X28" s="1011"/>
      <c r="Y28" s="1011"/>
      <c r="Z28" s="1011"/>
      <c r="AA28" s="1011"/>
      <c r="AB28" s="1011"/>
      <c r="AC28" s="1011"/>
      <c r="AD28" s="1011"/>
      <c r="AE28" s="1011"/>
      <c r="AF28" s="1011"/>
      <c r="AG28" s="1488"/>
      <c r="AH28" s="1013"/>
      <c r="AI28" s="1013"/>
      <c r="AJ28" s="1014"/>
      <c r="AL28" s="650"/>
      <c r="AM28" s="652"/>
      <c r="AN28" s="661"/>
      <c r="AO28" s="652"/>
      <c r="AP28" s="652"/>
      <c r="AQ28" s="652"/>
      <c r="AR28" s="652"/>
      <c r="AS28" s="652"/>
      <c r="AT28" s="652"/>
      <c r="AU28" s="652"/>
      <c r="AV28" s="652"/>
      <c r="AW28" s="652"/>
      <c r="AX28" s="652"/>
      <c r="AY28" s="652"/>
      <c r="AZ28" s="652"/>
      <c r="BA28" s="652"/>
      <c r="BB28" s="652"/>
      <c r="BC28" s="652"/>
      <c r="BD28" s="652"/>
      <c r="BE28" s="652"/>
      <c r="BF28" s="652"/>
      <c r="BG28" s="652"/>
      <c r="BH28" s="652"/>
      <c r="BI28" s="652"/>
      <c r="BJ28" s="652"/>
      <c r="BK28" s="652"/>
      <c r="BL28" s="652"/>
      <c r="BM28" s="652"/>
      <c r="BN28" s="652"/>
      <c r="BO28" s="652"/>
    </row>
    <row r="29" spans="1:67" s="5" customFormat="1" ht="15">
      <c r="A29" s="1504"/>
      <c r="B29" s="1750"/>
      <c r="C29" s="1750"/>
      <c r="D29" s="1750"/>
      <c r="E29" s="1450"/>
      <c r="F29" s="423"/>
      <c r="J29" s="526">
        <f>SUM(H29:I29)</f>
        <v>0</v>
      </c>
      <c r="K29" s="423"/>
      <c r="L29" s="611"/>
      <c r="M29" s="737" t="s">
        <v>2642</v>
      </c>
      <c r="N29" s="611"/>
      <c r="O29" s="737" t="s">
        <v>940</v>
      </c>
      <c r="P29" s="611"/>
      <c r="Q29" s="1010">
        <f>COUNTA(Q23:Q28)</f>
        <v>0</v>
      </c>
      <c r="R29" s="1010">
        <f>COUNTA(R23:R28)</f>
        <v>0</v>
      </c>
      <c r="S29" s="1010">
        <f>COUNTA(S23:S28)</f>
        <v>0</v>
      </c>
      <c r="T29" s="1012">
        <f>COUNTA(T23:T28)</f>
        <v>0</v>
      </c>
      <c r="U29" s="1011"/>
      <c r="V29" s="1010">
        <f t="shared" ref="V29:AF29" si="3">COUNTA(V23:V28)</f>
        <v>0</v>
      </c>
      <c r="W29" s="1010">
        <f t="shared" si="3"/>
        <v>0</v>
      </c>
      <c r="X29" s="1010">
        <f t="shared" si="3"/>
        <v>0</v>
      </c>
      <c r="Y29" s="1010">
        <f t="shared" si="3"/>
        <v>0</v>
      </c>
      <c r="Z29" s="1010">
        <f t="shared" si="3"/>
        <v>0</v>
      </c>
      <c r="AA29" s="1010">
        <f t="shared" si="3"/>
        <v>1</v>
      </c>
      <c r="AB29" s="1010">
        <f t="shared" si="3"/>
        <v>0</v>
      </c>
      <c r="AC29" s="1010">
        <f t="shared" si="3"/>
        <v>1</v>
      </c>
      <c r="AD29" s="1010">
        <f t="shared" si="3"/>
        <v>0</v>
      </c>
      <c r="AE29" s="1010">
        <f t="shared" si="3"/>
        <v>0</v>
      </c>
      <c r="AF29" s="1010">
        <f t="shared" si="3"/>
        <v>0</v>
      </c>
      <c r="AG29" s="1770"/>
      <c r="AH29" s="1771"/>
      <c r="AI29" s="1771"/>
      <c r="AJ29" s="1772"/>
      <c r="AL29" s="650"/>
      <c r="AM29" s="652"/>
      <c r="AN29" s="661"/>
      <c r="AO29" s="652"/>
      <c r="AP29" s="652"/>
      <c r="AQ29" s="652"/>
      <c r="AR29" s="652"/>
      <c r="AS29" s="652"/>
      <c r="AT29" s="652"/>
      <c r="AU29" s="652"/>
      <c r="AV29" s="652"/>
      <c r="AW29" s="652"/>
      <c r="AX29" s="652"/>
      <c r="AY29" s="652"/>
      <c r="AZ29" s="652"/>
      <c r="BA29" s="652"/>
      <c r="BB29" s="652"/>
      <c r="BC29" s="652"/>
      <c r="BD29" s="652"/>
      <c r="BE29" s="652"/>
      <c r="BF29" s="652"/>
      <c r="BG29" s="652"/>
      <c r="BH29" s="652"/>
      <c r="BI29" s="652"/>
      <c r="BJ29" s="652"/>
      <c r="BK29" s="652"/>
      <c r="BL29" s="652"/>
      <c r="BM29" s="652"/>
      <c r="BN29" s="652"/>
      <c r="BO29" s="652"/>
    </row>
    <row r="30" spans="1:67" s="5" customFormat="1" ht="15" customHeight="1">
      <c r="A30" s="672" t="s">
        <v>608</v>
      </c>
      <c r="B30" s="28"/>
      <c r="C30" s="40" t="s">
        <v>1059</v>
      </c>
      <c r="D30" s="1773" t="s">
        <v>360</v>
      </c>
      <c r="E30" s="40"/>
      <c r="F30" s="501"/>
      <c r="G30" s="36" t="s">
        <v>751</v>
      </c>
      <c r="H30" s="37"/>
      <c r="I30" s="37"/>
      <c r="K30" s="501"/>
      <c r="L30" s="628"/>
      <c r="M30" s="501"/>
      <c r="N30" s="628"/>
      <c r="O30" s="628"/>
      <c r="P30" s="628"/>
      <c r="Q30" s="1010"/>
      <c r="R30" s="1010"/>
      <c r="S30" s="1011"/>
      <c r="T30" s="1012"/>
      <c r="U30" s="1011" t="s">
        <v>1525</v>
      </c>
      <c r="V30" s="1011"/>
      <c r="W30" s="1011"/>
      <c r="X30" s="1011"/>
      <c r="Y30" s="1011"/>
      <c r="Z30" s="1011"/>
      <c r="AA30" s="1011" t="s">
        <v>1525</v>
      </c>
      <c r="AB30" s="1011"/>
      <c r="AC30" s="1011"/>
      <c r="AD30" s="1011"/>
      <c r="AE30" s="1011"/>
      <c r="AF30" s="1011"/>
      <c r="AG30" s="1487" t="s">
        <v>2544</v>
      </c>
      <c r="AH30" s="1487"/>
      <c r="AI30" s="1487"/>
      <c r="AJ30" s="1018"/>
      <c r="AL30" s="650"/>
      <c r="AM30" s="652"/>
      <c r="AN30" s="661"/>
      <c r="AO30" s="652"/>
      <c r="AP30" s="652"/>
      <c r="AQ30" s="652"/>
      <c r="AR30" s="652"/>
      <c r="AS30" s="652"/>
      <c r="AT30" s="652"/>
      <c r="AU30" s="652"/>
      <c r="AV30" s="652"/>
      <c r="AW30" s="652"/>
      <c r="AX30" s="652"/>
      <c r="AY30" s="652"/>
      <c r="AZ30" s="652"/>
      <c r="BA30" s="652"/>
      <c r="BB30" s="652"/>
      <c r="BC30" s="652"/>
      <c r="BD30" s="652"/>
      <c r="BE30" s="652"/>
      <c r="BF30" s="652"/>
      <c r="BG30" s="652"/>
      <c r="BH30" s="652"/>
      <c r="BI30" s="652"/>
      <c r="BJ30" s="652"/>
      <c r="BK30" s="652"/>
      <c r="BL30" s="652"/>
      <c r="BM30" s="652"/>
      <c r="BN30" s="652"/>
      <c r="BO30" s="652"/>
    </row>
    <row r="31" spans="1:67" s="5" customFormat="1" ht="15">
      <c r="A31" s="672" t="s">
        <v>1069</v>
      </c>
      <c r="B31" s="28"/>
      <c r="C31" s="40" t="s">
        <v>1066</v>
      </c>
      <c r="D31" s="1773" t="s">
        <v>360</v>
      </c>
      <c r="E31" s="40"/>
      <c r="F31" s="501"/>
      <c r="G31" s="36" t="s">
        <v>751</v>
      </c>
      <c r="H31" s="43"/>
      <c r="I31" s="43"/>
      <c r="J31" s="512"/>
      <c r="K31" s="501"/>
      <c r="L31" s="628"/>
      <c r="M31" s="501"/>
      <c r="N31" s="628"/>
      <c r="O31" s="628"/>
      <c r="P31" s="628"/>
      <c r="Q31" s="1010"/>
      <c r="R31" s="1010"/>
      <c r="S31" s="1011"/>
      <c r="T31" s="1012"/>
      <c r="U31" s="1011"/>
      <c r="V31" s="1011"/>
      <c r="W31" s="1011"/>
      <c r="X31" s="1011"/>
      <c r="Y31" s="1011"/>
      <c r="Z31" s="1011"/>
      <c r="AA31" s="1011"/>
      <c r="AB31" s="1011"/>
      <c r="AC31" s="1011"/>
      <c r="AD31" s="1011"/>
      <c r="AE31" s="1011"/>
      <c r="AF31" s="1011"/>
      <c r="AG31" s="1488"/>
      <c r="AH31" s="1488"/>
      <c r="AI31" s="1488"/>
      <c r="AJ31" s="1019"/>
      <c r="AL31" s="650"/>
      <c r="AM31" s="652"/>
      <c r="AN31" s="661"/>
      <c r="AO31" s="652"/>
      <c r="AP31" s="652"/>
      <c r="AQ31" s="652"/>
      <c r="AR31" s="652"/>
      <c r="AS31" s="652"/>
      <c r="AT31" s="652"/>
      <c r="AU31" s="652"/>
      <c r="AV31" s="652"/>
      <c r="AW31" s="652"/>
      <c r="AX31" s="652"/>
      <c r="AY31" s="652"/>
      <c r="AZ31" s="652"/>
      <c r="BA31" s="652"/>
      <c r="BB31" s="652"/>
      <c r="BC31" s="652"/>
      <c r="BD31" s="652"/>
      <c r="BE31" s="652"/>
      <c r="BF31" s="652"/>
      <c r="BG31" s="652"/>
      <c r="BH31" s="652"/>
      <c r="BI31" s="652"/>
      <c r="BJ31" s="652"/>
      <c r="BK31" s="652"/>
      <c r="BL31" s="652"/>
      <c r="BM31" s="652"/>
      <c r="BN31" s="652"/>
      <c r="BO31" s="652"/>
    </row>
    <row r="32" spans="1:67" s="5" customFormat="1" ht="15">
      <c r="A32" s="672" t="s">
        <v>608</v>
      </c>
      <c r="B32" s="28"/>
      <c r="C32" s="36" t="s">
        <v>361</v>
      </c>
      <c r="D32" s="1773" t="s">
        <v>360</v>
      </c>
      <c r="E32" s="36"/>
      <c r="F32" s="501"/>
      <c r="G32" s="36" t="s">
        <v>751</v>
      </c>
      <c r="H32" s="43"/>
      <c r="I32" s="43">
        <v>5</v>
      </c>
      <c r="J32" s="537">
        <f>SUM(H32:I32)</f>
        <v>5</v>
      </c>
      <c r="K32" s="501"/>
      <c r="L32" s="628"/>
      <c r="M32" s="501"/>
      <c r="N32" s="628"/>
      <c r="O32" s="628"/>
      <c r="P32" s="628"/>
      <c r="Q32" s="1010"/>
      <c r="R32" s="1010"/>
      <c r="S32" s="1011"/>
      <c r="T32" s="1012"/>
      <c r="U32" s="1011"/>
      <c r="V32" s="1011"/>
      <c r="W32" s="1011"/>
      <c r="X32" s="1011"/>
      <c r="Y32" s="1011"/>
      <c r="Z32" s="1011"/>
      <c r="AA32" s="1011"/>
      <c r="AB32" s="1011"/>
      <c r="AC32" s="1011"/>
      <c r="AD32" s="1011"/>
      <c r="AE32" s="1011"/>
      <c r="AF32" s="1011"/>
      <c r="AG32" s="1488"/>
      <c r="AH32" s="1488"/>
      <c r="AI32" s="1488"/>
      <c r="AJ32" s="1019"/>
      <c r="AL32" s="650"/>
      <c r="AM32" s="652"/>
      <c r="AN32" s="661"/>
      <c r="AO32" s="652"/>
      <c r="AP32" s="652"/>
      <c r="AQ32" s="652"/>
      <c r="AR32" s="652"/>
      <c r="AS32" s="652"/>
      <c r="AT32" s="652"/>
      <c r="AU32" s="652"/>
      <c r="AV32" s="652"/>
      <c r="AW32" s="652"/>
      <c r="AX32" s="652"/>
      <c r="AY32" s="652"/>
      <c r="AZ32" s="652"/>
      <c r="BA32" s="652"/>
      <c r="BB32" s="652"/>
      <c r="BC32" s="652"/>
      <c r="BD32" s="652"/>
      <c r="BE32" s="652"/>
      <c r="BF32" s="652"/>
      <c r="BG32" s="652"/>
      <c r="BH32" s="652"/>
      <c r="BI32" s="652"/>
      <c r="BJ32" s="652"/>
      <c r="BK32" s="652"/>
      <c r="BL32" s="652"/>
      <c r="BM32" s="652"/>
      <c r="BN32" s="652"/>
      <c r="BO32" s="652"/>
    </row>
    <row r="33" spans="1:67" s="5" customFormat="1" ht="15">
      <c r="A33" s="672" t="s">
        <v>608</v>
      </c>
      <c r="B33" s="28"/>
      <c r="C33" s="40" t="s">
        <v>1060</v>
      </c>
      <c r="D33" s="1773" t="s">
        <v>360</v>
      </c>
      <c r="E33" s="40"/>
      <c r="F33" s="504">
        <v>149</v>
      </c>
      <c r="G33" s="36" t="s">
        <v>751</v>
      </c>
      <c r="H33" s="43">
        <v>2</v>
      </c>
      <c r="I33" s="43">
        <v>24</v>
      </c>
      <c r="J33" s="537">
        <f t="shared" ref="J33:J36" si="4">SUM(H33:I33)</f>
        <v>26</v>
      </c>
      <c r="K33" s="504"/>
      <c r="L33" s="629"/>
      <c r="M33" s="504"/>
      <c r="N33" s="629"/>
      <c r="O33" s="629"/>
      <c r="P33" s="629"/>
      <c r="Q33" s="1010"/>
      <c r="R33" s="1010"/>
      <c r="S33" s="1011"/>
      <c r="T33" s="1012"/>
      <c r="U33" s="1011"/>
      <c r="V33" s="1011"/>
      <c r="W33" s="1011"/>
      <c r="X33" s="1011"/>
      <c r="Y33" s="1011"/>
      <c r="Z33" s="1011"/>
      <c r="AA33" s="1011"/>
      <c r="AB33" s="1011"/>
      <c r="AC33" s="1011"/>
      <c r="AD33" s="1011"/>
      <c r="AE33" s="1011"/>
      <c r="AF33" s="1011"/>
      <c r="AG33" s="1488"/>
      <c r="AH33" s="1488"/>
      <c r="AI33" s="1488"/>
      <c r="AJ33" s="1019"/>
      <c r="AL33" s="650"/>
      <c r="AM33" s="652"/>
      <c r="AN33" s="661"/>
      <c r="AO33" s="652"/>
      <c r="AP33" s="652"/>
      <c r="AQ33" s="652"/>
      <c r="AR33" s="652"/>
      <c r="AS33" s="652"/>
      <c r="AT33" s="652"/>
      <c r="AU33" s="652"/>
      <c r="AV33" s="652"/>
      <c r="AW33" s="652"/>
      <c r="AX33" s="652"/>
      <c r="AY33" s="652"/>
      <c r="AZ33" s="652"/>
      <c r="BA33" s="652"/>
      <c r="BB33" s="652"/>
      <c r="BC33" s="652"/>
      <c r="BD33" s="652"/>
      <c r="BE33" s="652"/>
      <c r="BF33" s="652"/>
      <c r="BG33" s="652"/>
      <c r="BH33" s="652"/>
      <c r="BI33" s="652"/>
      <c r="BJ33" s="652"/>
      <c r="BK33" s="652"/>
      <c r="BL33" s="652"/>
      <c r="BM33" s="652"/>
      <c r="BN33" s="652"/>
      <c r="BO33" s="652"/>
    </row>
    <row r="34" spans="1:67" s="5" customFormat="1" ht="15">
      <c r="A34" s="672" t="s">
        <v>608</v>
      </c>
      <c r="B34" s="28"/>
      <c r="C34" s="40" t="s">
        <v>1061</v>
      </c>
      <c r="D34" s="1773" t="s">
        <v>360</v>
      </c>
      <c r="E34" s="40"/>
      <c r="F34" s="501"/>
      <c r="G34" s="36" t="s">
        <v>751</v>
      </c>
      <c r="H34" s="43"/>
      <c r="I34" s="43"/>
      <c r="J34" s="537">
        <f t="shared" si="4"/>
        <v>0</v>
      </c>
      <c r="K34" s="501"/>
      <c r="L34" s="628"/>
      <c r="M34" s="501"/>
      <c r="N34" s="628"/>
      <c r="O34" s="628"/>
      <c r="P34" s="628"/>
      <c r="Q34" s="1010"/>
      <c r="R34" s="1010"/>
      <c r="S34" s="1011"/>
      <c r="T34" s="1012"/>
      <c r="U34" s="1011"/>
      <c r="V34" s="1011"/>
      <c r="W34" s="1011"/>
      <c r="X34" s="1011"/>
      <c r="Y34" s="1011"/>
      <c r="Z34" s="1011"/>
      <c r="AA34" s="1011"/>
      <c r="AB34" s="1011"/>
      <c r="AC34" s="1011"/>
      <c r="AD34" s="1011"/>
      <c r="AE34" s="1011"/>
      <c r="AF34" s="1011"/>
      <c r="AG34" s="1488"/>
      <c r="AH34" s="1488"/>
      <c r="AI34" s="1488"/>
      <c r="AJ34" s="1019"/>
      <c r="AL34" s="650"/>
      <c r="AM34" s="652"/>
      <c r="AN34" s="661"/>
      <c r="AO34" s="652"/>
      <c r="AP34" s="652"/>
      <c r="AQ34" s="652"/>
      <c r="AR34" s="652"/>
      <c r="AS34" s="652"/>
      <c r="AT34" s="652"/>
      <c r="AU34" s="652"/>
      <c r="AV34" s="652"/>
      <c r="AW34" s="652"/>
      <c r="AX34" s="652"/>
      <c r="AY34" s="652"/>
      <c r="AZ34" s="652"/>
      <c r="BA34" s="652"/>
      <c r="BB34" s="652"/>
      <c r="BC34" s="652"/>
      <c r="BD34" s="652"/>
      <c r="BE34" s="652"/>
      <c r="BF34" s="652"/>
      <c r="BG34" s="652"/>
      <c r="BH34" s="652"/>
      <c r="BI34" s="652"/>
      <c r="BJ34" s="652"/>
      <c r="BK34" s="652"/>
      <c r="BL34" s="652"/>
      <c r="BM34" s="652"/>
      <c r="BN34" s="652"/>
      <c r="BO34" s="652"/>
    </row>
    <row r="35" spans="1:67" s="5" customFormat="1" ht="15">
      <c r="A35" s="672" t="s">
        <v>1069</v>
      </c>
      <c r="B35" s="28"/>
      <c r="C35" s="40" t="s">
        <v>1067</v>
      </c>
      <c r="D35" s="1773" t="s">
        <v>360</v>
      </c>
      <c r="E35" s="40"/>
      <c r="F35" s="501"/>
      <c r="G35" s="36" t="s">
        <v>751</v>
      </c>
      <c r="H35" s="43"/>
      <c r="I35" s="43"/>
      <c r="J35" s="537">
        <f t="shared" si="4"/>
        <v>0</v>
      </c>
      <c r="K35" s="501"/>
      <c r="L35" s="628"/>
      <c r="M35" s="501"/>
      <c r="N35" s="628"/>
      <c r="O35" s="628"/>
      <c r="P35" s="628"/>
      <c r="Q35" s="1010"/>
      <c r="R35" s="1010"/>
      <c r="S35" s="1011"/>
      <c r="T35" s="1012"/>
      <c r="U35" s="1011"/>
      <c r="V35" s="1011"/>
      <c r="W35" s="1011"/>
      <c r="X35" s="1011"/>
      <c r="Y35" s="1011"/>
      <c r="Z35" s="1011"/>
      <c r="AA35" s="1011"/>
      <c r="AB35" s="1011"/>
      <c r="AC35" s="1011"/>
      <c r="AD35" s="1011"/>
      <c r="AE35" s="1011"/>
      <c r="AF35" s="1011"/>
      <c r="AG35" s="1488"/>
      <c r="AH35" s="1488"/>
      <c r="AI35" s="1488"/>
      <c r="AJ35" s="1019"/>
      <c r="AL35" s="650"/>
      <c r="AM35" s="652"/>
      <c r="AN35" s="661"/>
      <c r="AO35" s="652"/>
      <c r="AP35" s="652"/>
      <c r="AQ35" s="652"/>
      <c r="AR35" s="652"/>
      <c r="AS35" s="652"/>
      <c r="AT35" s="652"/>
      <c r="AU35" s="652"/>
      <c r="AV35" s="652"/>
      <c r="AW35" s="652"/>
      <c r="AX35" s="652"/>
      <c r="AY35" s="652"/>
      <c r="AZ35" s="652"/>
      <c r="BA35" s="652"/>
      <c r="BB35" s="652"/>
      <c r="BC35" s="652"/>
      <c r="BD35" s="652"/>
      <c r="BE35" s="652"/>
      <c r="BF35" s="652"/>
      <c r="BG35" s="652"/>
      <c r="BH35" s="652"/>
      <c r="BI35" s="652"/>
      <c r="BJ35" s="652"/>
      <c r="BK35" s="652"/>
      <c r="BL35" s="652"/>
      <c r="BM35" s="652"/>
      <c r="BN35" s="652"/>
      <c r="BO35" s="652"/>
    </row>
    <row r="36" spans="1:67" s="5" customFormat="1" ht="15">
      <c r="A36" s="672" t="s">
        <v>1069</v>
      </c>
      <c r="B36" s="28"/>
      <c r="C36" s="40" t="s">
        <v>1068</v>
      </c>
      <c r="D36" s="1773" t="s">
        <v>360</v>
      </c>
      <c r="E36" s="40"/>
      <c r="F36" s="501"/>
      <c r="G36" s="36" t="s">
        <v>751</v>
      </c>
      <c r="H36" s="43">
        <v>3</v>
      </c>
      <c r="I36" s="43">
        <v>4</v>
      </c>
      <c r="J36" s="537">
        <f t="shared" si="4"/>
        <v>7</v>
      </c>
      <c r="K36" s="501"/>
      <c r="L36" s="628"/>
      <c r="M36" s="501"/>
      <c r="N36" s="628"/>
      <c r="O36" s="628"/>
      <c r="P36" s="628"/>
      <c r="Q36" s="1010"/>
      <c r="R36" s="1010"/>
      <c r="S36" s="1011"/>
      <c r="T36" s="1012"/>
      <c r="U36" s="1011"/>
      <c r="V36" s="1011"/>
      <c r="W36" s="1011"/>
      <c r="X36" s="1011"/>
      <c r="Y36" s="1011"/>
      <c r="Z36" s="1011"/>
      <c r="AA36" s="1011"/>
      <c r="AB36" s="1011"/>
      <c r="AC36" s="1011"/>
      <c r="AD36" s="1011"/>
      <c r="AE36" s="1011"/>
      <c r="AF36" s="1011"/>
      <c r="AG36" s="1488"/>
      <c r="AH36" s="1488"/>
      <c r="AI36" s="1488"/>
      <c r="AJ36" s="1019"/>
      <c r="AL36" s="650"/>
      <c r="AM36" s="652"/>
      <c r="AN36" s="661"/>
      <c r="AO36" s="652"/>
      <c r="AP36" s="652"/>
      <c r="AQ36" s="652"/>
      <c r="AR36" s="652"/>
      <c r="AS36" s="652"/>
      <c r="AT36" s="652"/>
      <c r="AU36" s="652"/>
      <c r="AV36" s="652"/>
      <c r="AW36" s="652"/>
      <c r="AX36" s="652"/>
      <c r="AY36" s="652"/>
      <c r="AZ36" s="652"/>
      <c r="BA36" s="652"/>
      <c r="BB36" s="652"/>
      <c r="BC36" s="652"/>
      <c r="BD36" s="652"/>
      <c r="BE36" s="652"/>
      <c r="BF36" s="652"/>
      <c r="BG36" s="652"/>
      <c r="BH36" s="652"/>
      <c r="BI36" s="652"/>
      <c r="BJ36" s="652"/>
      <c r="BK36" s="652"/>
      <c r="BL36" s="652"/>
      <c r="BM36" s="652"/>
      <c r="BN36" s="652"/>
      <c r="BO36" s="652"/>
    </row>
    <row r="37" spans="1:67" s="5" customFormat="1" ht="15">
      <c r="A37" s="672" t="s">
        <v>608</v>
      </c>
      <c r="B37" s="28"/>
      <c r="C37" s="40" t="s">
        <v>1062</v>
      </c>
      <c r="D37" s="1773" t="s">
        <v>360</v>
      </c>
      <c r="E37" s="40"/>
      <c r="F37" s="501"/>
      <c r="G37" s="36" t="s">
        <v>751</v>
      </c>
      <c r="H37" s="43"/>
      <c r="I37" s="43"/>
      <c r="J37" s="512"/>
      <c r="K37" s="501"/>
      <c r="L37" s="628"/>
      <c r="M37" s="501"/>
      <c r="N37" s="628"/>
      <c r="O37" s="628"/>
      <c r="P37" s="628"/>
      <c r="Q37" s="1010"/>
      <c r="R37" s="1010"/>
      <c r="S37" s="1011"/>
      <c r="T37" s="1012"/>
      <c r="U37" s="1011"/>
      <c r="V37" s="1011"/>
      <c r="W37" s="1011"/>
      <c r="X37" s="1011"/>
      <c r="Y37" s="1011"/>
      <c r="Z37" s="1011"/>
      <c r="AA37" s="1011"/>
      <c r="AB37" s="1011"/>
      <c r="AC37" s="1011"/>
      <c r="AD37" s="1011"/>
      <c r="AE37" s="1011"/>
      <c r="AF37" s="1011"/>
      <c r="AG37" s="1488"/>
      <c r="AH37" s="1488"/>
      <c r="AI37" s="1488"/>
      <c r="AJ37" s="1019"/>
      <c r="AL37" s="650"/>
      <c r="AM37" s="652"/>
      <c r="AN37" s="661"/>
      <c r="AO37" s="652"/>
      <c r="AP37" s="652"/>
      <c r="AQ37" s="652"/>
      <c r="AR37" s="652"/>
      <c r="AS37" s="652"/>
      <c r="AT37" s="652"/>
      <c r="AU37" s="652"/>
      <c r="AV37" s="652"/>
      <c r="AW37" s="652"/>
      <c r="AX37" s="652"/>
      <c r="AY37" s="652"/>
      <c r="AZ37" s="652"/>
      <c r="BA37" s="652"/>
      <c r="BB37" s="652"/>
      <c r="BC37" s="652"/>
      <c r="BD37" s="652"/>
      <c r="BE37" s="652"/>
      <c r="BF37" s="652"/>
      <c r="BG37" s="652"/>
      <c r="BH37" s="652"/>
      <c r="BI37" s="652"/>
      <c r="BJ37" s="652"/>
      <c r="BK37" s="652"/>
      <c r="BL37" s="652"/>
      <c r="BM37" s="652"/>
      <c r="BN37" s="652"/>
      <c r="BO37" s="652"/>
    </row>
    <row r="38" spans="1:67" s="5" customFormat="1" ht="15">
      <c r="A38" s="672" t="s">
        <v>609</v>
      </c>
      <c r="B38" s="28"/>
      <c r="C38" s="40" t="s">
        <v>1064</v>
      </c>
      <c r="D38" s="1773" t="s">
        <v>360</v>
      </c>
      <c r="E38" s="40"/>
      <c r="F38" s="501"/>
      <c r="G38" s="36" t="s">
        <v>751</v>
      </c>
      <c r="H38" s="43"/>
      <c r="I38" s="43"/>
      <c r="J38" s="512"/>
      <c r="K38" s="501"/>
      <c r="L38" s="628"/>
      <c r="M38" s="501"/>
      <c r="N38" s="628"/>
      <c r="O38" s="628"/>
      <c r="P38" s="628"/>
      <c r="Q38" s="1010"/>
      <c r="R38" s="1010"/>
      <c r="S38" s="1011"/>
      <c r="T38" s="1012"/>
      <c r="U38" s="1011"/>
      <c r="V38" s="1011"/>
      <c r="W38" s="1011"/>
      <c r="X38" s="1011"/>
      <c r="Y38" s="1011"/>
      <c r="Z38" s="1011"/>
      <c r="AA38" s="1011"/>
      <c r="AB38" s="1011"/>
      <c r="AC38" s="1011"/>
      <c r="AD38" s="1011"/>
      <c r="AE38" s="1011"/>
      <c r="AF38" s="1011"/>
      <c r="AG38" s="1488"/>
      <c r="AH38" s="1488"/>
      <c r="AI38" s="1488"/>
      <c r="AJ38" s="1019"/>
      <c r="AL38" s="650"/>
      <c r="AM38" s="652"/>
      <c r="AN38" s="661"/>
      <c r="AO38" s="652"/>
      <c r="AP38" s="652"/>
      <c r="AQ38" s="652"/>
      <c r="AR38" s="652"/>
      <c r="AS38" s="652"/>
      <c r="AT38" s="652"/>
      <c r="AU38" s="652"/>
      <c r="AV38" s="652"/>
      <c r="AW38" s="652"/>
      <c r="AX38" s="652"/>
      <c r="AY38" s="652"/>
      <c r="AZ38" s="652"/>
      <c r="BA38" s="652"/>
      <c r="BB38" s="652"/>
      <c r="BC38" s="652"/>
      <c r="BD38" s="652"/>
      <c r="BE38" s="652"/>
      <c r="BF38" s="652"/>
      <c r="BG38" s="652"/>
      <c r="BH38" s="652"/>
      <c r="BI38" s="652"/>
      <c r="BJ38" s="652"/>
      <c r="BK38" s="652"/>
      <c r="BL38" s="652"/>
      <c r="BM38" s="652"/>
      <c r="BN38" s="652"/>
      <c r="BO38" s="652"/>
    </row>
    <row r="39" spans="1:67" s="5" customFormat="1" ht="15">
      <c r="A39" s="672" t="s">
        <v>607</v>
      </c>
      <c r="B39" s="28"/>
      <c r="C39" s="40" t="s">
        <v>1058</v>
      </c>
      <c r="D39" s="1773" t="s">
        <v>360</v>
      </c>
      <c r="E39" s="40"/>
      <c r="F39" s="504">
        <v>106</v>
      </c>
      <c r="G39" s="36" t="s">
        <v>751</v>
      </c>
      <c r="H39" s="43"/>
      <c r="I39" s="43"/>
      <c r="J39" s="564"/>
      <c r="K39" s="504"/>
      <c r="L39" s="629"/>
      <c r="M39" s="504"/>
      <c r="N39" s="629"/>
      <c r="O39" s="629"/>
      <c r="P39" s="629"/>
      <c r="Q39" s="1009"/>
      <c r="R39" s="1009"/>
      <c r="S39" s="1015"/>
      <c r="T39" s="1016"/>
      <c r="U39" s="1011"/>
      <c r="V39" s="1011"/>
      <c r="W39" s="1015"/>
      <c r="X39" s="1015"/>
      <c r="Y39" s="1011"/>
      <c r="Z39" s="1015"/>
      <c r="AA39" s="1011"/>
      <c r="AB39" s="1011"/>
      <c r="AC39" s="1011"/>
      <c r="AD39" s="1011"/>
      <c r="AE39" s="1015"/>
      <c r="AF39" s="1011"/>
      <c r="AG39" s="1488"/>
      <c r="AH39" s="1488"/>
      <c r="AI39" s="1488"/>
      <c r="AJ39" s="1019"/>
      <c r="AL39" s="650"/>
      <c r="AM39" s="652"/>
      <c r="AN39" s="661"/>
      <c r="AO39" s="652"/>
      <c r="AP39" s="652"/>
      <c r="AQ39" s="652"/>
      <c r="AR39" s="652"/>
      <c r="AS39" s="652"/>
      <c r="AT39" s="652"/>
      <c r="AU39" s="652"/>
      <c r="AV39" s="652"/>
      <c r="AW39" s="652"/>
      <c r="AX39" s="652"/>
      <c r="AY39" s="652"/>
      <c r="AZ39" s="652"/>
      <c r="BA39" s="652"/>
      <c r="BB39" s="652"/>
      <c r="BC39" s="652"/>
      <c r="BD39" s="652"/>
      <c r="BE39" s="652"/>
      <c r="BF39" s="652"/>
      <c r="BG39" s="652"/>
      <c r="BH39" s="652"/>
      <c r="BI39" s="652"/>
      <c r="BJ39" s="652"/>
      <c r="BK39" s="652"/>
      <c r="BL39" s="652"/>
      <c r="BM39" s="652"/>
      <c r="BN39" s="652"/>
      <c r="BO39" s="652"/>
    </row>
    <row r="40" spans="1:67" s="5" customFormat="1" ht="15">
      <c r="A40" s="672" t="s">
        <v>608</v>
      </c>
      <c r="B40" s="28"/>
      <c r="C40" s="40" t="s">
        <v>1063</v>
      </c>
      <c r="D40" s="1773" t="s">
        <v>360</v>
      </c>
      <c r="E40" s="40"/>
      <c r="F40" s="501"/>
      <c r="G40" s="36" t="s">
        <v>751</v>
      </c>
      <c r="H40" s="43"/>
      <c r="I40" s="43"/>
      <c r="J40" s="512"/>
      <c r="K40" s="501"/>
      <c r="L40" s="628"/>
      <c r="M40" s="501"/>
      <c r="N40" s="628"/>
      <c r="O40" s="628"/>
      <c r="P40" s="628"/>
      <c r="Q40" s="1010"/>
      <c r="R40" s="1010"/>
      <c r="S40" s="1011"/>
      <c r="T40" s="1012"/>
      <c r="U40" s="1011"/>
      <c r="V40" s="1011"/>
      <c r="W40" s="1011"/>
      <c r="X40" s="1011"/>
      <c r="Y40" s="1011"/>
      <c r="Z40" s="1011"/>
      <c r="AA40" s="1011"/>
      <c r="AB40" s="1011"/>
      <c r="AC40" s="1011"/>
      <c r="AD40" s="1011"/>
      <c r="AE40" s="1011"/>
      <c r="AF40" s="1011"/>
      <c r="AG40" s="1488"/>
      <c r="AH40" s="1488"/>
      <c r="AI40" s="1488"/>
      <c r="AJ40" s="1019"/>
      <c r="AL40" s="650"/>
      <c r="AM40" s="652"/>
      <c r="AN40" s="661"/>
      <c r="AO40" s="652"/>
      <c r="AP40" s="652"/>
      <c r="AQ40" s="652"/>
      <c r="AR40" s="652"/>
      <c r="AS40" s="652"/>
      <c r="AT40" s="652"/>
      <c r="AU40" s="652"/>
      <c r="AV40" s="652"/>
      <c r="AW40" s="652"/>
      <c r="AX40" s="652"/>
      <c r="AY40" s="652"/>
      <c r="AZ40" s="652"/>
      <c r="BA40" s="652"/>
      <c r="BB40" s="652"/>
      <c r="BC40" s="652"/>
      <c r="BD40" s="652"/>
      <c r="BE40" s="652"/>
      <c r="BF40" s="652"/>
      <c r="BG40" s="652"/>
      <c r="BH40" s="652"/>
      <c r="BI40" s="652"/>
      <c r="BJ40" s="652"/>
      <c r="BK40" s="652"/>
      <c r="BL40" s="652"/>
      <c r="BM40" s="652"/>
      <c r="BN40" s="652"/>
      <c r="BO40" s="652"/>
    </row>
    <row r="41" spans="1:67" s="5" customFormat="1" ht="15">
      <c r="A41" s="672" t="s">
        <v>609</v>
      </c>
      <c r="B41" s="28"/>
      <c r="C41" s="40" t="s">
        <v>1065</v>
      </c>
      <c r="D41" s="1773" t="s">
        <v>360</v>
      </c>
      <c r="E41" s="40"/>
      <c r="F41" s="501"/>
      <c r="G41" s="36" t="s">
        <v>751</v>
      </c>
      <c r="H41" s="43"/>
      <c r="I41" s="43"/>
      <c r="J41" s="512"/>
      <c r="K41" s="501"/>
      <c r="L41" s="628"/>
      <c r="M41" s="501"/>
      <c r="N41" s="628"/>
      <c r="O41" s="628"/>
      <c r="P41" s="628"/>
      <c r="Q41" s="1010"/>
      <c r="R41" s="1010"/>
      <c r="S41" s="1011"/>
      <c r="T41" s="1012"/>
      <c r="U41" s="1011"/>
      <c r="V41" s="1011"/>
      <c r="W41" s="1011"/>
      <c r="X41" s="1011"/>
      <c r="Y41" s="1011"/>
      <c r="Z41" s="1011"/>
      <c r="AA41" s="1011"/>
      <c r="AB41" s="1011"/>
      <c r="AC41" s="1011"/>
      <c r="AD41" s="1011"/>
      <c r="AE41" s="1011"/>
      <c r="AF41" s="1011"/>
      <c r="AG41" s="1488"/>
      <c r="AH41" s="1488"/>
      <c r="AI41" s="1488"/>
      <c r="AJ41" s="1019"/>
      <c r="AL41" s="650"/>
      <c r="AM41" s="652"/>
      <c r="AN41" s="661"/>
      <c r="AO41" s="652"/>
      <c r="AP41" s="652"/>
      <c r="AQ41" s="652"/>
      <c r="AR41" s="652"/>
      <c r="AS41" s="652"/>
      <c r="AT41" s="652"/>
      <c r="AU41" s="652"/>
      <c r="AV41" s="652"/>
      <c r="AW41" s="652"/>
      <c r="AX41" s="652"/>
      <c r="AY41" s="652"/>
      <c r="AZ41" s="652"/>
      <c r="BA41" s="652"/>
      <c r="BB41" s="652"/>
      <c r="BC41" s="652"/>
      <c r="BD41" s="652"/>
      <c r="BE41" s="652"/>
      <c r="BF41" s="652"/>
      <c r="BG41" s="652"/>
      <c r="BH41" s="652"/>
      <c r="BI41" s="652"/>
      <c r="BJ41" s="652"/>
      <c r="BK41" s="652"/>
      <c r="BL41" s="652"/>
      <c r="BM41" s="652"/>
      <c r="BN41" s="652"/>
      <c r="BO41" s="652"/>
    </row>
    <row r="42" spans="1:67" s="5" customFormat="1" ht="15">
      <c r="F42" s="501"/>
      <c r="J42" s="512"/>
      <c r="K42" s="501"/>
      <c r="L42" s="628"/>
      <c r="M42" s="501"/>
      <c r="N42" s="628"/>
      <c r="O42" s="628"/>
      <c r="P42" s="628"/>
      <c r="Q42" s="1010"/>
      <c r="R42" s="1010"/>
      <c r="S42" s="1011"/>
      <c r="T42" s="1012"/>
      <c r="U42" s="1011"/>
      <c r="V42" s="1011"/>
      <c r="W42" s="1011"/>
      <c r="X42" s="1011"/>
      <c r="Y42" s="1011"/>
      <c r="Z42" s="1011"/>
      <c r="AA42" s="1011"/>
      <c r="AB42" s="1011"/>
      <c r="AC42" s="1011"/>
      <c r="AD42" s="1011"/>
      <c r="AE42" s="1011"/>
      <c r="AF42" s="1011"/>
      <c r="AG42" s="1489"/>
      <c r="AH42" s="1488"/>
      <c r="AI42" s="1488"/>
      <c r="AJ42" s="1019"/>
      <c r="AL42" s="650"/>
      <c r="AM42" s="652"/>
      <c r="AN42" s="661"/>
      <c r="AO42" s="652"/>
      <c r="AP42" s="652"/>
      <c r="AQ42" s="652"/>
      <c r="AR42" s="652"/>
      <c r="AS42" s="652"/>
      <c r="AT42" s="652"/>
      <c r="AU42" s="652"/>
      <c r="AV42" s="652"/>
      <c r="AW42" s="652"/>
      <c r="AX42" s="652"/>
      <c r="AY42" s="652"/>
      <c r="AZ42" s="652"/>
      <c r="BA42" s="652"/>
      <c r="BB42" s="652"/>
      <c r="BC42" s="652"/>
      <c r="BD42" s="652"/>
      <c r="BE42" s="652"/>
      <c r="BF42" s="652"/>
      <c r="BG42" s="652"/>
      <c r="BH42" s="652"/>
      <c r="BI42" s="652"/>
      <c r="BJ42" s="652"/>
      <c r="BK42" s="652"/>
      <c r="BL42" s="652"/>
      <c r="BM42" s="652"/>
      <c r="BN42" s="652"/>
      <c r="BO42" s="652"/>
    </row>
    <row r="43" spans="1:67" s="5" customFormat="1" ht="15">
      <c r="A43" s="859"/>
      <c r="B43" s="50"/>
      <c r="C43" s="50"/>
      <c r="D43" s="50"/>
      <c r="E43" s="50"/>
      <c r="F43" s="1035"/>
      <c r="G43" s="50"/>
      <c r="H43" s="50"/>
      <c r="I43" s="50"/>
      <c r="J43" s="862"/>
      <c r="K43" s="1035"/>
      <c r="L43" s="1036"/>
      <c r="M43" s="1035"/>
      <c r="N43" s="1036"/>
      <c r="O43" s="1036"/>
      <c r="P43" s="1036"/>
      <c r="Q43" s="1010">
        <f t="shared" ref="Q43:AF43" si="5">COUNTA(Q30:Q42)</f>
        <v>0</v>
      </c>
      <c r="R43" s="1010">
        <f t="shared" si="5"/>
        <v>0</v>
      </c>
      <c r="S43" s="1010">
        <f t="shared" si="5"/>
        <v>0</v>
      </c>
      <c r="T43" s="1017">
        <f t="shared" si="5"/>
        <v>0</v>
      </c>
      <c r="U43" s="1010">
        <f t="shared" si="5"/>
        <v>1</v>
      </c>
      <c r="V43" s="1010">
        <f t="shared" si="5"/>
        <v>0</v>
      </c>
      <c r="W43" s="1010">
        <f t="shared" si="5"/>
        <v>0</v>
      </c>
      <c r="X43" s="1010">
        <f t="shared" si="5"/>
        <v>0</v>
      </c>
      <c r="Y43" s="1010">
        <f t="shared" si="5"/>
        <v>0</v>
      </c>
      <c r="Z43" s="1010">
        <f t="shared" si="5"/>
        <v>0</v>
      </c>
      <c r="AA43" s="1010">
        <f t="shared" si="5"/>
        <v>1</v>
      </c>
      <c r="AB43" s="1010">
        <f t="shared" si="5"/>
        <v>0</v>
      </c>
      <c r="AC43" s="1010">
        <f t="shared" si="5"/>
        <v>0</v>
      </c>
      <c r="AD43" s="1010">
        <f t="shared" si="5"/>
        <v>0</v>
      </c>
      <c r="AE43" s="1010">
        <f t="shared" si="5"/>
        <v>0</v>
      </c>
      <c r="AF43" s="1010">
        <f t="shared" si="5"/>
        <v>0</v>
      </c>
      <c r="AG43" s="1484"/>
      <c r="AH43" s="1485"/>
      <c r="AI43" s="1485"/>
      <c r="AJ43" s="1486"/>
      <c r="AL43" s="650"/>
      <c r="AM43" s="652"/>
      <c r="AN43" s="661"/>
      <c r="AO43" s="652"/>
      <c r="AP43" s="652"/>
      <c r="AQ43" s="652"/>
      <c r="AR43" s="652"/>
      <c r="AS43" s="652"/>
      <c r="AT43" s="652"/>
      <c r="AU43" s="652"/>
      <c r="AV43" s="652"/>
      <c r="AW43" s="652"/>
      <c r="AX43" s="652"/>
      <c r="AY43" s="652"/>
      <c r="AZ43" s="652"/>
      <c r="BA43" s="652"/>
      <c r="BB43" s="652"/>
      <c r="BC43" s="652"/>
      <c r="BD43" s="652"/>
      <c r="BE43" s="652"/>
      <c r="BF43" s="652"/>
      <c r="BG43" s="652"/>
      <c r="BH43" s="652"/>
      <c r="BI43" s="652"/>
      <c r="BJ43" s="652"/>
      <c r="BK43" s="652"/>
      <c r="BL43" s="652"/>
      <c r="BM43" s="652"/>
      <c r="BN43" s="652"/>
      <c r="BO43" s="652"/>
    </row>
  </sheetData>
  <dataValidations count="2">
    <dataValidation type="list" allowBlank="1" showInputMessage="1" showErrorMessage="1" sqref="M22 M29">
      <formula1>$AN$10:$AN$15</formula1>
    </dataValidation>
    <dataValidation type="list" allowBlank="1" showInputMessage="1" showErrorMessage="1" sqref="O22:O23 O29">
      <formula1>$AO$10:$AO$16</formula1>
    </dataValidation>
  </dataValidations>
  <pageMargins left="0.75" right="0.75" top="1" bottom="1" header="0.5" footer="0.5"/>
  <pageSetup paperSize="9" orientation="portrait" horizontalDpi="4294967292" verticalDpi="4294967292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'COAST MAPPING'!$AL$10:$AL$14</xm:f>
          </x14:formula1>
          <xm:sqref>K6</xm:sqref>
        </x14:dataValidation>
        <x14:dataValidation type="list" allowBlank="1" showInputMessage="1" showErrorMessage="1">
          <x14:formula1>
            <xm:f>'COAST MAPPING'!$AM$10:$AM$15</xm:f>
          </x14:formula1>
          <xm:sqref>M6</xm:sqref>
        </x14:dataValidation>
        <x14:dataValidation type="list" allowBlank="1" showInputMessage="1" showErrorMessage="1">
          <x14:formula1>
            <xm:f>'COAST MAPPING'!$AN$10:$AN$16</xm:f>
          </x14:formula1>
          <xm:sqref>O5:O6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BO359"/>
  <sheetViews>
    <sheetView topLeftCell="A347" zoomScaleNormal="100" workbookViewId="0">
      <selection activeCell="D332" sqref="D332:D358"/>
    </sheetView>
  </sheetViews>
  <sheetFormatPr defaultColWidth="11.42578125" defaultRowHeight="12.75"/>
  <cols>
    <col min="1" max="36" width="32.42578125" customWidth="1"/>
  </cols>
  <sheetData>
    <row r="1" spans="1:67" s="4" customFormat="1" ht="21.75" thickBot="1">
      <c r="A1" s="1364"/>
      <c r="B1" s="1364"/>
      <c r="C1" s="1364"/>
      <c r="D1" s="1364"/>
      <c r="E1" s="1364"/>
      <c r="F1" s="1364"/>
      <c r="G1" s="1364"/>
      <c r="H1" s="1364"/>
      <c r="I1" s="1364"/>
      <c r="J1" s="1364"/>
      <c r="K1" s="1364"/>
      <c r="L1" s="1364"/>
      <c r="M1" s="1364"/>
      <c r="N1" s="1364"/>
      <c r="O1" s="1364"/>
      <c r="P1" s="1364"/>
      <c r="Q1" s="1364"/>
      <c r="R1" s="1364"/>
      <c r="S1" s="1364"/>
      <c r="T1" s="1364"/>
      <c r="U1" s="1364"/>
      <c r="V1" s="1364"/>
      <c r="W1" s="1364"/>
      <c r="X1" s="1364"/>
      <c r="Y1" s="1364"/>
      <c r="Z1" s="1364"/>
      <c r="AA1" s="1364"/>
      <c r="AB1" s="1364"/>
      <c r="AC1" s="1364"/>
      <c r="AD1" s="1364"/>
      <c r="AE1" s="1364"/>
      <c r="AF1" s="1364"/>
      <c r="AG1" s="1364"/>
      <c r="AH1" s="1364"/>
      <c r="AI1" s="1364"/>
      <c r="AJ1" s="1402"/>
      <c r="AL1" s="650"/>
      <c r="AM1" s="651"/>
      <c r="AN1" s="661"/>
      <c r="AO1" s="651"/>
      <c r="AP1" s="651"/>
      <c r="AQ1" s="651"/>
      <c r="AR1" s="651"/>
      <c r="AS1" s="651"/>
      <c r="AT1" s="651"/>
      <c r="AU1" s="651"/>
      <c r="AV1" s="651"/>
      <c r="AW1" s="651"/>
      <c r="AX1" s="651"/>
      <c r="AY1" s="651"/>
      <c r="AZ1" s="651"/>
      <c r="BA1" s="651"/>
      <c r="BB1" s="651"/>
      <c r="BC1" s="651"/>
      <c r="BD1" s="651"/>
      <c r="BE1" s="651"/>
      <c r="BF1" s="651"/>
      <c r="BG1" s="651"/>
      <c r="BH1" s="651"/>
      <c r="BI1" s="651"/>
      <c r="BJ1" s="651"/>
      <c r="BK1" s="651"/>
      <c r="BL1" s="651"/>
      <c r="BM1" s="651"/>
      <c r="BN1" s="651"/>
      <c r="BO1" s="651"/>
    </row>
    <row r="2" spans="1:67" s="4" customFormat="1" ht="15.75" customHeight="1">
      <c r="A2" s="1369" t="s">
        <v>1</v>
      </c>
      <c r="B2" s="1799" t="s">
        <v>683</v>
      </c>
      <c r="C2" s="1799" t="s">
        <v>684</v>
      </c>
      <c r="D2" s="1799" t="s">
        <v>2700</v>
      </c>
      <c r="E2" s="1385"/>
      <c r="F2" s="1377" t="s">
        <v>2640</v>
      </c>
      <c r="G2" s="1453" t="s">
        <v>687</v>
      </c>
      <c r="H2" s="1453"/>
      <c r="I2" s="1453"/>
      <c r="J2" s="1372" t="s">
        <v>2646</v>
      </c>
      <c r="K2" s="1382" t="s">
        <v>2647</v>
      </c>
      <c r="L2" s="1383"/>
      <c r="M2" s="1383"/>
      <c r="N2" s="1383"/>
      <c r="O2" s="1383"/>
      <c r="P2" s="1384"/>
      <c r="Q2" s="1519"/>
      <c r="R2" s="1520"/>
      <c r="S2" s="1520"/>
      <c r="T2" s="1520"/>
      <c r="U2" s="1521" t="s">
        <v>1523</v>
      </c>
      <c r="V2" s="1522"/>
      <c r="W2" s="1522"/>
      <c r="X2" s="1522"/>
      <c r="Y2" s="1522"/>
      <c r="Z2" s="1525" t="s">
        <v>749</v>
      </c>
      <c r="AA2" s="1525"/>
      <c r="AB2" s="1525"/>
      <c r="AC2" s="1525"/>
      <c r="AD2" s="1525"/>
      <c r="AE2" s="1525"/>
      <c r="AF2" s="1525"/>
      <c r="AG2" s="1458" t="s">
        <v>1526</v>
      </c>
      <c r="AH2" s="1459"/>
      <c r="AI2" s="1459"/>
      <c r="AJ2" s="1461"/>
      <c r="AL2" s="650"/>
      <c r="AM2" s="651"/>
      <c r="AN2" s="661"/>
      <c r="AO2" s="651"/>
      <c r="AP2" s="651"/>
      <c r="AQ2" s="651"/>
      <c r="AR2" s="651"/>
      <c r="AS2" s="651"/>
      <c r="AT2" s="651"/>
      <c r="AU2" s="651"/>
      <c r="AV2" s="651"/>
      <c r="AW2" s="651"/>
      <c r="AX2" s="651"/>
      <c r="AY2" s="651"/>
      <c r="AZ2" s="651"/>
      <c r="BA2" s="651"/>
      <c r="BB2" s="651"/>
      <c r="BC2" s="651"/>
      <c r="BD2" s="651"/>
      <c r="BE2" s="651"/>
      <c r="BF2" s="651"/>
      <c r="BG2" s="651"/>
      <c r="BH2" s="651"/>
      <c r="BI2" s="651"/>
      <c r="BJ2" s="651"/>
      <c r="BK2" s="651"/>
      <c r="BL2" s="651"/>
      <c r="BM2" s="651"/>
      <c r="BN2" s="651"/>
      <c r="BO2" s="651"/>
    </row>
    <row r="3" spans="1:67" s="4" customFormat="1" ht="72.75" customHeight="1">
      <c r="A3" s="1370"/>
      <c r="B3" s="1800"/>
      <c r="C3" s="1800"/>
      <c r="D3" s="1800"/>
      <c r="E3" s="1386" t="s">
        <v>2669</v>
      </c>
      <c r="F3" s="1378"/>
      <c r="G3" s="1454"/>
      <c r="H3" s="1302" t="s">
        <v>2678</v>
      </c>
      <c r="I3" s="1302" t="s">
        <v>2676</v>
      </c>
      <c r="J3" s="1373"/>
      <c r="K3" s="1378" t="s">
        <v>2428</v>
      </c>
      <c r="L3" s="1409" t="s">
        <v>2637</v>
      </c>
      <c r="M3" s="1378" t="s">
        <v>2638</v>
      </c>
      <c r="N3" s="1409" t="s">
        <v>2639</v>
      </c>
      <c r="O3" s="1378" t="s">
        <v>2435</v>
      </c>
      <c r="P3" s="1409" t="s">
        <v>2641</v>
      </c>
      <c r="Q3" s="1469" t="s">
        <v>691</v>
      </c>
      <c r="R3" s="1469" t="s">
        <v>692</v>
      </c>
      <c r="S3" s="1469" t="s">
        <v>1516</v>
      </c>
      <c r="T3" s="1469" t="s">
        <v>1524</v>
      </c>
      <c r="U3" s="1462" t="s">
        <v>693</v>
      </c>
      <c r="V3" s="1462"/>
      <c r="W3" s="1462" t="s">
        <v>699</v>
      </c>
      <c r="X3" s="1462"/>
      <c r="Y3" s="1462" t="s">
        <v>700</v>
      </c>
      <c r="Z3" s="1462" t="s">
        <v>685</v>
      </c>
      <c r="AA3" s="1462" t="s">
        <v>2635</v>
      </c>
      <c r="AB3" s="1462"/>
      <c r="AC3" s="1462" t="s">
        <v>686</v>
      </c>
      <c r="AD3" s="1462" t="s">
        <v>710</v>
      </c>
      <c r="AE3" s="1462" t="s">
        <v>750</v>
      </c>
      <c r="AF3" s="1462" t="s">
        <v>703</v>
      </c>
      <c r="AG3" s="1386" t="s">
        <v>2213</v>
      </c>
      <c r="AH3" s="1401" t="s">
        <v>2634</v>
      </c>
      <c r="AI3" s="1523"/>
      <c r="AJ3" s="1524"/>
      <c r="AL3" s="650"/>
      <c r="AM3" s="651"/>
      <c r="AN3" s="661"/>
      <c r="AO3" s="651"/>
      <c r="AP3" s="651"/>
      <c r="AQ3" s="651"/>
      <c r="AR3" s="651"/>
      <c r="AS3" s="651"/>
      <c r="AT3" s="651"/>
      <c r="AU3" s="651"/>
      <c r="AV3" s="651"/>
      <c r="AW3" s="651"/>
      <c r="AX3" s="651"/>
      <c r="AY3" s="651"/>
      <c r="AZ3" s="651"/>
      <c r="BA3" s="651"/>
      <c r="BB3" s="651"/>
      <c r="BC3" s="651"/>
      <c r="BD3" s="651"/>
      <c r="BE3" s="651"/>
      <c r="BF3" s="651"/>
      <c r="BG3" s="651"/>
      <c r="BH3" s="651"/>
      <c r="BI3" s="651"/>
      <c r="BJ3" s="651"/>
      <c r="BK3" s="651"/>
      <c r="BL3" s="651"/>
      <c r="BM3" s="651"/>
      <c r="BN3" s="651"/>
      <c r="BO3" s="651"/>
    </row>
    <row r="4" spans="1:67" s="4" customFormat="1" ht="15">
      <c r="A4" s="1371"/>
      <c r="B4" s="1801"/>
      <c r="C4" s="1801"/>
      <c r="D4" s="1801"/>
      <c r="E4" s="1387"/>
      <c r="F4" s="1379"/>
      <c r="G4" s="1455"/>
      <c r="H4" s="1455"/>
      <c r="I4" s="1455"/>
      <c r="J4" s="1374"/>
      <c r="K4" s="1379"/>
      <c r="L4" s="1410"/>
      <c r="M4" s="1379"/>
      <c r="N4" s="1410"/>
      <c r="O4" s="1379"/>
      <c r="P4" s="1410"/>
      <c r="Q4" s="1462"/>
      <c r="R4" s="1462"/>
      <c r="S4" s="1462"/>
      <c r="T4" s="1462"/>
      <c r="U4" s="1463">
        <v>6400</v>
      </c>
      <c r="V4" s="1463">
        <v>8222</v>
      </c>
      <c r="W4" s="1463" t="s">
        <v>711</v>
      </c>
      <c r="X4" s="1463" t="s">
        <v>724</v>
      </c>
      <c r="Y4" s="1463"/>
      <c r="Z4" s="1463"/>
      <c r="AA4" s="1463" t="s">
        <v>940</v>
      </c>
      <c r="AB4" s="1463" t="s">
        <v>709</v>
      </c>
      <c r="AC4" s="1463"/>
      <c r="AD4" s="1463" t="s">
        <v>715</v>
      </c>
      <c r="AE4" s="1463"/>
      <c r="AF4" s="1463"/>
      <c r="AG4" s="1526"/>
      <c r="AH4" s="738" t="s">
        <v>2535</v>
      </c>
      <c r="AI4" s="738" t="s">
        <v>2536</v>
      </c>
      <c r="AJ4" s="487" t="s">
        <v>2537</v>
      </c>
      <c r="AL4" s="650"/>
      <c r="AM4" s="651"/>
      <c r="AN4" s="661"/>
      <c r="AO4" s="651"/>
      <c r="AP4" s="651"/>
      <c r="AQ4" s="651"/>
      <c r="AR4" s="651"/>
      <c r="AS4" s="651"/>
      <c r="AT4" s="651"/>
      <c r="AU4" s="651"/>
      <c r="AV4" s="651"/>
      <c r="AW4" s="651"/>
      <c r="AX4" s="651"/>
      <c r="AY4" s="651"/>
      <c r="AZ4" s="651"/>
      <c r="BA4" s="651"/>
      <c r="BB4" s="651"/>
      <c r="BC4" s="651"/>
      <c r="BD4" s="651"/>
      <c r="BE4" s="651"/>
      <c r="BF4" s="651"/>
      <c r="BG4" s="651"/>
      <c r="BH4" s="651"/>
      <c r="BI4" s="651"/>
      <c r="BJ4" s="651"/>
      <c r="BK4" s="651"/>
      <c r="BL4" s="651"/>
      <c r="BM4" s="651"/>
      <c r="BN4" s="651"/>
      <c r="BO4" s="651"/>
    </row>
    <row r="5" spans="1:67" s="4" customFormat="1" ht="15">
      <c r="A5" s="1774" t="s">
        <v>376</v>
      </c>
      <c r="B5" s="1774" t="s">
        <v>377</v>
      </c>
      <c r="C5" s="1775">
        <f>COUNTA(B8:C14)</f>
        <v>7</v>
      </c>
      <c r="D5" s="1903"/>
      <c r="E5" s="1317"/>
      <c r="F5" s="1043"/>
      <c r="G5" s="1774" t="s">
        <v>751</v>
      </c>
      <c r="H5" s="1498">
        <v>3401</v>
      </c>
      <c r="I5" s="1498"/>
      <c r="J5" s="1044">
        <f>SUM(J6:J14)</f>
        <v>6612</v>
      </c>
      <c r="K5" s="1045"/>
      <c r="L5" s="1046"/>
      <c r="M5" s="737" t="s">
        <v>2644</v>
      </c>
      <c r="N5" s="1046"/>
      <c r="O5" s="1045"/>
      <c r="P5" s="1046"/>
      <c r="Q5" s="1468"/>
      <c r="R5" s="1468"/>
      <c r="S5" s="1468"/>
      <c r="T5" s="1468"/>
      <c r="U5" s="1468"/>
      <c r="V5" s="1468"/>
      <c r="W5" s="1468"/>
      <c r="X5" s="1468"/>
      <c r="Y5" s="1468"/>
      <c r="Z5" s="1468"/>
      <c r="AA5" s="1468"/>
      <c r="AB5" s="1468"/>
      <c r="AC5" s="1468"/>
      <c r="AD5" s="1468"/>
      <c r="AE5" s="1468"/>
      <c r="AF5" s="1468"/>
      <c r="AG5" s="1523"/>
      <c r="AH5" s="1523"/>
      <c r="AI5" s="1523"/>
      <c r="AJ5" s="1524"/>
      <c r="AL5" s="650"/>
      <c r="AM5" s="651"/>
      <c r="AN5" s="661"/>
      <c r="AO5" s="651"/>
      <c r="AP5" s="651"/>
      <c r="AQ5" s="651"/>
      <c r="AR5" s="651"/>
      <c r="AS5" s="651"/>
      <c r="AT5" s="651"/>
      <c r="AU5" s="651"/>
      <c r="AV5" s="651"/>
      <c r="AW5" s="651"/>
      <c r="AX5" s="651"/>
      <c r="AY5" s="651"/>
      <c r="AZ5" s="651"/>
      <c r="BA5" s="651"/>
      <c r="BB5" s="651"/>
      <c r="BC5" s="651"/>
      <c r="BD5" s="651"/>
      <c r="BE5" s="651"/>
      <c r="BF5" s="651"/>
      <c r="BG5" s="651"/>
      <c r="BH5" s="651"/>
      <c r="BI5" s="651"/>
      <c r="BJ5" s="651"/>
      <c r="BK5" s="651"/>
      <c r="BL5" s="651"/>
      <c r="BM5" s="651"/>
      <c r="BN5" s="651"/>
      <c r="BO5" s="651"/>
    </row>
    <row r="6" spans="1:67" s="4" customFormat="1" ht="15">
      <c r="A6" s="1750"/>
      <c r="B6" s="1750"/>
      <c r="C6" s="1755"/>
      <c r="D6" s="1903"/>
      <c r="E6" s="1317"/>
      <c r="F6" s="1043"/>
      <c r="G6" s="1750"/>
      <c r="H6" s="1450"/>
      <c r="I6" s="1450"/>
      <c r="J6" s="526">
        <f>SUM(H6:I6)</f>
        <v>0</v>
      </c>
      <c r="K6" s="573" t="s">
        <v>692</v>
      </c>
      <c r="L6" s="1046"/>
      <c r="M6" s="737" t="s">
        <v>2643</v>
      </c>
      <c r="N6" s="1046"/>
      <c r="O6" s="737" t="s">
        <v>685</v>
      </c>
      <c r="P6" s="1046"/>
      <c r="Q6" s="1468"/>
      <c r="R6" s="1468"/>
      <c r="S6" s="1468"/>
      <c r="T6" s="1468"/>
      <c r="U6" s="1468"/>
      <c r="V6" s="1468"/>
      <c r="W6" s="1468"/>
      <c r="X6" s="1468"/>
      <c r="Y6" s="1468"/>
      <c r="Z6" s="1468"/>
      <c r="AA6" s="1468"/>
      <c r="AB6" s="1468"/>
      <c r="AC6" s="1468"/>
      <c r="AD6" s="1468"/>
      <c r="AE6" s="1468"/>
      <c r="AF6" s="1468"/>
      <c r="AG6" s="1523"/>
      <c r="AH6" s="1523"/>
      <c r="AI6" s="1523"/>
      <c r="AJ6" s="1524"/>
      <c r="AL6" s="650"/>
      <c r="AM6" s="651"/>
      <c r="AN6" s="661"/>
      <c r="AO6" s="651"/>
      <c r="AP6" s="651"/>
      <c r="AQ6" s="651"/>
      <c r="AR6" s="651"/>
      <c r="AS6" s="651"/>
      <c r="AT6" s="651"/>
      <c r="AU6" s="651"/>
      <c r="AV6" s="651"/>
      <c r="AW6" s="651"/>
      <c r="AX6" s="651"/>
      <c r="AY6" s="651"/>
      <c r="AZ6" s="651"/>
      <c r="BA6" s="651"/>
      <c r="BB6" s="651"/>
      <c r="BC6" s="651"/>
      <c r="BD6" s="651"/>
      <c r="BE6" s="651"/>
      <c r="BF6" s="651"/>
      <c r="BG6" s="651"/>
      <c r="BH6" s="651"/>
      <c r="BI6" s="651"/>
      <c r="BJ6" s="651"/>
      <c r="BK6" s="651"/>
      <c r="BL6" s="651"/>
      <c r="BM6" s="651"/>
      <c r="BN6" s="651"/>
      <c r="BO6" s="651"/>
    </row>
    <row r="7" spans="1:67" s="4" customFormat="1" ht="15">
      <c r="A7" s="1450"/>
      <c r="B7" s="1450"/>
      <c r="C7" s="1452"/>
      <c r="D7" s="1317"/>
      <c r="E7" s="1317"/>
      <c r="F7" s="1043"/>
      <c r="G7" s="1450"/>
      <c r="H7" s="1450"/>
      <c r="I7" s="1450"/>
      <c r="J7" s="526"/>
      <c r="K7" s="1052"/>
      <c r="L7" s="1046"/>
      <c r="M7" s="1053" t="s">
        <v>1519</v>
      </c>
      <c r="N7" s="1046"/>
      <c r="O7" s="1053"/>
      <c r="P7" s="1046"/>
      <c r="Q7" s="1468"/>
      <c r="R7" s="1468"/>
      <c r="S7" s="1468"/>
      <c r="T7" s="1468"/>
      <c r="U7" s="1468"/>
      <c r="V7" s="1468"/>
      <c r="W7" s="1468"/>
      <c r="X7" s="1468"/>
      <c r="Y7" s="1468"/>
      <c r="Z7" s="1468"/>
      <c r="AA7" s="1468"/>
      <c r="AB7" s="1468"/>
      <c r="AC7" s="1468"/>
      <c r="AD7" s="1468"/>
      <c r="AE7" s="1468"/>
      <c r="AF7" s="1468"/>
      <c r="AG7" s="1523"/>
      <c r="AH7" s="1523"/>
      <c r="AI7" s="1523"/>
      <c r="AJ7" s="1524"/>
      <c r="AL7" s="650"/>
      <c r="AM7" s="651"/>
      <c r="AN7" s="661"/>
      <c r="AO7" s="651"/>
      <c r="AP7" s="651"/>
      <c r="AQ7" s="651"/>
      <c r="AR7" s="651"/>
      <c r="AS7" s="651"/>
      <c r="AT7" s="651"/>
      <c r="AU7" s="651"/>
      <c r="AV7" s="651"/>
      <c r="AW7" s="651"/>
      <c r="AX7" s="651"/>
      <c r="AY7" s="651"/>
      <c r="AZ7" s="651"/>
      <c r="BA7" s="651"/>
      <c r="BB7" s="651"/>
      <c r="BC7" s="651"/>
      <c r="BD7" s="651"/>
      <c r="BE7" s="651"/>
      <c r="BF7" s="651"/>
      <c r="BG7" s="651"/>
      <c r="BH7" s="651"/>
      <c r="BI7" s="651"/>
      <c r="BJ7" s="651"/>
      <c r="BK7" s="651"/>
      <c r="BL7" s="651"/>
      <c r="BM7" s="651"/>
      <c r="BN7" s="651"/>
      <c r="BO7" s="651"/>
    </row>
    <row r="8" spans="1:67" s="4" customFormat="1" ht="15">
      <c r="A8" s="226" t="s">
        <v>376</v>
      </c>
      <c r="B8" s="28"/>
      <c r="C8" s="26" t="s">
        <v>379</v>
      </c>
      <c r="D8" s="1774" t="s">
        <v>377</v>
      </c>
      <c r="E8" s="26"/>
      <c r="F8" s="504">
        <v>29.9</v>
      </c>
      <c r="G8" s="36" t="s">
        <v>751</v>
      </c>
      <c r="H8" s="36">
        <v>899</v>
      </c>
      <c r="I8" s="36">
        <v>2103</v>
      </c>
      <c r="J8" s="505">
        <f>SUM(H8:I8)</f>
        <v>3002</v>
      </c>
      <c r="K8" s="1037"/>
      <c r="L8" s="1038"/>
      <c r="M8" s="1037"/>
      <c r="N8" s="1038"/>
      <c r="O8" s="1037"/>
      <c r="P8" s="1038"/>
      <c r="Q8" s="1468"/>
      <c r="R8" s="1468"/>
      <c r="S8" s="1468"/>
      <c r="T8" s="1468"/>
      <c r="U8" s="1468"/>
      <c r="V8" s="1468"/>
      <c r="W8" s="1468"/>
      <c r="X8" s="1468"/>
      <c r="Y8" s="1468"/>
      <c r="Z8" s="1468"/>
      <c r="AA8" s="1468"/>
      <c r="AB8" s="1468"/>
      <c r="AC8" s="1468"/>
      <c r="AD8" s="1468"/>
      <c r="AE8" s="1468"/>
      <c r="AF8" s="1468"/>
      <c r="AG8" s="1523"/>
      <c r="AH8" s="1523"/>
      <c r="AI8" s="1523"/>
      <c r="AJ8" s="1524"/>
      <c r="AL8" s="650"/>
      <c r="AM8" s="651"/>
      <c r="AN8" s="661"/>
      <c r="AO8" s="651"/>
      <c r="AP8" s="651"/>
      <c r="AQ8" s="651"/>
      <c r="AR8" s="651"/>
      <c r="AS8" s="651"/>
      <c r="AT8" s="651"/>
      <c r="AU8" s="651"/>
      <c r="AV8" s="651"/>
      <c r="AW8" s="651"/>
      <c r="AX8" s="651"/>
      <c r="AY8" s="651"/>
      <c r="AZ8" s="651"/>
      <c r="BA8" s="651"/>
      <c r="BB8" s="651"/>
      <c r="BC8" s="651"/>
      <c r="BD8" s="651"/>
      <c r="BE8" s="651"/>
      <c r="BF8" s="651"/>
      <c r="BG8" s="651"/>
      <c r="BH8" s="651"/>
      <c r="BI8" s="651"/>
      <c r="BJ8" s="651"/>
      <c r="BK8" s="651"/>
      <c r="BL8" s="651"/>
      <c r="BM8" s="651"/>
      <c r="BN8" s="651"/>
      <c r="BO8" s="651"/>
    </row>
    <row r="9" spans="1:67" s="5" customFormat="1" ht="15">
      <c r="A9" s="226" t="s">
        <v>376</v>
      </c>
      <c r="C9" s="1898" t="s">
        <v>380</v>
      </c>
      <c r="D9" s="1774" t="s">
        <v>377</v>
      </c>
      <c r="E9" s="1502"/>
      <c r="F9" s="500">
        <v>35</v>
      </c>
      <c r="G9" s="36" t="s">
        <v>751</v>
      </c>
      <c r="H9" s="36">
        <v>4</v>
      </c>
      <c r="I9" s="36"/>
      <c r="J9" s="505">
        <f t="shared" ref="J9:J14" si="0">SUM(H9:I9)</f>
        <v>4</v>
      </c>
      <c r="K9" s="504"/>
      <c r="L9" s="629"/>
      <c r="M9" s="504"/>
      <c r="N9" s="629"/>
      <c r="O9" s="629"/>
      <c r="P9" s="629"/>
      <c r="Q9" s="920"/>
      <c r="R9" s="920" t="s">
        <v>1525</v>
      </c>
      <c r="S9" s="921"/>
      <c r="T9" s="922"/>
      <c r="U9" s="921"/>
      <c r="V9" s="921" t="s">
        <v>1525</v>
      </c>
      <c r="W9" s="946" t="s">
        <v>1525</v>
      </c>
      <c r="X9" s="926"/>
      <c r="Y9" s="947" t="s">
        <v>1525</v>
      </c>
      <c r="Z9" s="920" t="s">
        <v>1525</v>
      </c>
      <c r="AA9" s="921"/>
      <c r="AB9" s="921"/>
      <c r="AC9" s="921"/>
      <c r="AD9" s="921"/>
      <c r="AE9" s="921"/>
      <c r="AF9" s="921"/>
      <c r="AG9" s="1507"/>
      <c r="AH9" s="485"/>
      <c r="AI9" s="485"/>
      <c r="AJ9" s="544"/>
      <c r="AL9" s="650"/>
      <c r="AM9" s="652"/>
      <c r="AN9" s="661"/>
      <c r="AO9" s="652"/>
      <c r="AP9" s="652"/>
      <c r="AQ9" s="652"/>
      <c r="AR9" s="652"/>
      <c r="AS9" s="652"/>
      <c r="AT9" s="652"/>
      <c r="AU9" s="652"/>
      <c r="AV9" s="652"/>
      <c r="AW9" s="652"/>
      <c r="AX9" s="652"/>
      <c r="AY9" s="652"/>
      <c r="AZ9" s="652"/>
      <c r="BA9" s="652"/>
      <c r="BB9" s="652"/>
      <c r="BC9" s="652"/>
      <c r="BD9" s="652"/>
      <c r="BE9" s="652"/>
      <c r="BF9" s="652"/>
      <c r="BG9" s="652"/>
      <c r="BH9" s="652"/>
      <c r="BI9" s="652"/>
      <c r="BJ9" s="652"/>
      <c r="BK9" s="652"/>
      <c r="BL9" s="652"/>
      <c r="BM9" s="652"/>
      <c r="BN9" s="652"/>
      <c r="BO9" s="652"/>
    </row>
    <row r="10" spans="1:67" s="5" customFormat="1" ht="15">
      <c r="A10" s="226" t="s">
        <v>376</v>
      </c>
      <c r="B10" s="26"/>
      <c r="C10" s="26" t="s">
        <v>1413</v>
      </c>
      <c r="D10" s="1774" t="s">
        <v>377</v>
      </c>
      <c r="E10" s="26"/>
      <c r="F10" s="504">
        <v>8.6</v>
      </c>
      <c r="G10" s="36" t="s">
        <v>751</v>
      </c>
      <c r="H10" s="36">
        <v>424</v>
      </c>
      <c r="I10" s="36"/>
      <c r="J10" s="505">
        <f t="shared" si="0"/>
        <v>424</v>
      </c>
      <c r="K10" s="504"/>
      <c r="L10" s="629"/>
      <c r="M10" s="504"/>
      <c r="N10" s="629"/>
      <c r="O10" s="629"/>
      <c r="P10" s="629"/>
      <c r="Q10" s="920"/>
      <c r="R10" s="920"/>
      <c r="S10" s="921"/>
      <c r="T10" s="922"/>
      <c r="U10" s="921"/>
      <c r="V10" s="921"/>
      <c r="W10" s="921"/>
      <c r="X10" s="921"/>
      <c r="Y10" s="921"/>
      <c r="Z10" s="921"/>
      <c r="AA10" s="921"/>
      <c r="AB10" s="921"/>
      <c r="AC10" s="921"/>
      <c r="AD10" s="921"/>
      <c r="AE10" s="921"/>
      <c r="AF10" s="921"/>
      <c r="AG10" s="1508"/>
      <c r="AH10" s="486"/>
      <c r="AI10" s="486"/>
      <c r="AJ10" s="545"/>
      <c r="AL10" s="650"/>
      <c r="AM10" s="652"/>
      <c r="AN10" s="661"/>
      <c r="AO10" s="652"/>
      <c r="AP10" s="652"/>
      <c r="AQ10" s="652"/>
      <c r="AR10" s="652"/>
      <c r="AS10" s="652"/>
      <c r="AT10" s="652"/>
      <c r="AU10" s="652"/>
      <c r="AV10" s="652"/>
      <c r="AW10" s="652"/>
      <c r="AX10" s="652"/>
      <c r="AY10" s="652"/>
      <c r="AZ10" s="652"/>
      <c r="BA10" s="652"/>
      <c r="BB10" s="652"/>
      <c r="BC10" s="652"/>
      <c r="BD10" s="652"/>
      <c r="BE10" s="652"/>
      <c r="BF10" s="652"/>
      <c r="BG10" s="652"/>
      <c r="BH10" s="652"/>
      <c r="BI10" s="652"/>
      <c r="BJ10" s="652"/>
      <c r="BK10" s="652"/>
      <c r="BL10" s="652"/>
      <c r="BM10" s="652"/>
      <c r="BN10" s="652"/>
      <c r="BO10" s="652"/>
    </row>
    <row r="11" spans="1:67" s="5" customFormat="1" ht="15">
      <c r="A11" s="226" t="s">
        <v>376</v>
      </c>
      <c r="B11" s="28"/>
      <c r="C11" s="26" t="s">
        <v>378</v>
      </c>
      <c r="D11" s="1774" t="s">
        <v>377</v>
      </c>
      <c r="E11" s="26"/>
      <c r="F11" s="504">
        <v>12.1</v>
      </c>
      <c r="G11" s="36" t="s">
        <v>751</v>
      </c>
      <c r="H11" s="36">
        <v>527</v>
      </c>
      <c r="I11" s="36"/>
      <c r="J11" s="505">
        <f t="shared" si="0"/>
        <v>527</v>
      </c>
      <c r="K11" s="500"/>
      <c r="L11" s="603"/>
      <c r="M11" s="500"/>
      <c r="N11" s="603"/>
      <c r="O11" s="603"/>
      <c r="P11" s="603"/>
      <c r="Q11" s="920"/>
      <c r="R11" s="920"/>
      <c r="S11" s="926"/>
      <c r="T11" s="927"/>
      <c r="U11" s="921"/>
      <c r="V11" s="921"/>
      <c r="W11" s="926"/>
      <c r="X11" s="926"/>
      <c r="Y11" s="921"/>
      <c r="Z11" s="926"/>
      <c r="AA11" s="921"/>
      <c r="AB11" s="921"/>
      <c r="AC11" s="921"/>
      <c r="AD11" s="921"/>
      <c r="AE11" s="926"/>
      <c r="AF11" s="921"/>
      <c r="AG11" s="1508"/>
      <c r="AH11" s="486"/>
      <c r="AI11" s="486"/>
      <c r="AJ11" s="545"/>
      <c r="AL11" s="650"/>
      <c r="AM11" s="652"/>
      <c r="AN11" s="661"/>
      <c r="AO11" s="652"/>
      <c r="AP11" s="652"/>
      <c r="AQ11" s="652"/>
      <c r="AR11" s="652"/>
      <c r="AS11" s="652"/>
      <c r="AT11" s="652"/>
      <c r="AU11" s="652"/>
      <c r="AV11" s="652"/>
      <c r="AW11" s="652"/>
      <c r="AX11" s="652"/>
      <c r="AY11" s="652"/>
      <c r="AZ11" s="652"/>
      <c r="BA11" s="652"/>
      <c r="BB11" s="652"/>
      <c r="BC11" s="652"/>
      <c r="BD11" s="652"/>
      <c r="BE11" s="652"/>
      <c r="BF11" s="652"/>
      <c r="BG11" s="652"/>
      <c r="BH11" s="652"/>
      <c r="BI11" s="652"/>
      <c r="BJ11" s="652"/>
      <c r="BK11" s="652"/>
      <c r="BL11" s="652"/>
      <c r="BM11" s="652"/>
      <c r="BN11" s="652"/>
      <c r="BO11" s="652"/>
    </row>
    <row r="12" spans="1:67" s="5" customFormat="1" ht="15">
      <c r="A12" s="226" t="s">
        <v>376</v>
      </c>
      <c r="B12" s="28"/>
      <c r="C12" s="40" t="s">
        <v>1070</v>
      </c>
      <c r="D12" s="1774" t="s">
        <v>377</v>
      </c>
      <c r="E12" s="40"/>
      <c r="F12" s="504"/>
      <c r="G12" s="36" t="s">
        <v>751</v>
      </c>
      <c r="H12" s="36">
        <v>56</v>
      </c>
      <c r="I12" s="36"/>
      <c r="J12" s="505">
        <f t="shared" si="0"/>
        <v>56</v>
      </c>
      <c r="K12" s="504"/>
      <c r="L12" s="629"/>
      <c r="M12" s="504"/>
      <c r="N12" s="629"/>
      <c r="O12" s="629"/>
      <c r="P12" s="629"/>
      <c r="Q12" s="925"/>
      <c r="R12" s="925"/>
      <c r="S12" s="921"/>
      <c r="T12" s="922"/>
      <c r="U12" s="921"/>
      <c r="V12" s="921"/>
      <c r="W12" s="921"/>
      <c r="X12" s="921"/>
      <c r="Y12" s="921"/>
      <c r="Z12" s="921"/>
      <c r="AA12" s="921"/>
      <c r="AB12" s="921"/>
      <c r="AC12" s="921"/>
      <c r="AD12" s="921"/>
      <c r="AE12" s="921"/>
      <c r="AF12" s="921"/>
      <c r="AG12" s="1508"/>
      <c r="AH12" s="486"/>
      <c r="AI12" s="486"/>
      <c r="AJ12" s="545"/>
      <c r="AL12" s="650"/>
      <c r="AM12" s="652"/>
      <c r="AN12" s="661"/>
      <c r="AO12" s="652"/>
      <c r="AP12" s="652"/>
      <c r="AQ12" s="652"/>
      <c r="AR12" s="652"/>
      <c r="AS12" s="652"/>
      <c r="AT12" s="652"/>
      <c r="AU12" s="652"/>
      <c r="AV12" s="652"/>
      <c r="AW12" s="652"/>
      <c r="AX12" s="652"/>
      <c r="AY12" s="652"/>
      <c r="AZ12" s="652"/>
      <c r="BA12" s="652"/>
      <c r="BB12" s="652"/>
      <c r="BC12" s="652"/>
      <c r="BD12" s="652"/>
      <c r="BE12" s="652"/>
      <c r="BF12" s="652"/>
      <c r="BG12" s="652"/>
      <c r="BH12" s="652"/>
      <c r="BI12" s="652"/>
      <c r="BJ12" s="652"/>
      <c r="BK12" s="652"/>
      <c r="BL12" s="652"/>
      <c r="BM12" s="652"/>
      <c r="BN12" s="652"/>
      <c r="BO12" s="652"/>
    </row>
    <row r="13" spans="1:67" s="5" customFormat="1" ht="15">
      <c r="A13" s="226" t="s">
        <v>376</v>
      </c>
      <c r="B13" s="28"/>
      <c r="C13" s="40" t="s">
        <v>1071</v>
      </c>
      <c r="D13" s="1774" t="s">
        <v>377</v>
      </c>
      <c r="E13" s="40"/>
      <c r="F13" s="504"/>
      <c r="G13" s="36" t="s">
        <v>751</v>
      </c>
      <c r="H13" s="36">
        <v>1820</v>
      </c>
      <c r="I13" s="36"/>
      <c r="J13" s="505">
        <f t="shared" si="0"/>
        <v>1820</v>
      </c>
      <c r="K13" s="504"/>
      <c r="L13" s="629"/>
      <c r="M13" s="504"/>
      <c r="N13" s="629"/>
      <c r="O13" s="629"/>
      <c r="P13" s="629"/>
      <c r="Q13" s="920"/>
      <c r="R13" s="920"/>
      <c r="S13" s="921"/>
      <c r="T13" s="922"/>
      <c r="U13" s="921"/>
      <c r="V13" s="921"/>
      <c r="W13" s="921"/>
      <c r="X13" s="921"/>
      <c r="Y13" s="921"/>
      <c r="Z13" s="921"/>
      <c r="AA13" s="921"/>
      <c r="AB13" s="921"/>
      <c r="AC13" s="921"/>
      <c r="AD13" s="921"/>
      <c r="AE13" s="921"/>
      <c r="AF13" s="921"/>
      <c r="AG13" s="1508"/>
      <c r="AH13" s="486"/>
      <c r="AI13" s="486"/>
      <c r="AJ13" s="545"/>
      <c r="AL13" s="650"/>
      <c r="AM13" s="652"/>
      <c r="AN13" s="661"/>
      <c r="AO13" s="652"/>
      <c r="AP13" s="652"/>
      <c r="AQ13" s="652"/>
      <c r="AR13" s="652"/>
      <c r="AS13" s="652"/>
      <c r="AT13" s="652"/>
      <c r="AU13" s="652"/>
      <c r="AV13" s="652"/>
      <c r="AW13" s="652"/>
      <c r="AX13" s="652"/>
      <c r="AY13" s="652"/>
      <c r="AZ13" s="652"/>
      <c r="BA13" s="652"/>
      <c r="BB13" s="652"/>
      <c r="BC13" s="652"/>
      <c r="BD13" s="652"/>
      <c r="BE13" s="652"/>
      <c r="BF13" s="652"/>
      <c r="BG13" s="652"/>
      <c r="BH13" s="652"/>
      <c r="BI13" s="652"/>
      <c r="BJ13" s="652"/>
      <c r="BK13" s="652"/>
      <c r="BL13" s="652"/>
      <c r="BM13" s="652"/>
      <c r="BN13" s="652"/>
      <c r="BO13" s="652"/>
    </row>
    <row r="14" spans="1:67" s="5" customFormat="1" ht="15">
      <c r="A14" s="226" t="s">
        <v>376</v>
      </c>
      <c r="B14" s="28"/>
      <c r="C14" s="40" t="s">
        <v>1072</v>
      </c>
      <c r="D14" s="1774" t="s">
        <v>377</v>
      </c>
      <c r="E14" s="40"/>
      <c r="F14" s="504"/>
      <c r="G14" s="36" t="s">
        <v>751</v>
      </c>
      <c r="H14" s="36">
        <v>779</v>
      </c>
      <c r="I14" s="36"/>
      <c r="J14" s="505">
        <f t="shared" si="0"/>
        <v>779</v>
      </c>
      <c r="K14" s="504"/>
      <c r="L14" s="629"/>
      <c r="M14" s="504"/>
      <c r="N14" s="629"/>
      <c r="O14" s="629"/>
      <c r="P14" s="629"/>
      <c r="Q14" s="920"/>
      <c r="R14" s="920"/>
      <c r="S14" s="921"/>
      <c r="T14" s="922"/>
      <c r="U14" s="921"/>
      <c r="V14" s="921"/>
      <c r="W14" s="921"/>
      <c r="X14" s="921"/>
      <c r="Y14" s="921"/>
      <c r="Z14" s="921"/>
      <c r="AA14" s="921"/>
      <c r="AB14" s="921"/>
      <c r="AC14" s="921"/>
      <c r="AD14" s="921"/>
      <c r="AE14" s="921"/>
      <c r="AF14" s="921"/>
      <c r="AG14" s="1508"/>
      <c r="AH14" s="486"/>
      <c r="AI14" s="486"/>
      <c r="AJ14" s="545"/>
      <c r="AL14" s="650"/>
      <c r="AM14" s="652"/>
      <c r="AN14" s="661"/>
      <c r="AO14" s="652"/>
      <c r="AP14" s="652"/>
      <c r="AQ14" s="652"/>
      <c r="AR14" s="652"/>
      <c r="AS14" s="652"/>
      <c r="AT14" s="652"/>
      <c r="AU14" s="652"/>
      <c r="AV14" s="652"/>
      <c r="AW14" s="652"/>
      <c r="AX14" s="652"/>
      <c r="AY14" s="652"/>
      <c r="AZ14" s="652"/>
      <c r="BA14" s="652"/>
      <c r="BB14" s="652"/>
      <c r="BC14" s="652"/>
      <c r="BD14" s="652"/>
      <c r="BE14" s="652"/>
      <c r="BF14" s="652"/>
      <c r="BG14" s="652"/>
      <c r="BH14" s="652"/>
      <c r="BI14" s="652"/>
      <c r="BJ14" s="652"/>
      <c r="BK14" s="652"/>
      <c r="BL14" s="652"/>
      <c r="BM14" s="652"/>
      <c r="BN14" s="652"/>
      <c r="BO14" s="652"/>
    </row>
    <row r="15" spans="1:67" s="5" customFormat="1" ht="15">
      <c r="K15" s="504"/>
      <c r="L15" s="629"/>
      <c r="M15" s="504"/>
      <c r="N15" s="629"/>
      <c r="O15" s="629"/>
      <c r="P15" s="629"/>
      <c r="Q15" s="920"/>
      <c r="R15" s="920"/>
      <c r="S15" s="921"/>
      <c r="T15" s="922"/>
      <c r="U15" s="921"/>
      <c r="V15" s="921"/>
      <c r="W15" s="921"/>
      <c r="X15" s="921"/>
      <c r="Y15" s="921"/>
      <c r="Z15" s="921"/>
      <c r="AA15" s="921"/>
      <c r="AB15" s="921"/>
      <c r="AC15" s="921"/>
      <c r="AD15" s="921"/>
      <c r="AE15" s="921"/>
      <c r="AF15" s="921"/>
      <c r="AG15" s="1508"/>
      <c r="AH15" s="486"/>
      <c r="AI15" s="486"/>
      <c r="AJ15" s="545"/>
      <c r="AL15" s="650"/>
      <c r="AM15" s="652"/>
      <c r="AN15" s="661"/>
      <c r="AO15" s="652"/>
      <c r="AP15" s="652"/>
      <c r="AQ15" s="652"/>
      <c r="AR15" s="652"/>
      <c r="AS15" s="652"/>
      <c r="AT15" s="652"/>
      <c r="AU15" s="652"/>
      <c r="AV15" s="652"/>
      <c r="AW15" s="652"/>
      <c r="AX15" s="652"/>
      <c r="AY15" s="652"/>
      <c r="AZ15" s="652"/>
      <c r="BA15" s="652"/>
      <c r="BB15" s="652"/>
      <c r="BC15" s="652"/>
      <c r="BD15" s="652"/>
      <c r="BE15" s="652"/>
      <c r="BF15" s="652"/>
      <c r="BG15" s="652"/>
      <c r="BH15" s="652"/>
      <c r="BI15" s="652"/>
      <c r="BJ15" s="652"/>
      <c r="BK15" s="652"/>
      <c r="BL15" s="652"/>
      <c r="BM15" s="652"/>
      <c r="BN15" s="652"/>
      <c r="BO15" s="652"/>
    </row>
    <row r="16" spans="1:67" s="5" customFormat="1" ht="15">
      <c r="A16" s="818"/>
      <c r="B16" s="818"/>
      <c r="C16" s="818"/>
      <c r="D16" s="818"/>
      <c r="E16" s="818"/>
      <c r="F16" s="818"/>
      <c r="G16" s="818"/>
      <c r="H16" s="818"/>
      <c r="I16" s="818"/>
      <c r="J16" s="835">
        <f>SUM(J17:J24)</f>
        <v>1637</v>
      </c>
      <c r="K16" s="567"/>
      <c r="L16" s="633"/>
      <c r="M16" s="567"/>
      <c r="N16" s="633"/>
      <c r="O16" s="633"/>
      <c r="P16" s="633"/>
      <c r="Q16" s="920"/>
      <c r="R16" s="920"/>
      <c r="S16" s="921"/>
      <c r="T16" s="922"/>
      <c r="U16" s="921"/>
      <c r="V16" s="921"/>
      <c r="W16" s="921"/>
      <c r="X16" s="921"/>
      <c r="Y16" s="921"/>
      <c r="Z16" s="921"/>
      <c r="AA16" s="921"/>
      <c r="AB16" s="921"/>
      <c r="AC16" s="921"/>
      <c r="AD16" s="921"/>
      <c r="AE16" s="921"/>
      <c r="AF16" s="921"/>
      <c r="AG16" s="1508"/>
      <c r="AH16" s="486"/>
      <c r="AI16" s="486"/>
      <c r="AJ16" s="545"/>
      <c r="AL16" s="650"/>
      <c r="AM16" s="652"/>
      <c r="AN16" s="661"/>
      <c r="AO16" s="652"/>
      <c r="AP16" s="652"/>
      <c r="AQ16" s="652"/>
      <c r="AR16" s="652"/>
      <c r="AS16" s="652"/>
      <c r="AT16" s="652"/>
      <c r="AU16" s="652"/>
      <c r="AV16" s="652"/>
      <c r="AW16" s="652"/>
      <c r="AX16" s="652"/>
      <c r="AY16" s="652"/>
      <c r="AZ16" s="652"/>
      <c r="BA16" s="652"/>
      <c r="BB16" s="652"/>
      <c r="BC16" s="652"/>
      <c r="BD16" s="652"/>
      <c r="BE16" s="652"/>
      <c r="BF16" s="652"/>
      <c r="BG16" s="652"/>
      <c r="BH16" s="652"/>
      <c r="BI16" s="652"/>
      <c r="BJ16" s="652"/>
      <c r="BK16" s="652"/>
      <c r="BL16" s="652"/>
      <c r="BM16" s="652"/>
      <c r="BN16" s="652"/>
      <c r="BO16" s="652"/>
    </row>
    <row r="17" spans="1:67" s="5" customFormat="1" ht="15">
      <c r="A17" s="682" t="s">
        <v>502</v>
      </c>
      <c r="B17" s="41" t="s">
        <v>503</v>
      </c>
      <c r="C17" s="41">
        <f>COUNTA(B18:C24)</f>
        <v>7</v>
      </c>
      <c r="D17" s="41"/>
      <c r="E17" s="41"/>
      <c r="F17" s="565"/>
      <c r="G17" s="27" t="s">
        <v>766</v>
      </c>
      <c r="H17" s="41">
        <v>854</v>
      </c>
      <c r="I17" s="41"/>
      <c r="J17" s="547">
        <f>SUM(H17:I17)</f>
        <v>854</v>
      </c>
      <c r="K17" s="573" t="s">
        <v>2429</v>
      </c>
      <c r="L17" s="630"/>
      <c r="M17" s="565"/>
      <c r="N17" s="630"/>
      <c r="O17" s="630"/>
      <c r="P17" s="630"/>
      <c r="Q17" s="921">
        <f t="shared" ref="Q17:AF17" si="1">COUNTA(Q9:Q16)</f>
        <v>0</v>
      </c>
      <c r="R17" s="921">
        <f t="shared" si="1"/>
        <v>1</v>
      </c>
      <c r="S17" s="921">
        <f t="shared" si="1"/>
        <v>0</v>
      </c>
      <c r="T17" s="969">
        <f t="shared" si="1"/>
        <v>0</v>
      </c>
      <c r="U17" s="921">
        <f t="shared" si="1"/>
        <v>0</v>
      </c>
      <c r="V17" s="921">
        <f t="shared" si="1"/>
        <v>1</v>
      </c>
      <c r="W17" s="921">
        <f t="shared" si="1"/>
        <v>1</v>
      </c>
      <c r="X17" s="921">
        <f t="shared" si="1"/>
        <v>0</v>
      </c>
      <c r="Y17" s="921">
        <f t="shared" si="1"/>
        <v>1</v>
      </c>
      <c r="Z17" s="921">
        <f t="shared" si="1"/>
        <v>1</v>
      </c>
      <c r="AA17" s="921">
        <f t="shared" si="1"/>
        <v>0</v>
      </c>
      <c r="AB17" s="921">
        <f t="shared" si="1"/>
        <v>0</v>
      </c>
      <c r="AC17" s="921">
        <f t="shared" si="1"/>
        <v>0</v>
      </c>
      <c r="AD17" s="921">
        <f t="shared" si="1"/>
        <v>0</v>
      </c>
      <c r="AE17" s="921">
        <f t="shared" si="1"/>
        <v>0</v>
      </c>
      <c r="AF17" s="921">
        <f t="shared" si="1"/>
        <v>0</v>
      </c>
      <c r="AG17" s="1776"/>
      <c r="AH17" s="1777"/>
      <c r="AI17" s="1777"/>
      <c r="AJ17" s="1778"/>
      <c r="AL17" s="650"/>
      <c r="AM17" s="652"/>
      <c r="AN17" s="661"/>
      <c r="AO17" s="652"/>
      <c r="AP17" s="652"/>
      <c r="AQ17" s="652"/>
      <c r="AR17" s="652"/>
      <c r="AS17" s="652"/>
      <c r="AT17" s="652"/>
      <c r="AU17" s="652"/>
      <c r="AV17" s="652"/>
      <c r="AW17" s="652"/>
      <c r="AX17" s="652"/>
      <c r="AY17" s="652"/>
      <c r="AZ17" s="652"/>
      <c r="BA17" s="652"/>
      <c r="BB17" s="652"/>
      <c r="BC17" s="652"/>
      <c r="BD17" s="652"/>
      <c r="BE17" s="652"/>
      <c r="BF17" s="652"/>
      <c r="BG17" s="652"/>
      <c r="BH17" s="652"/>
      <c r="BI17" s="652"/>
      <c r="BJ17" s="652"/>
      <c r="BK17" s="652"/>
      <c r="BL17" s="652"/>
      <c r="BM17" s="652"/>
      <c r="BN17" s="652"/>
      <c r="BO17" s="652"/>
    </row>
    <row r="18" spans="1:67" s="5" customFormat="1" ht="15" customHeight="1">
      <c r="A18" s="681" t="s">
        <v>502</v>
      </c>
      <c r="B18" s="171"/>
      <c r="C18" s="172" t="s">
        <v>1075</v>
      </c>
      <c r="D18" s="41" t="s">
        <v>503</v>
      </c>
      <c r="E18" s="172"/>
      <c r="F18" s="550">
        <v>54</v>
      </c>
      <c r="G18" s="170" t="s">
        <v>751</v>
      </c>
      <c r="H18" s="170">
        <v>257</v>
      </c>
      <c r="I18" s="170"/>
      <c r="J18" s="551">
        <f>SUM(H18:I18)</f>
        <v>257</v>
      </c>
      <c r="K18" s="504"/>
      <c r="L18" s="629"/>
      <c r="M18" s="504"/>
      <c r="N18" s="629"/>
      <c r="O18" s="629"/>
      <c r="P18" s="629"/>
      <c r="Q18" s="925"/>
      <c r="R18" s="920"/>
      <c r="S18" s="921" t="s">
        <v>1525</v>
      </c>
      <c r="T18" s="922"/>
      <c r="U18" s="921"/>
      <c r="V18" s="921"/>
      <c r="W18" s="921"/>
      <c r="X18" s="921"/>
      <c r="Y18" s="921"/>
      <c r="Z18" s="921"/>
      <c r="AA18" s="921"/>
      <c r="AB18" s="921"/>
      <c r="AC18" s="921"/>
      <c r="AD18" s="921"/>
      <c r="AE18" s="921"/>
      <c r="AF18" s="921"/>
      <c r="AG18" s="1507" t="s">
        <v>2210</v>
      </c>
      <c r="AH18" s="1507" t="s">
        <v>2211</v>
      </c>
      <c r="AI18" s="1507" t="s">
        <v>2211</v>
      </c>
      <c r="AJ18" s="1516" t="s">
        <v>2211</v>
      </c>
      <c r="AL18" s="650"/>
      <c r="AM18" s="652"/>
      <c r="AN18" s="661"/>
      <c r="AO18" s="652"/>
      <c r="AP18" s="652"/>
      <c r="AQ18" s="652"/>
      <c r="AR18" s="652"/>
      <c r="AS18" s="652"/>
      <c r="AT18" s="652"/>
      <c r="AU18" s="652"/>
      <c r="AV18" s="652"/>
      <c r="AW18" s="652"/>
      <c r="AX18" s="652"/>
      <c r="AY18" s="652"/>
      <c r="AZ18" s="652"/>
      <c r="BA18" s="652"/>
      <c r="BB18" s="652"/>
      <c r="BC18" s="652"/>
      <c r="BD18" s="652"/>
      <c r="BE18" s="652"/>
      <c r="BF18" s="652"/>
      <c r="BG18" s="652"/>
      <c r="BH18" s="652"/>
      <c r="BI18" s="652"/>
      <c r="BJ18" s="652"/>
      <c r="BK18" s="652"/>
      <c r="BL18" s="652"/>
      <c r="BM18" s="652"/>
      <c r="BN18" s="652"/>
      <c r="BO18" s="652"/>
    </row>
    <row r="19" spans="1:67" s="5" customFormat="1" ht="15">
      <c r="A19" s="681" t="s">
        <v>502</v>
      </c>
      <c r="B19" s="171"/>
      <c r="C19" s="172" t="s">
        <v>1076</v>
      </c>
      <c r="D19" s="41" t="s">
        <v>503</v>
      </c>
      <c r="E19" s="172"/>
      <c r="F19" s="543"/>
      <c r="G19" s="170" t="s">
        <v>751</v>
      </c>
      <c r="H19" s="170">
        <v>397</v>
      </c>
      <c r="I19" s="170"/>
      <c r="J19" s="551">
        <f t="shared" ref="J19:J24" si="2">SUM(H19:I19)</f>
        <v>397</v>
      </c>
      <c r="K19" s="550"/>
      <c r="L19" s="616"/>
      <c r="M19" s="550"/>
      <c r="N19" s="616"/>
      <c r="O19" s="616"/>
      <c r="P19" s="616"/>
      <c r="Q19" s="925"/>
      <c r="R19" s="925"/>
      <c r="S19" s="926"/>
      <c r="T19" s="927"/>
      <c r="U19" s="926"/>
      <c r="V19" s="926"/>
      <c r="W19" s="926"/>
      <c r="X19" s="926"/>
      <c r="Y19" s="926"/>
      <c r="Z19" s="926"/>
      <c r="AA19" s="926"/>
      <c r="AB19" s="926"/>
      <c r="AC19" s="926"/>
      <c r="AD19" s="926"/>
      <c r="AE19" s="926"/>
      <c r="AF19" s="926"/>
      <c r="AG19" s="1508"/>
      <c r="AH19" s="1508"/>
      <c r="AI19" s="1508"/>
      <c r="AJ19" s="1517"/>
      <c r="AL19" s="650"/>
      <c r="AM19" s="652"/>
      <c r="AN19" s="661"/>
      <c r="AO19" s="652"/>
      <c r="AP19" s="652"/>
      <c r="AQ19" s="652"/>
      <c r="AR19" s="652"/>
      <c r="AS19" s="652"/>
      <c r="AT19" s="652"/>
      <c r="AU19" s="652"/>
      <c r="AV19" s="652"/>
      <c r="AW19" s="652"/>
      <c r="AX19" s="652"/>
      <c r="AY19" s="652"/>
      <c r="AZ19" s="652"/>
      <c r="BA19" s="652"/>
      <c r="BB19" s="652"/>
      <c r="BC19" s="652"/>
      <c r="BD19" s="652"/>
      <c r="BE19" s="652"/>
      <c r="BF19" s="652"/>
      <c r="BG19" s="652"/>
      <c r="BH19" s="652"/>
      <c r="BI19" s="652"/>
      <c r="BJ19" s="652"/>
      <c r="BK19" s="652"/>
      <c r="BL19" s="652"/>
      <c r="BM19" s="652"/>
      <c r="BN19" s="652"/>
      <c r="BO19" s="652"/>
    </row>
    <row r="20" spans="1:67" s="5" customFormat="1" ht="15">
      <c r="A20" s="691" t="s">
        <v>1073</v>
      </c>
      <c r="B20" s="147"/>
      <c r="C20" s="147" t="s">
        <v>717</v>
      </c>
      <c r="D20" s="41" t="s">
        <v>503</v>
      </c>
      <c r="E20" s="147"/>
      <c r="F20" s="566">
        <v>20.3</v>
      </c>
      <c r="G20" s="180" t="s">
        <v>751</v>
      </c>
      <c r="H20" s="180">
        <v>36</v>
      </c>
      <c r="I20" s="180"/>
      <c r="J20" s="551">
        <f t="shared" si="2"/>
        <v>36</v>
      </c>
      <c r="K20" s="573" t="s">
        <v>692</v>
      </c>
      <c r="L20" s="631"/>
      <c r="M20" s="737" t="s">
        <v>1519</v>
      </c>
      <c r="N20" s="631"/>
      <c r="O20" s="737" t="s">
        <v>940</v>
      </c>
      <c r="P20" s="631"/>
      <c r="Q20" s="925"/>
      <c r="R20" s="925"/>
      <c r="S20" s="926"/>
      <c r="T20" s="927"/>
      <c r="U20" s="926"/>
      <c r="V20" s="926"/>
      <c r="W20" s="926"/>
      <c r="X20" s="926"/>
      <c r="Y20" s="926"/>
      <c r="Z20" s="926"/>
      <c r="AA20" s="926"/>
      <c r="AB20" s="926"/>
      <c r="AC20" s="926"/>
      <c r="AD20" s="926"/>
      <c r="AE20" s="926"/>
      <c r="AF20" s="926"/>
      <c r="AG20" s="1508"/>
      <c r="AH20" s="1508"/>
      <c r="AI20" s="1508"/>
      <c r="AJ20" s="1517"/>
      <c r="AL20" s="650"/>
      <c r="AM20" s="652"/>
      <c r="AN20" s="661"/>
      <c r="AO20" s="652"/>
      <c r="AP20" s="652"/>
      <c r="AQ20" s="652"/>
      <c r="AR20" s="652"/>
      <c r="AS20" s="652"/>
      <c r="AT20" s="652"/>
      <c r="AU20" s="652"/>
      <c r="AV20" s="652"/>
      <c r="AW20" s="652"/>
      <c r="AX20" s="652"/>
      <c r="AY20" s="652"/>
      <c r="AZ20" s="652"/>
      <c r="BA20" s="652"/>
      <c r="BB20" s="652"/>
      <c r="BC20" s="652"/>
      <c r="BD20" s="652"/>
      <c r="BE20" s="652"/>
      <c r="BF20" s="652"/>
      <c r="BG20" s="652"/>
      <c r="BH20" s="652"/>
      <c r="BI20" s="652"/>
      <c r="BJ20" s="652"/>
      <c r="BK20" s="652"/>
      <c r="BL20" s="652"/>
      <c r="BM20" s="652"/>
      <c r="BN20" s="652"/>
      <c r="BO20" s="652"/>
    </row>
    <row r="21" spans="1:67" s="5" customFormat="1" ht="15">
      <c r="A21" s="681" t="s">
        <v>1073</v>
      </c>
      <c r="B21" s="149"/>
      <c r="C21" s="149" t="s">
        <v>371</v>
      </c>
      <c r="D21" s="41" t="s">
        <v>503</v>
      </c>
      <c r="E21" s="149"/>
      <c r="F21" s="550">
        <v>58</v>
      </c>
      <c r="G21" s="170" t="s">
        <v>751</v>
      </c>
      <c r="H21" s="170">
        <v>9</v>
      </c>
      <c r="I21" s="170"/>
      <c r="J21" s="551">
        <f t="shared" si="2"/>
        <v>9</v>
      </c>
      <c r="K21" s="566"/>
      <c r="L21" s="632"/>
      <c r="M21" s="566"/>
      <c r="N21" s="632"/>
      <c r="O21" s="632"/>
      <c r="P21" s="632"/>
      <c r="Q21" s="1039"/>
      <c r="R21" s="1039"/>
      <c r="S21" s="1040"/>
      <c r="T21" s="922"/>
      <c r="U21" s="1040"/>
      <c r="V21" s="1040"/>
      <c r="W21" s="1040"/>
      <c r="X21" s="1040"/>
      <c r="Y21" s="1040" t="s">
        <v>1525</v>
      </c>
      <c r="Z21" s="1040"/>
      <c r="AA21" s="1040" t="s">
        <v>1525</v>
      </c>
      <c r="AB21" s="1040"/>
      <c r="AC21" s="1040"/>
      <c r="AD21" s="1040"/>
      <c r="AE21" s="1040"/>
      <c r="AF21" s="1040"/>
      <c r="AG21" s="1508"/>
      <c r="AH21" s="1508"/>
      <c r="AI21" s="1508"/>
      <c r="AJ21" s="1517"/>
      <c r="AL21" s="650"/>
      <c r="AM21" s="652"/>
      <c r="AN21" s="661"/>
      <c r="AO21" s="652"/>
      <c r="AP21" s="652"/>
      <c r="AQ21" s="652"/>
      <c r="AR21" s="652"/>
      <c r="AS21" s="652"/>
      <c r="AT21" s="652"/>
      <c r="AU21" s="652"/>
      <c r="AV21" s="652"/>
      <c r="AW21" s="652"/>
      <c r="AX21" s="652"/>
      <c r="AY21" s="652"/>
      <c r="AZ21" s="652"/>
      <c r="BA21" s="652"/>
      <c r="BB21" s="652"/>
      <c r="BC21" s="652"/>
      <c r="BD21" s="652"/>
      <c r="BE21" s="652"/>
      <c r="BF21" s="652"/>
      <c r="BG21" s="652"/>
      <c r="BH21" s="652"/>
      <c r="BI21" s="652"/>
      <c r="BJ21" s="652"/>
      <c r="BK21" s="652"/>
      <c r="BL21" s="652"/>
      <c r="BM21" s="652"/>
      <c r="BN21" s="652"/>
      <c r="BO21" s="652"/>
    </row>
    <row r="22" spans="1:67" s="5" customFormat="1" ht="15">
      <c r="A22" s="681" t="s">
        <v>1073</v>
      </c>
      <c r="B22" s="149"/>
      <c r="C22" s="149" t="s">
        <v>1074</v>
      </c>
      <c r="D22" s="41" t="s">
        <v>503</v>
      </c>
      <c r="E22" s="149"/>
      <c r="F22" s="543"/>
      <c r="G22" s="170" t="s">
        <v>751</v>
      </c>
      <c r="H22" s="170">
        <v>26</v>
      </c>
      <c r="I22" s="170"/>
      <c r="J22" s="551">
        <f t="shared" si="2"/>
        <v>26</v>
      </c>
      <c r="K22" s="550"/>
      <c r="L22" s="616"/>
      <c r="M22" s="550"/>
      <c r="N22" s="616"/>
      <c r="O22" s="616"/>
      <c r="P22" s="616"/>
      <c r="Q22" s="1041"/>
      <c r="R22" s="1041"/>
      <c r="S22" s="1042"/>
      <c r="T22" s="927"/>
      <c r="U22" s="1042"/>
      <c r="V22" s="1042"/>
      <c r="W22" s="1042"/>
      <c r="X22" s="1042"/>
      <c r="Y22" s="1042"/>
      <c r="Z22" s="1042"/>
      <c r="AA22" s="1042"/>
      <c r="AB22" s="1042"/>
      <c r="AC22" s="1042"/>
      <c r="AD22" s="1042"/>
      <c r="AE22" s="1042"/>
      <c r="AF22" s="1042"/>
      <c r="AG22" s="1508"/>
      <c r="AH22" s="1508"/>
      <c r="AI22" s="1508"/>
      <c r="AJ22" s="1517"/>
      <c r="AL22" s="650"/>
      <c r="AM22" s="652"/>
      <c r="AN22" s="661"/>
      <c r="AO22" s="652"/>
      <c r="AP22" s="652"/>
      <c r="AQ22" s="652"/>
      <c r="AR22" s="652"/>
      <c r="AS22" s="652"/>
      <c r="AT22" s="652"/>
      <c r="AU22" s="652"/>
      <c r="AV22" s="652"/>
      <c r="AW22" s="652"/>
      <c r="AX22" s="652"/>
      <c r="AY22" s="652"/>
      <c r="AZ22" s="652"/>
      <c r="BA22" s="652"/>
      <c r="BB22" s="652"/>
      <c r="BC22" s="652"/>
      <c r="BD22" s="652"/>
      <c r="BE22" s="652"/>
      <c r="BF22" s="652"/>
      <c r="BG22" s="652"/>
      <c r="BH22" s="652"/>
      <c r="BI22" s="652"/>
      <c r="BJ22" s="652"/>
      <c r="BK22" s="652"/>
      <c r="BL22" s="652"/>
      <c r="BM22" s="652"/>
      <c r="BN22" s="652"/>
      <c r="BO22" s="652"/>
    </row>
    <row r="23" spans="1:67" s="5" customFormat="1" ht="15">
      <c r="A23" s="681" t="s">
        <v>1073</v>
      </c>
      <c r="B23" s="149"/>
      <c r="C23" s="149" t="s">
        <v>373</v>
      </c>
      <c r="D23" s="41" t="s">
        <v>503</v>
      </c>
      <c r="E23" s="149"/>
      <c r="F23" s="543">
        <v>24.2</v>
      </c>
      <c r="G23" s="170" t="s">
        <v>751</v>
      </c>
      <c r="H23" s="170">
        <v>46</v>
      </c>
      <c r="I23" s="170"/>
      <c r="J23" s="551">
        <f t="shared" si="2"/>
        <v>46</v>
      </c>
      <c r="K23" s="543"/>
      <c r="L23" s="631"/>
      <c r="M23" s="543"/>
      <c r="N23" s="631"/>
      <c r="O23" s="631"/>
      <c r="P23" s="631"/>
      <c r="Q23" s="1041"/>
      <c r="R23" s="1041"/>
      <c r="S23" s="1042"/>
      <c r="T23" s="927"/>
      <c r="U23" s="1042"/>
      <c r="V23" s="1042"/>
      <c r="W23" s="1042"/>
      <c r="X23" s="1042"/>
      <c r="Y23" s="1042"/>
      <c r="Z23" s="1042"/>
      <c r="AA23" s="1042"/>
      <c r="AB23" s="1042"/>
      <c r="AC23" s="1042"/>
      <c r="AD23" s="1042"/>
      <c r="AE23" s="1042"/>
      <c r="AF23" s="1042"/>
      <c r="AG23" s="1508"/>
      <c r="AH23" s="1508"/>
      <c r="AI23" s="1508"/>
      <c r="AJ23" s="1517"/>
      <c r="AL23" s="650"/>
      <c r="AM23" s="652"/>
      <c r="AN23" s="661"/>
      <c r="AO23" s="652"/>
      <c r="AP23" s="652"/>
      <c r="AQ23" s="652"/>
      <c r="AR23" s="652"/>
      <c r="AS23" s="652"/>
      <c r="AT23" s="652"/>
      <c r="AU23" s="652"/>
      <c r="AV23" s="652"/>
      <c r="AW23" s="652"/>
      <c r="AX23" s="652"/>
      <c r="AY23" s="652"/>
      <c r="AZ23" s="652"/>
      <c r="BA23" s="652"/>
      <c r="BB23" s="652"/>
      <c r="BC23" s="652"/>
      <c r="BD23" s="652"/>
      <c r="BE23" s="652"/>
      <c r="BF23" s="652"/>
      <c r="BG23" s="652"/>
      <c r="BH23" s="652"/>
      <c r="BI23" s="652"/>
      <c r="BJ23" s="652"/>
      <c r="BK23" s="652"/>
      <c r="BL23" s="652"/>
      <c r="BM23" s="652"/>
      <c r="BN23" s="652"/>
      <c r="BO23" s="652"/>
    </row>
    <row r="24" spans="1:67" s="5" customFormat="1" ht="15">
      <c r="A24" s="681" t="s">
        <v>1073</v>
      </c>
      <c r="B24" s="1499" t="s">
        <v>1215</v>
      </c>
      <c r="C24" s="1500"/>
      <c r="D24" s="41" t="s">
        <v>503</v>
      </c>
      <c r="E24" s="1500"/>
      <c r="F24" s="543"/>
      <c r="G24" s="170" t="s">
        <v>766</v>
      </c>
      <c r="H24" s="170">
        <v>12</v>
      </c>
      <c r="I24" s="170"/>
      <c r="J24" s="551">
        <f t="shared" si="2"/>
        <v>12</v>
      </c>
      <c r="K24" s="543"/>
      <c r="L24" s="631"/>
      <c r="M24" s="543"/>
      <c r="N24" s="631"/>
      <c r="O24" s="631"/>
      <c r="P24" s="631"/>
      <c r="Q24" s="1041"/>
      <c r="R24" s="1041"/>
      <c r="S24" s="1042"/>
      <c r="T24" s="927"/>
      <c r="U24" s="1042"/>
      <c r="V24" s="1042"/>
      <c r="W24" s="1042"/>
      <c r="X24" s="1042"/>
      <c r="Y24" s="1042"/>
      <c r="Z24" s="1042"/>
      <c r="AA24" s="1042"/>
      <c r="AB24" s="1042"/>
      <c r="AC24" s="1042"/>
      <c r="AD24" s="1042"/>
      <c r="AE24" s="1042"/>
      <c r="AF24" s="1042"/>
      <c r="AG24" s="1508"/>
      <c r="AH24" s="1508"/>
      <c r="AI24" s="1508"/>
      <c r="AJ24" s="1517"/>
      <c r="AL24" s="650"/>
      <c r="AM24" s="652"/>
      <c r="AN24" s="661"/>
      <c r="AO24" s="652"/>
      <c r="AP24" s="652"/>
      <c r="AQ24" s="652"/>
      <c r="AR24" s="652"/>
      <c r="AS24" s="652"/>
      <c r="AT24" s="652"/>
      <c r="AU24" s="652"/>
      <c r="AV24" s="652"/>
      <c r="AW24" s="652"/>
      <c r="AX24" s="652"/>
      <c r="AY24" s="652"/>
      <c r="AZ24" s="652"/>
      <c r="BA24" s="652"/>
      <c r="BB24" s="652"/>
      <c r="BC24" s="652"/>
      <c r="BD24" s="652"/>
      <c r="BE24" s="652"/>
      <c r="BF24" s="652"/>
      <c r="BG24" s="652"/>
      <c r="BH24" s="652"/>
      <c r="BI24" s="652"/>
      <c r="BJ24" s="652"/>
      <c r="BK24" s="652"/>
      <c r="BL24" s="652"/>
      <c r="BM24" s="652"/>
      <c r="BN24" s="652"/>
      <c r="BO24" s="652"/>
    </row>
    <row r="25" spans="1:67" s="5" customFormat="1" ht="15">
      <c r="A25" s="1001"/>
      <c r="B25" s="1047"/>
      <c r="C25" s="1047"/>
      <c r="D25" s="1047"/>
      <c r="E25" s="1047"/>
      <c r="F25" s="1048"/>
      <c r="G25" s="1049"/>
      <c r="H25" s="1049"/>
      <c r="I25" s="1049"/>
      <c r="J25" s="1050"/>
      <c r="K25" s="543"/>
      <c r="L25" s="631"/>
      <c r="M25" s="737" t="s">
        <v>1519</v>
      </c>
      <c r="N25" s="631"/>
      <c r="O25" s="631"/>
      <c r="P25" s="631"/>
      <c r="Q25" s="1041"/>
      <c r="R25" s="1041"/>
      <c r="S25" s="1042"/>
      <c r="T25" s="927"/>
      <c r="U25" s="1042"/>
      <c r="V25" s="1042"/>
      <c r="W25" s="1042"/>
      <c r="X25" s="1042"/>
      <c r="Y25" s="1042"/>
      <c r="Z25" s="1042"/>
      <c r="AA25" s="1042"/>
      <c r="AB25" s="1042"/>
      <c r="AC25" s="1042"/>
      <c r="AD25" s="1042"/>
      <c r="AE25" s="1042"/>
      <c r="AF25" s="1042"/>
      <c r="AG25" s="1508"/>
      <c r="AH25" s="1508"/>
      <c r="AI25" s="1508"/>
      <c r="AJ25" s="1517"/>
      <c r="AL25" s="650"/>
      <c r="AM25" s="652"/>
      <c r="AN25" s="661"/>
      <c r="AO25" s="652"/>
      <c r="AP25" s="652"/>
      <c r="AQ25" s="652"/>
      <c r="AR25" s="652"/>
      <c r="AS25" s="652"/>
      <c r="AT25" s="652"/>
      <c r="AU25" s="652"/>
      <c r="AV25" s="652"/>
      <c r="AW25" s="652"/>
      <c r="AX25" s="652"/>
      <c r="AY25" s="652"/>
      <c r="AZ25" s="652"/>
      <c r="BA25" s="652"/>
      <c r="BB25" s="652"/>
      <c r="BC25" s="652"/>
      <c r="BD25" s="652"/>
      <c r="BE25" s="652"/>
      <c r="BF25" s="652"/>
      <c r="BG25" s="652"/>
      <c r="BH25" s="652"/>
      <c r="BI25" s="652"/>
      <c r="BJ25" s="652"/>
      <c r="BK25" s="652"/>
      <c r="BL25" s="652"/>
      <c r="BM25" s="652"/>
      <c r="BN25" s="652"/>
      <c r="BO25" s="652"/>
    </row>
    <row r="26" spans="1:67" s="5" customFormat="1" ht="15">
      <c r="A26" s="1503" t="s">
        <v>1077</v>
      </c>
      <c r="B26" s="1749" t="s">
        <v>448</v>
      </c>
      <c r="C26" s="1749">
        <f>COUNTA(C28:C32)</f>
        <v>5</v>
      </c>
      <c r="D26" s="1749"/>
      <c r="E26" s="1449"/>
      <c r="F26" s="818"/>
      <c r="G26" s="27" t="s">
        <v>751</v>
      </c>
      <c r="H26" s="27">
        <v>9163</v>
      </c>
      <c r="I26" s="818"/>
      <c r="J26" s="835">
        <f>SUM(J27:J32)</f>
        <v>2993</v>
      </c>
      <c r="K26" s="573" t="s">
        <v>691</v>
      </c>
      <c r="L26" s="1051"/>
      <c r="M26" s="737" t="s">
        <v>2644</v>
      </c>
      <c r="N26" s="1051"/>
      <c r="O26" s="1051"/>
      <c r="P26" s="1051"/>
      <c r="Q26" s="1041"/>
      <c r="R26" s="1041"/>
      <c r="S26" s="1042"/>
      <c r="T26" s="927"/>
      <c r="U26" s="1042"/>
      <c r="V26" s="1042"/>
      <c r="W26" s="1042"/>
      <c r="X26" s="1042"/>
      <c r="Y26" s="1042"/>
      <c r="Z26" s="1042"/>
      <c r="AA26" s="1042"/>
      <c r="AB26" s="1042"/>
      <c r="AC26" s="1042"/>
      <c r="AD26" s="1042"/>
      <c r="AE26" s="1042"/>
      <c r="AF26" s="1042"/>
      <c r="AG26" s="1509"/>
      <c r="AH26" s="1509"/>
      <c r="AI26" s="1509"/>
      <c r="AJ26" s="1518"/>
      <c r="AL26" s="650"/>
      <c r="AM26" s="652"/>
      <c r="AN26" s="661"/>
      <c r="AO26" s="652"/>
      <c r="AP26" s="652"/>
      <c r="AQ26" s="652"/>
      <c r="AR26" s="652"/>
      <c r="AS26" s="652"/>
      <c r="AT26" s="652"/>
      <c r="AU26" s="652"/>
      <c r="AV26" s="652"/>
      <c r="AW26" s="652"/>
      <c r="AX26" s="652"/>
      <c r="AY26" s="652"/>
      <c r="AZ26" s="652"/>
      <c r="BA26" s="652"/>
      <c r="BB26" s="652"/>
      <c r="BC26" s="652"/>
      <c r="BD26" s="652"/>
      <c r="BE26" s="652"/>
      <c r="BF26" s="652"/>
      <c r="BG26" s="652"/>
      <c r="BH26" s="652"/>
      <c r="BI26" s="652"/>
      <c r="BJ26" s="652"/>
      <c r="BK26" s="652"/>
      <c r="BL26" s="652"/>
      <c r="BM26" s="652"/>
      <c r="BN26" s="652"/>
      <c r="BO26" s="652"/>
    </row>
    <row r="27" spans="1:67" s="5" customFormat="1" ht="15">
      <c r="A27" s="1504"/>
      <c r="B27" s="1750"/>
      <c r="C27" s="1750"/>
      <c r="D27" s="1750"/>
      <c r="E27" s="1450"/>
      <c r="F27" s="567"/>
      <c r="I27" s="27"/>
      <c r="J27" s="526">
        <f>SUM(H27:I27)</f>
        <v>0</v>
      </c>
      <c r="K27" s="573" t="s">
        <v>692</v>
      </c>
      <c r="L27" s="818"/>
      <c r="M27" s="737" t="s">
        <v>2643</v>
      </c>
      <c r="N27" s="633"/>
      <c r="O27" s="737" t="s">
        <v>685</v>
      </c>
      <c r="P27" s="633"/>
      <c r="Q27" s="921">
        <f t="shared" ref="Q27:AF27" si="3">COUNTA(Q18:Q26)</f>
        <v>0</v>
      </c>
      <c r="R27" s="921">
        <f t="shared" si="3"/>
        <v>0</v>
      </c>
      <c r="S27" s="921">
        <f t="shared" si="3"/>
        <v>1</v>
      </c>
      <c r="T27" s="969">
        <f t="shared" si="3"/>
        <v>0</v>
      </c>
      <c r="U27" s="921">
        <f t="shared" si="3"/>
        <v>0</v>
      </c>
      <c r="V27" s="921">
        <f t="shared" si="3"/>
        <v>0</v>
      </c>
      <c r="W27" s="921">
        <f t="shared" si="3"/>
        <v>0</v>
      </c>
      <c r="X27" s="921">
        <f t="shared" si="3"/>
        <v>0</v>
      </c>
      <c r="Y27" s="921">
        <f t="shared" si="3"/>
        <v>1</v>
      </c>
      <c r="Z27" s="921">
        <f t="shared" si="3"/>
        <v>0</v>
      </c>
      <c r="AA27" s="921">
        <f t="shared" si="3"/>
        <v>1</v>
      </c>
      <c r="AB27" s="921">
        <f t="shared" si="3"/>
        <v>0</v>
      </c>
      <c r="AC27" s="921">
        <f t="shared" si="3"/>
        <v>0</v>
      </c>
      <c r="AD27" s="921">
        <f t="shared" si="3"/>
        <v>0</v>
      </c>
      <c r="AE27" s="921">
        <f t="shared" si="3"/>
        <v>0</v>
      </c>
      <c r="AF27" s="921">
        <f t="shared" si="3"/>
        <v>0</v>
      </c>
      <c r="AG27" s="1776"/>
      <c r="AH27" s="1777"/>
      <c r="AI27" s="1777"/>
      <c r="AJ27" s="1778"/>
      <c r="AL27" s="650"/>
      <c r="AM27" s="652"/>
      <c r="AN27" s="661"/>
      <c r="AO27" s="652"/>
      <c r="AP27" s="652"/>
      <c r="AQ27" s="652"/>
      <c r="AR27" s="652"/>
      <c r="AS27" s="652"/>
      <c r="AT27" s="652"/>
      <c r="AU27" s="652"/>
      <c r="AV27" s="652"/>
      <c r="AW27" s="652"/>
      <c r="AX27" s="652"/>
      <c r="AY27" s="652"/>
      <c r="AZ27" s="652"/>
      <c r="BA27" s="652"/>
      <c r="BB27" s="652"/>
      <c r="BC27" s="652"/>
      <c r="BD27" s="652"/>
      <c r="BE27" s="652"/>
      <c r="BF27" s="652"/>
      <c r="BG27" s="652"/>
      <c r="BH27" s="652"/>
      <c r="BI27" s="652"/>
      <c r="BJ27" s="652"/>
      <c r="BK27" s="652"/>
      <c r="BL27" s="652"/>
      <c r="BM27" s="652"/>
      <c r="BN27" s="652"/>
      <c r="BO27" s="652"/>
    </row>
    <row r="28" spans="1:67" s="5" customFormat="1" ht="15" customHeight="1">
      <c r="A28" s="668" t="s">
        <v>1077</v>
      </c>
      <c r="B28" s="26"/>
      <c r="C28" s="26" t="s">
        <v>1078</v>
      </c>
      <c r="D28" s="1749" t="s">
        <v>448</v>
      </c>
      <c r="E28" s="26"/>
      <c r="F28" s="506"/>
      <c r="G28" s="26" t="s">
        <v>751</v>
      </c>
      <c r="H28" s="26">
        <v>14</v>
      </c>
      <c r="I28" s="26"/>
      <c r="J28" s="505">
        <f>SUM(H28:I28)</f>
        <v>14</v>
      </c>
      <c r="K28" s="503"/>
      <c r="L28" s="606"/>
      <c r="M28" s="503"/>
      <c r="N28" s="606"/>
      <c r="O28" s="606"/>
      <c r="P28" s="606"/>
      <c r="Q28" s="925"/>
      <c r="R28" s="920" t="s">
        <v>1525</v>
      </c>
      <c r="S28" s="921"/>
      <c r="T28" s="922" t="s">
        <v>1527</v>
      </c>
      <c r="U28" s="921"/>
      <c r="V28" s="921" t="s">
        <v>1525</v>
      </c>
      <c r="W28" s="947" t="s">
        <v>1525</v>
      </c>
      <c r="X28" s="921"/>
      <c r="Y28" s="947" t="s">
        <v>1525</v>
      </c>
      <c r="Z28" s="920" t="s">
        <v>1525</v>
      </c>
      <c r="AA28" s="921"/>
      <c r="AB28" s="947" t="s">
        <v>1525</v>
      </c>
      <c r="AC28" s="921"/>
      <c r="AD28" s="921"/>
      <c r="AE28" s="921"/>
      <c r="AF28" s="921"/>
      <c r="AG28" s="1507" t="s">
        <v>2558</v>
      </c>
      <c r="AH28" s="1510" t="s">
        <v>2538</v>
      </c>
      <c r="AI28" s="1510" t="s">
        <v>2538</v>
      </c>
      <c r="AJ28" s="1510" t="s">
        <v>2538</v>
      </c>
      <c r="AL28" s="650"/>
      <c r="AM28" s="652"/>
      <c r="AN28" s="661"/>
      <c r="AO28" s="652"/>
      <c r="AP28" s="652"/>
      <c r="AQ28" s="652"/>
      <c r="AR28" s="652"/>
      <c r="AS28" s="652"/>
      <c r="AT28" s="652"/>
      <c r="AU28" s="652"/>
      <c r="AV28" s="652"/>
      <c r="AW28" s="652"/>
      <c r="AX28" s="652"/>
      <c r="AY28" s="652"/>
      <c r="AZ28" s="652"/>
      <c r="BA28" s="652"/>
      <c r="BB28" s="652"/>
      <c r="BC28" s="652"/>
      <c r="BD28" s="652"/>
      <c r="BE28" s="652"/>
      <c r="BF28" s="652"/>
      <c r="BG28" s="652"/>
      <c r="BH28" s="652"/>
      <c r="BI28" s="652"/>
      <c r="BJ28" s="652"/>
      <c r="BK28" s="652"/>
      <c r="BL28" s="652"/>
      <c r="BM28" s="652"/>
      <c r="BN28" s="652"/>
      <c r="BO28" s="652"/>
    </row>
    <row r="29" spans="1:67" s="5" customFormat="1" ht="15">
      <c r="A29" s="668" t="s">
        <v>1077</v>
      </c>
      <c r="B29" s="26"/>
      <c r="C29" s="26" t="s">
        <v>450</v>
      </c>
      <c r="D29" s="1749" t="s">
        <v>448</v>
      </c>
      <c r="E29" s="26"/>
      <c r="F29" s="506">
        <v>18.7</v>
      </c>
      <c r="G29" s="26" t="s">
        <v>751</v>
      </c>
      <c r="H29" s="26">
        <v>1207</v>
      </c>
      <c r="I29" s="26"/>
      <c r="J29" s="505">
        <f t="shared" ref="J29:J32" si="4">SUM(H29:I29)</f>
        <v>1207</v>
      </c>
      <c r="K29" s="506"/>
      <c r="L29" s="608"/>
      <c r="M29" s="506"/>
      <c r="N29" s="608"/>
      <c r="O29" s="608"/>
      <c r="P29" s="608"/>
      <c r="Q29" s="925"/>
      <c r="R29" s="925"/>
      <c r="S29" s="926"/>
      <c r="T29" s="927"/>
      <c r="U29" s="921"/>
      <c r="V29" s="921"/>
      <c r="W29" s="926"/>
      <c r="X29" s="926"/>
      <c r="Y29" s="921"/>
      <c r="Z29" s="926"/>
      <c r="AA29" s="921"/>
      <c r="AB29" s="921"/>
      <c r="AC29" s="921"/>
      <c r="AD29" s="921"/>
      <c r="AE29" s="926"/>
      <c r="AF29" s="921"/>
      <c r="AG29" s="1508"/>
      <c r="AH29" s="1508"/>
      <c r="AI29" s="1508"/>
      <c r="AJ29" s="1508"/>
      <c r="AL29" s="650"/>
      <c r="AM29" s="652"/>
      <c r="AN29" s="661"/>
      <c r="AO29" s="652"/>
      <c r="AP29" s="652"/>
      <c r="AQ29" s="652"/>
      <c r="AR29" s="652"/>
      <c r="AS29" s="652"/>
      <c r="AT29" s="652"/>
      <c r="AU29" s="652"/>
      <c r="AV29" s="652"/>
      <c r="AW29" s="652"/>
      <c r="AX29" s="652"/>
      <c r="AY29" s="652"/>
      <c r="AZ29" s="652"/>
      <c r="BA29" s="652"/>
      <c r="BB29" s="652"/>
      <c r="BC29" s="652"/>
      <c r="BD29" s="652"/>
      <c r="BE29" s="652"/>
      <c r="BF29" s="652"/>
      <c r="BG29" s="652"/>
      <c r="BH29" s="652"/>
      <c r="BI29" s="652"/>
      <c r="BJ29" s="652"/>
      <c r="BK29" s="652"/>
      <c r="BL29" s="652"/>
      <c r="BM29" s="652"/>
      <c r="BN29" s="652"/>
      <c r="BO29" s="652"/>
    </row>
    <row r="30" spans="1:67" s="5" customFormat="1" ht="15">
      <c r="A30" s="668" t="s">
        <v>1077</v>
      </c>
      <c r="B30" s="26"/>
      <c r="C30" s="26" t="s">
        <v>449</v>
      </c>
      <c r="D30" s="1749" t="s">
        <v>448</v>
      </c>
      <c r="E30" s="26"/>
      <c r="F30" s="506">
        <v>29.8</v>
      </c>
      <c r="G30" s="26" t="s">
        <v>751</v>
      </c>
      <c r="H30" s="26">
        <v>666</v>
      </c>
      <c r="I30" s="26"/>
      <c r="J30" s="505">
        <f t="shared" si="4"/>
        <v>666</v>
      </c>
      <c r="K30" s="506"/>
      <c r="L30" s="608"/>
      <c r="M30" s="506"/>
      <c r="N30" s="608"/>
      <c r="O30" s="608"/>
      <c r="P30" s="608"/>
      <c r="Q30" s="925"/>
      <c r="R30" s="925"/>
      <c r="S30" s="926"/>
      <c r="T30" s="927"/>
      <c r="U30" s="921"/>
      <c r="V30" s="921"/>
      <c r="W30" s="926"/>
      <c r="X30" s="926"/>
      <c r="Y30" s="921"/>
      <c r="Z30" s="926"/>
      <c r="AA30" s="921"/>
      <c r="AB30" s="921"/>
      <c r="AC30" s="921"/>
      <c r="AD30" s="921"/>
      <c r="AE30" s="926"/>
      <c r="AF30" s="921"/>
      <c r="AG30" s="1508"/>
      <c r="AH30" s="1508"/>
      <c r="AI30" s="1508"/>
      <c r="AJ30" s="1508"/>
      <c r="AL30" s="650"/>
      <c r="AM30" s="652"/>
      <c r="AN30" s="661"/>
      <c r="AO30" s="652"/>
      <c r="AP30" s="652"/>
      <c r="AQ30" s="652"/>
      <c r="AR30" s="652"/>
      <c r="AS30" s="652"/>
      <c r="AT30" s="652"/>
      <c r="AU30" s="652"/>
      <c r="AV30" s="652"/>
      <c r="AW30" s="652"/>
      <c r="AX30" s="652"/>
      <c r="AY30" s="652"/>
      <c r="AZ30" s="652"/>
      <c r="BA30" s="652"/>
      <c r="BB30" s="652"/>
      <c r="BC30" s="652"/>
      <c r="BD30" s="652"/>
      <c r="BE30" s="652"/>
      <c r="BF30" s="652"/>
      <c r="BG30" s="652"/>
      <c r="BH30" s="652"/>
      <c r="BI30" s="652"/>
      <c r="BJ30" s="652"/>
      <c r="BK30" s="652"/>
      <c r="BL30" s="652"/>
      <c r="BM30" s="652"/>
      <c r="BN30" s="652"/>
      <c r="BO30" s="652"/>
    </row>
    <row r="31" spans="1:67" s="5" customFormat="1" ht="15">
      <c r="A31" s="668" t="s">
        <v>1077</v>
      </c>
      <c r="B31" s="26"/>
      <c r="C31" s="26" t="s">
        <v>1414</v>
      </c>
      <c r="D31" s="1749" t="s">
        <v>448</v>
      </c>
      <c r="E31" s="26"/>
      <c r="F31" s="506">
        <v>12.3</v>
      </c>
      <c r="G31" s="26" t="s">
        <v>751</v>
      </c>
      <c r="H31" s="26">
        <v>627</v>
      </c>
      <c r="I31" s="26"/>
      <c r="J31" s="505">
        <f t="shared" si="4"/>
        <v>627</v>
      </c>
      <c r="K31" s="506"/>
      <c r="L31" s="608"/>
      <c r="M31" s="506"/>
      <c r="N31" s="608"/>
      <c r="O31" s="608"/>
      <c r="P31" s="608"/>
      <c r="Q31" s="925"/>
      <c r="R31" s="925"/>
      <c r="S31" s="926"/>
      <c r="T31" s="927"/>
      <c r="U31" s="921"/>
      <c r="V31" s="921"/>
      <c r="W31" s="926"/>
      <c r="X31" s="926"/>
      <c r="Y31" s="921"/>
      <c r="Z31" s="926"/>
      <c r="AA31" s="921"/>
      <c r="AB31" s="921"/>
      <c r="AC31" s="921"/>
      <c r="AD31" s="921"/>
      <c r="AE31" s="926"/>
      <c r="AF31" s="921"/>
      <c r="AG31" s="1508"/>
      <c r="AH31" s="1508"/>
      <c r="AI31" s="1508"/>
      <c r="AJ31" s="1508"/>
      <c r="AL31" s="650"/>
      <c r="AM31" s="652"/>
      <c r="AN31" s="661"/>
      <c r="AO31" s="652"/>
      <c r="AP31" s="652"/>
      <c r="AQ31" s="652"/>
      <c r="AR31" s="652"/>
      <c r="AS31" s="652"/>
      <c r="AT31" s="652"/>
      <c r="AU31" s="652"/>
      <c r="AV31" s="652"/>
      <c r="AW31" s="652"/>
      <c r="AX31" s="652"/>
      <c r="AY31" s="652"/>
      <c r="AZ31" s="652"/>
      <c r="BA31" s="652"/>
      <c r="BB31" s="652"/>
      <c r="BC31" s="652"/>
      <c r="BD31" s="652"/>
      <c r="BE31" s="652"/>
      <c r="BF31" s="652"/>
      <c r="BG31" s="652"/>
      <c r="BH31" s="652"/>
      <c r="BI31" s="652"/>
      <c r="BJ31" s="652"/>
      <c r="BK31" s="652"/>
      <c r="BL31" s="652"/>
      <c r="BM31" s="652"/>
      <c r="BN31" s="652"/>
      <c r="BO31" s="652"/>
    </row>
    <row r="32" spans="1:67" s="5" customFormat="1" ht="15">
      <c r="A32" s="668" t="s">
        <v>1077</v>
      </c>
      <c r="B32" s="26"/>
      <c r="C32" s="26" t="s">
        <v>1079</v>
      </c>
      <c r="D32" s="1749" t="s">
        <v>448</v>
      </c>
      <c r="E32" s="26"/>
      <c r="F32" s="506">
        <v>24.4</v>
      </c>
      <c r="G32" s="26" t="s">
        <v>751</v>
      </c>
      <c r="H32" s="26">
        <v>479</v>
      </c>
      <c r="I32" s="26"/>
      <c r="J32" s="505">
        <f t="shared" si="4"/>
        <v>479</v>
      </c>
      <c r="K32" s="506"/>
      <c r="L32" s="608"/>
      <c r="M32" s="506"/>
      <c r="N32" s="608"/>
      <c r="O32" s="608"/>
      <c r="P32" s="608"/>
      <c r="Q32" s="925"/>
      <c r="R32" s="925"/>
      <c r="S32" s="926"/>
      <c r="T32" s="927"/>
      <c r="U32" s="921"/>
      <c r="V32" s="921"/>
      <c r="W32" s="926"/>
      <c r="X32" s="926"/>
      <c r="Y32" s="921"/>
      <c r="Z32" s="926"/>
      <c r="AA32" s="921"/>
      <c r="AB32" s="921"/>
      <c r="AC32" s="921"/>
      <c r="AD32" s="921"/>
      <c r="AE32" s="926"/>
      <c r="AF32" s="921"/>
      <c r="AG32" s="1508"/>
      <c r="AH32" s="1508"/>
      <c r="AI32" s="1508"/>
      <c r="AJ32" s="1508"/>
      <c r="AL32" s="650"/>
      <c r="AM32" s="652"/>
      <c r="AN32" s="661"/>
      <c r="AO32" s="652"/>
      <c r="AP32" s="652"/>
      <c r="AQ32" s="652"/>
      <c r="AR32" s="652"/>
      <c r="AS32" s="652"/>
      <c r="AT32" s="652"/>
      <c r="AU32" s="652"/>
      <c r="AV32" s="652"/>
      <c r="AW32" s="652"/>
      <c r="AX32" s="652"/>
      <c r="AY32" s="652"/>
      <c r="AZ32" s="652"/>
      <c r="BA32" s="652"/>
      <c r="BB32" s="652"/>
      <c r="BC32" s="652"/>
      <c r="BD32" s="652"/>
      <c r="BE32" s="652"/>
      <c r="BF32" s="652"/>
      <c r="BG32" s="652"/>
      <c r="BH32" s="652"/>
      <c r="BI32" s="652"/>
      <c r="BJ32" s="652"/>
      <c r="BK32" s="652"/>
      <c r="BL32" s="652"/>
      <c r="BM32" s="652"/>
      <c r="BN32" s="652"/>
      <c r="BO32" s="652"/>
    </row>
    <row r="33" spans="1:67" s="5" customFormat="1" ht="15">
      <c r="A33" s="856"/>
      <c r="B33" s="241"/>
      <c r="C33" s="241"/>
      <c r="D33" s="241"/>
      <c r="E33" s="241"/>
      <c r="F33" s="882"/>
      <c r="G33" s="241"/>
      <c r="H33" s="241"/>
      <c r="I33" s="241"/>
      <c r="J33" s="858"/>
      <c r="K33" s="506"/>
      <c r="L33" s="608"/>
      <c r="M33" s="506"/>
      <c r="N33" s="608"/>
      <c r="O33" s="608"/>
      <c r="P33" s="608"/>
      <c r="Q33" s="925"/>
      <c r="R33" s="925"/>
      <c r="S33" s="926"/>
      <c r="T33" s="927"/>
      <c r="U33" s="921"/>
      <c r="V33" s="921"/>
      <c r="W33" s="926"/>
      <c r="X33" s="926"/>
      <c r="Y33" s="921"/>
      <c r="Z33" s="926"/>
      <c r="AA33" s="921"/>
      <c r="AB33" s="921"/>
      <c r="AC33" s="921"/>
      <c r="AD33" s="921"/>
      <c r="AE33" s="926"/>
      <c r="AF33" s="921"/>
      <c r="AG33" s="1508"/>
      <c r="AH33" s="1508"/>
      <c r="AI33" s="1508"/>
      <c r="AJ33" s="1508"/>
      <c r="AL33" s="650"/>
      <c r="AM33" s="652"/>
      <c r="AN33" s="661"/>
      <c r="AO33" s="652"/>
      <c r="AP33" s="652"/>
      <c r="AQ33" s="652"/>
      <c r="AR33" s="652"/>
      <c r="AS33" s="652"/>
      <c r="AT33" s="652"/>
      <c r="AU33" s="652"/>
      <c r="AV33" s="652"/>
      <c r="AW33" s="652"/>
      <c r="AX33" s="652"/>
      <c r="AY33" s="652"/>
      <c r="AZ33" s="652"/>
      <c r="BA33" s="652"/>
      <c r="BB33" s="652"/>
      <c r="BC33" s="652"/>
      <c r="BD33" s="652"/>
      <c r="BE33" s="652"/>
      <c r="BF33" s="652"/>
      <c r="BG33" s="652"/>
      <c r="BH33" s="652"/>
      <c r="BI33" s="652"/>
      <c r="BJ33" s="652"/>
      <c r="BK33" s="652"/>
      <c r="BL33" s="652"/>
      <c r="BM33" s="652"/>
      <c r="BN33" s="652"/>
      <c r="BO33" s="652"/>
    </row>
    <row r="34" spans="1:67" s="5" customFormat="1" ht="15">
      <c r="A34" s="1503" t="s">
        <v>1087</v>
      </c>
      <c r="B34" s="1779" t="s">
        <v>451</v>
      </c>
      <c r="C34" s="1779">
        <f>COUNTA(C36:C45)</f>
        <v>10</v>
      </c>
      <c r="D34" s="1779"/>
      <c r="E34" s="1505"/>
      <c r="F34" s="818"/>
      <c r="G34" s="27" t="s">
        <v>751</v>
      </c>
      <c r="H34" s="27">
        <v>225</v>
      </c>
      <c r="I34" s="818"/>
      <c r="J34" s="835">
        <f>SUM(J35:J45)</f>
        <v>1096</v>
      </c>
      <c r="K34" s="880"/>
      <c r="L34" s="881"/>
      <c r="M34" s="880"/>
      <c r="N34" s="881"/>
      <c r="O34" s="881"/>
      <c r="P34" s="881"/>
      <c r="Q34" s="925"/>
      <c r="R34" s="925"/>
      <c r="S34" s="926"/>
      <c r="T34" s="927"/>
      <c r="U34" s="921"/>
      <c r="V34" s="921"/>
      <c r="W34" s="926"/>
      <c r="X34" s="926"/>
      <c r="Y34" s="921"/>
      <c r="Z34" s="926"/>
      <c r="AA34" s="921"/>
      <c r="AB34" s="921"/>
      <c r="AC34" s="921"/>
      <c r="AD34" s="921"/>
      <c r="AE34" s="926"/>
      <c r="AF34" s="921"/>
      <c r="AG34" s="1509"/>
      <c r="AH34" s="1509"/>
      <c r="AI34" s="1509"/>
      <c r="AJ34" s="1509"/>
      <c r="AL34" s="650"/>
      <c r="AM34" s="652"/>
      <c r="AN34" s="661"/>
      <c r="AO34" s="652"/>
      <c r="AP34" s="652"/>
      <c r="AQ34" s="652"/>
      <c r="AR34" s="652"/>
      <c r="AS34" s="652"/>
      <c r="AT34" s="652"/>
      <c r="AU34" s="652"/>
      <c r="AV34" s="652"/>
      <c r="AW34" s="652"/>
      <c r="AX34" s="652"/>
      <c r="AY34" s="652"/>
      <c r="AZ34" s="652"/>
      <c r="BA34" s="652"/>
      <c r="BB34" s="652"/>
      <c r="BC34" s="652"/>
      <c r="BD34" s="652"/>
      <c r="BE34" s="652"/>
      <c r="BF34" s="652"/>
      <c r="BG34" s="652"/>
      <c r="BH34" s="652"/>
      <c r="BI34" s="652"/>
      <c r="BJ34" s="652"/>
      <c r="BK34" s="652"/>
      <c r="BL34" s="652"/>
      <c r="BM34" s="652"/>
      <c r="BN34" s="652"/>
      <c r="BO34" s="652"/>
    </row>
    <row r="35" spans="1:67" s="5" customFormat="1" ht="15">
      <c r="A35" s="1504"/>
      <c r="B35" s="1780"/>
      <c r="C35" s="1780"/>
      <c r="D35" s="1780"/>
      <c r="E35" s="1506"/>
      <c r="F35" s="542"/>
      <c r="I35" s="27"/>
      <c r="J35" s="526">
        <f>SUM(H35:I35)</f>
        <v>0</v>
      </c>
      <c r="K35" s="542"/>
      <c r="L35" s="573" t="s">
        <v>692</v>
      </c>
      <c r="M35" s="542"/>
      <c r="N35" s="622"/>
      <c r="O35" s="737" t="s">
        <v>940</v>
      </c>
      <c r="P35" s="622"/>
      <c r="Q35" s="921">
        <f t="shared" ref="Q35:AF35" si="5">COUNTA(Q28:Q34)</f>
        <v>0</v>
      </c>
      <c r="R35" s="921">
        <f t="shared" si="5"/>
        <v>1</v>
      </c>
      <c r="S35" s="921">
        <f t="shared" si="5"/>
        <v>0</v>
      </c>
      <c r="T35" s="969">
        <f t="shared" si="5"/>
        <v>1</v>
      </c>
      <c r="U35" s="921">
        <f t="shared" si="5"/>
        <v>0</v>
      </c>
      <c r="V35" s="921">
        <f t="shared" si="5"/>
        <v>1</v>
      </c>
      <c r="W35" s="921">
        <f t="shared" si="5"/>
        <v>1</v>
      </c>
      <c r="X35" s="921">
        <f t="shared" si="5"/>
        <v>0</v>
      </c>
      <c r="Y35" s="921">
        <f t="shared" si="5"/>
        <v>1</v>
      </c>
      <c r="Z35" s="921">
        <f t="shared" si="5"/>
        <v>1</v>
      </c>
      <c r="AA35" s="921">
        <f t="shared" si="5"/>
        <v>0</v>
      </c>
      <c r="AB35" s="921">
        <f t="shared" si="5"/>
        <v>1</v>
      </c>
      <c r="AC35" s="921">
        <f t="shared" si="5"/>
        <v>0</v>
      </c>
      <c r="AD35" s="921">
        <f t="shared" si="5"/>
        <v>0</v>
      </c>
      <c r="AE35" s="921">
        <f t="shared" si="5"/>
        <v>0</v>
      </c>
      <c r="AF35" s="921">
        <f t="shared" si="5"/>
        <v>0</v>
      </c>
      <c r="AG35" s="1776"/>
      <c r="AH35" s="1777"/>
      <c r="AI35" s="1777"/>
      <c r="AJ35" s="1778"/>
      <c r="AL35" s="650"/>
      <c r="AM35" s="652"/>
      <c r="AN35" s="661"/>
      <c r="AO35" s="652"/>
      <c r="AP35" s="652"/>
      <c r="AQ35" s="652"/>
      <c r="AR35" s="652"/>
      <c r="AS35" s="652"/>
      <c r="AT35" s="652"/>
      <c r="AU35" s="652"/>
      <c r="AV35" s="652"/>
      <c r="AW35" s="652"/>
      <c r="AX35" s="652"/>
      <c r="AY35" s="652"/>
      <c r="AZ35" s="652"/>
      <c r="BA35" s="652"/>
      <c r="BB35" s="652"/>
      <c r="BC35" s="652"/>
      <c r="BD35" s="652"/>
      <c r="BE35" s="652"/>
      <c r="BF35" s="652"/>
      <c r="BG35" s="652"/>
      <c r="BH35" s="652"/>
      <c r="BI35" s="652"/>
      <c r="BJ35" s="652"/>
      <c r="BK35" s="652"/>
      <c r="BL35" s="652"/>
      <c r="BM35" s="652"/>
      <c r="BN35" s="652"/>
      <c r="BO35" s="652"/>
    </row>
    <row r="36" spans="1:67" s="5" customFormat="1" ht="15" customHeight="1">
      <c r="A36" s="226" t="s">
        <v>1087</v>
      </c>
      <c r="B36" s="42"/>
      <c r="C36" s="40" t="s">
        <v>2696</v>
      </c>
      <c r="D36" s="1779" t="s">
        <v>451</v>
      </c>
      <c r="E36" s="40"/>
      <c r="F36" s="530"/>
      <c r="G36" s="36" t="s">
        <v>751</v>
      </c>
      <c r="H36" s="43">
        <v>23</v>
      </c>
      <c r="I36" s="43"/>
      <c r="J36" s="537">
        <f>SUM(H36:I36)</f>
        <v>23</v>
      </c>
      <c r="K36" s="530"/>
      <c r="L36" s="607"/>
      <c r="M36" s="530"/>
      <c r="N36" s="607"/>
      <c r="O36" s="607"/>
      <c r="P36" s="607"/>
      <c r="Q36" s="920"/>
      <c r="R36" s="920"/>
      <c r="S36" s="921"/>
      <c r="T36" s="922" t="s">
        <v>1528</v>
      </c>
      <c r="U36" s="921"/>
      <c r="V36" s="921"/>
      <c r="W36" s="921"/>
      <c r="X36" s="921"/>
      <c r="Y36" s="921"/>
      <c r="Z36" s="921"/>
      <c r="AA36" s="921" t="s">
        <v>1525</v>
      </c>
      <c r="AB36" s="921"/>
      <c r="AC36" s="921"/>
      <c r="AD36" s="921"/>
      <c r="AE36" s="921"/>
      <c r="AF36" s="921"/>
      <c r="AG36" s="1507" t="s">
        <v>2545</v>
      </c>
      <c r="AH36" s="1507"/>
      <c r="AI36" s="1507"/>
      <c r="AJ36" s="1516"/>
      <c r="AL36" s="650"/>
      <c r="AM36" s="652"/>
      <c r="AN36" s="661"/>
      <c r="AO36" s="652"/>
      <c r="AP36" s="652"/>
      <c r="AQ36" s="652"/>
      <c r="AR36" s="652"/>
      <c r="AS36" s="652"/>
      <c r="AT36" s="652"/>
      <c r="AU36" s="652"/>
      <c r="AV36" s="652"/>
      <c r="AW36" s="652"/>
      <c r="AX36" s="652"/>
      <c r="AY36" s="652"/>
      <c r="AZ36" s="652"/>
      <c r="BA36" s="652"/>
      <c r="BB36" s="652"/>
      <c r="BC36" s="652"/>
      <c r="BD36" s="652"/>
      <c r="BE36" s="652"/>
      <c r="BF36" s="652"/>
      <c r="BG36" s="652"/>
      <c r="BH36" s="652"/>
      <c r="BI36" s="652"/>
      <c r="BJ36" s="652"/>
      <c r="BK36" s="652"/>
      <c r="BL36" s="652"/>
      <c r="BM36" s="652"/>
      <c r="BN36" s="652"/>
      <c r="BO36" s="652"/>
    </row>
    <row r="37" spans="1:67" s="5" customFormat="1" ht="15">
      <c r="A37" s="226" t="s">
        <v>1087</v>
      </c>
      <c r="B37" s="1501"/>
      <c r="C37" s="26" t="s">
        <v>453</v>
      </c>
      <c r="D37" s="1779" t="s">
        <v>451</v>
      </c>
      <c r="E37" s="26"/>
      <c r="F37" s="506">
        <v>12.1</v>
      </c>
      <c r="G37" s="36" t="s">
        <v>751</v>
      </c>
      <c r="H37" s="43">
        <v>81</v>
      </c>
      <c r="I37" s="43"/>
      <c r="J37" s="537">
        <f t="shared" ref="J37:J45" si="6">SUM(H37:I37)</f>
        <v>81</v>
      </c>
      <c r="K37" s="530"/>
      <c r="L37" s="607"/>
      <c r="M37" s="530"/>
      <c r="N37" s="607"/>
      <c r="O37" s="607"/>
      <c r="P37" s="607"/>
      <c r="Q37" s="925"/>
      <c r="R37" s="925"/>
      <c r="S37" s="926"/>
      <c r="T37" s="927"/>
      <c r="U37" s="926"/>
      <c r="V37" s="926"/>
      <c r="W37" s="926"/>
      <c r="X37" s="926"/>
      <c r="Y37" s="926"/>
      <c r="Z37" s="926"/>
      <c r="AA37" s="926"/>
      <c r="AB37" s="926"/>
      <c r="AC37" s="926"/>
      <c r="AD37" s="926"/>
      <c r="AE37" s="926"/>
      <c r="AF37" s="926"/>
      <c r="AG37" s="1508"/>
      <c r="AH37" s="1508"/>
      <c r="AI37" s="1508"/>
      <c r="AJ37" s="1517"/>
      <c r="AL37" s="650"/>
      <c r="AM37" s="652"/>
      <c r="AN37" s="661"/>
      <c r="AO37" s="652"/>
      <c r="AP37" s="652"/>
      <c r="AQ37" s="652"/>
      <c r="AR37" s="652"/>
      <c r="AS37" s="652"/>
      <c r="AT37" s="652"/>
      <c r="AU37" s="652"/>
      <c r="AV37" s="652"/>
      <c r="AW37" s="652"/>
      <c r="AX37" s="652"/>
      <c r="AY37" s="652"/>
      <c r="AZ37" s="652"/>
      <c r="BA37" s="652"/>
      <c r="BB37" s="652"/>
      <c r="BC37" s="652"/>
      <c r="BD37" s="652"/>
      <c r="BE37" s="652"/>
      <c r="BF37" s="652"/>
      <c r="BG37" s="652"/>
      <c r="BH37" s="652"/>
      <c r="BI37" s="652"/>
      <c r="BJ37" s="652"/>
      <c r="BK37" s="652"/>
      <c r="BL37" s="652"/>
      <c r="BM37" s="652"/>
      <c r="BN37" s="652"/>
      <c r="BO37" s="652"/>
    </row>
    <row r="38" spans="1:67" s="5" customFormat="1" ht="15">
      <c r="A38" s="226" t="s">
        <v>1087</v>
      </c>
      <c r="B38" s="42"/>
      <c r="C38" s="40" t="s">
        <v>1081</v>
      </c>
      <c r="D38" s="1779" t="s">
        <v>451</v>
      </c>
      <c r="E38" s="40"/>
      <c r="F38" s="530"/>
      <c r="G38" s="36" t="s">
        <v>751</v>
      </c>
      <c r="H38" s="43">
        <v>12</v>
      </c>
      <c r="I38" s="43"/>
      <c r="J38" s="537">
        <f t="shared" si="6"/>
        <v>12</v>
      </c>
      <c r="K38" s="506"/>
      <c r="L38" s="608"/>
      <c r="M38" s="506"/>
      <c r="N38" s="608"/>
      <c r="O38" s="608"/>
      <c r="P38" s="608"/>
      <c r="Q38" s="925"/>
      <c r="R38" s="925"/>
      <c r="S38" s="926"/>
      <c r="T38" s="927"/>
      <c r="U38" s="926"/>
      <c r="V38" s="926"/>
      <c r="W38" s="926"/>
      <c r="X38" s="926"/>
      <c r="Y38" s="926"/>
      <c r="Z38" s="926"/>
      <c r="AA38" s="926"/>
      <c r="AB38" s="926"/>
      <c r="AC38" s="926"/>
      <c r="AD38" s="926"/>
      <c r="AE38" s="926"/>
      <c r="AF38" s="926"/>
      <c r="AG38" s="1508"/>
      <c r="AH38" s="1508"/>
      <c r="AI38" s="1508"/>
      <c r="AJ38" s="1517"/>
      <c r="AL38" s="650"/>
      <c r="AM38" s="652"/>
      <c r="AN38" s="661"/>
      <c r="AO38" s="652"/>
      <c r="AP38" s="652"/>
      <c r="AQ38" s="652"/>
      <c r="AR38" s="652"/>
      <c r="AS38" s="652"/>
      <c r="AT38" s="652"/>
      <c r="AU38" s="652"/>
      <c r="AV38" s="652"/>
      <c r="AW38" s="652"/>
      <c r="AX38" s="652"/>
      <c r="AY38" s="652"/>
      <c r="AZ38" s="652"/>
      <c r="BA38" s="652"/>
      <c r="BB38" s="652"/>
      <c r="BC38" s="652"/>
      <c r="BD38" s="652"/>
      <c r="BE38" s="652"/>
      <c r="BF38" s="652"/>
      <c r="BG38" s="652"/>
      <c r="BH38" s="652"/>
      <c r="BI38" s="652"/>
      <c r="BJ38" s="652"/>
      <c r="BK38" s="652"/>
      <c r="BL38" s="652"/>
      <c r="BM38" s="652"/>
      <c r="BN38" s="652"/>
      <c r="BO38" s="652"/>
    </row>
    <row r="39" spans="1:67" s="5" customFormat="1" ht="15">
      <c r="A39" s="226" t="s">
        <v>1087</v>
      </c>
      <c r="B39" s="1501"/>
      <c r="C39" s="26" t="s">
        <v>452</v>
      </c>
      <c r="D39" s="1779" t="s">
        <v>451</v>
      </c>
      <c r="E39" s="26"/>
      <c r="F39" s="506"/>
      <c r="G39" s="26" t="s">
        <v>689</v>
      </c>
      <c r="H39" s="1502">
        <v>574</v>
      </c>
      <c r="I39" s="1502"/>
      <c r="J39" s="537">
        <f t="shared" si="6"/>
        <v>574</v>
      </c>
      <c r="K39" s="530"/>
      <c r="L39" s="607"/>
      <c r="M39" s="530"/>
      <c r="N39" s="607"/>
      <c r="O39" s="607"/>
      <c r="P39" s="607"/>
      <c r="Q39" s="925"/>
      <c r="R39" s="925"/>
      <c r="S39" s="926"/>
      <c r="T39" s="927"/>
      <c r="U39" s="926"/>
      <c r="V39" s="926"/>
      <c r="W39" s="926"/>
      <c r="X39" s="926"/>
      <c r="Y39" s="926"/>
      <c r="Z39" s="926"/>
      <c r="AA39" s="926"/>
      <c r="AB39" s="926"/>
      <c r="AC39" s="926"/>
      <c r="AD39" s="926"/>
      <c r="AE39" s="926"/>
      <c r="AF39" s="926"/>
      <c r="AG39" s="1508"/>
      <c r="AH39" s="1508"/>
      <c r="AI39" s="1508"/>
      <c r="AJ39" s="1517"/>
      <c r="AL39" s="650"/>
      <c r="AM39" s="652"/>
      <c r="AN39" s="661"/>
      <c r="AO39" s="652"/>
      <c r="AP39" s="652"/>
      <c r="AQ39" s="652"/>
      <c r="AR39" s="652"/>
      <c r="AS39" s="652"/>
      <c r="AT39" s="652"/>
      <c r="AU39" s="652"/>
      <c r="AV39" s="652"/>
      <c r="AW39" s="652"/>
      <c r="AX39" s="652"/>
      <c r="AY39" s="652"/>
      <c r="AZ39" s="652"/>
      <c r="BA39" s="652"/>
      <c r="BB39" s="652"/>
      <c r="BC39" s="652"/>
      <c r="BD39" s="652"/>
      <c r="BE39" s="652"/>
      <c r="BF39" s="652"/>
      <c r="BG39" s="652"/>
      <c r="BH39" s="652"/>
      <c r="BI39" s="652"/>
      <c r="BJ39" s="652"/>
      <c r="BK39" s="652"/>
      <c r="BL39" s="652"/>
      <c r="BM39" s="652"/>
      <c r="BN39" s="652"/>
      <c r="BO39" s="652"/>
    </row>
    <row r="40" spans="1:67" s="5" customFormat="1" ht="15">
      <c r="A40" s="226" t="s">
        <v>1087</v>
      </c>
      <c r="B40" s="42"/>
      <c r="C40" s="40" t="s">
        <v>1082</v>
      </c>
      <c r="D40" s="1779" t="s">
        <v>451</v>
      </c>
      <c r="E40" s="40"/>
      <c r="F40" s="530"/>
      <c r="G40" s="36" t="s">
        <v>751</v>
      </c>
      <c r="H40" s="43">
        <v>15</v>
      </c>
      <c r="I40" s="43"/>
      <c r="J40" s="537">
        <f t="shared" si="6"/>
        <v>15</v>
      </c>
      <c r="K40" s="506"/>
      <c r="L40" s="608"/>
      <c r="M40" s="506"/>
      <c r="N40" s="608"/>
      <c r="O40" s="608"/>
      <c r="P40" s="608"/>
      <c r="Q40" s="925"/>
      <c r="R40" s="925"/>
      <c r="S40" s="926"/>
      <c r="T40" s="927"/>
      <c r="U40" s="926"/>
      <c r="V40" s="926"/>
      <c r="W40" s="926"/>
      <c r="X40" s="926"/>
      <c r="Y40" s="926"/>
      <c r="Z40" s="926"/>
      <c r="AA40" s="926"/>
      <c r="AB40" s="926"/>
      <c r="AC40" s="926"/>
      <c r="AD40" s="926"/>
      <c r="AE40" s="926"/>
      <c r="AF40" s="926"/>
      <c r="AG40" s="1508"/>
      <c r="AH40" s="1508"/>
      <c r="AI40" s="1508"/>
      <c r="AJ40" s="1517"/>
      <c r="AL40" s="650"/>
      <c r="AM40" s="652"/>
      <c r="AN40" s="661"/>
      <c r="AO40" s="652"/>
      <c r="AP40" s="652"/>
      <c r="AQ40" s="652"/>
      <c r="AR40" s="652"/>
      <c r="AS40" s="652"/>
      <c r="AT40" s="652"/>
      <c r="AU40" s="652"/>
      <c r="AV40" s="652"/>
      <c r="AW40" s="652"/>
      <c r="AX40" s="652"/>
      <c r="AY40" s="652"/>
      <c r="AZ40" s="652"/>
      <c r="BA40" s="652"/>
      <c r="BB40" s="652"/>
      <c r="BC40" s="652"/>
      <c r="BD40" s="652"/>
      <c r="BE40" s="652"/>
      <c r="BF40" s="652"/>
      <c r="BG40" s="652"/>
      <c r="BH40" s="652"/>
      <c r="BI40" s="652"/>
      <c r="BJ40" s="652"/>
      <c r="BK40" s="652"/>
      <c r="BL40" s="652"/>
      <c r="BM40" s="652"/>
      <c r="BN40" s="652"/>
      <c r="BO40" s="652"/>
    </row>
    <row r="41" spans="1:67" s="5" customFormat="1" ht="15">
      <c r="A41" s="226" t="s">
        <v>1087</v>
      </c>
      <c r="B41" s="42"/>
      <c r="C41" s="40" t="s">
        <v>1083</v>
      </c>
      <c r="D41" s="1779" t="s">
        <v>451</v>
      </c>
      <c r="E41" s="40"/>
      <c r="F41" s="530"/>
      <c r="G41" s="36" t="s">
        <v>751</v>
      </c>
      <c r="H41" s="43">
        <v>69</v>
      </c>
      <c r="I41" s="43"/>
      <c r="J41" s="537">
        <f t="shared" si="6"/>
        <v>69</v>
      </c>
      <c r="K41" s="530"/>
      <c r="L41" s="607"/>
      <c r="M41" s="530"/>
      <c r="N41" s="607"/>
      <c r="O41" s="607"/>
      <c r="P41" s="607"/>
      <c r="Q41" s="925"/>
      <c r="R41" s="925"/>
      <c r="S41" s="926"/>
      <c r="T41" s="927"/>
      <c r="U41" s="926"/>
      <c r="V41" s="926"/>
      <c r="W41" s="926"/>
      <c r="X41" s="926"/>
      <c r="Y41" s="926"/>
      <c r="Z41" s="926"/>
      <c r="AA41" s="926"/>
      <c r="AB41" s="926"/>
      <c r="AC41" s="926"/>
      <c r="AD41" s="926"/>
      <c r="AE41" s="926"/>
      <c r="AF41" s="926"/>
      <c r="AG41" s="1508"/>
      <c r="AH41" s="1508"/>
      <c r="AI41" s="1508"/>
      <c r="AJ41" s="1517"/>
      <c r="AL41" s="650"/>
      <c r="AM41" s="652"/>
      <c r="AN41" s="661"/>
      <c r="AO41" s="652"/>
      <c r="AP41" s="652"/>
      <c r="AQ41" s="652"/>
      <c r="AR41" s="652"/>
      <c r="AS41" s="652"/>
      <c r="AT41" s="652"/>
      <c r="AU41" s="652"/>
      <c r="AV41" s="652"/>
      <c r="AW41" s="652"/>
      <c r="AX41" s="652"/>
      <c r="AY41" s="652"/>
      <c r="AZ41" s="652"/>
      <c r="BA41" s="652"/>
      <c r="BB41" s="652"/>
      <c r="BC41" s="652"/>
      <c r="BD41" s="652"/>
      <c r="BE41" s="652"/>
      <c r="BF41" s="652"/>
      <c r="BG41" s="652"/>
      <c r="BH41" s="652"/>
      <c r="BI41" s="652"/>
      <c r="BJ41" s="652"/>
      <c r="BK41" s="652"/>
      <c r="BL41" s="652"/>
      <c r="BM41" s="652"/>
      <c r="BN41" s="652"/>
      <c r="BO41" s="652"/>
    </row>
    <row r="42" spans="1:67" s="5" customFormat="1" ht="15">
      <c r="A42" s="226" t="s">
        <v>1087</v>
      </c>
      <c r="B42" s="42"/>
      <c r="C42" s="40" t="s">
        <v>1084</v>
      </c>
      <c r="D42" s="1779" t="s">
        <v>451</v>
      </c>
      <c r="E42" s="40"/>
      <c r="F42" s="530"/>
      <c r="G42" s="36" t="s">
        <v>751</v>
      </c>
      <c r="H42" s="43">
        <v>225</v>
      </c>
      <c r="I42" s="43"/>
      <c r="J42" s="537">
        <f t="shared" si="6"/>
        <v>225</v>
      </c>
      <c r="K42" s="530"/>
      <c r="L42" s="607"/>
      <c r="M42" s="530"/>
      <c r="N42" s="607"/>
      <c r="O42" s="607"/>
      <c r="P42" s="607"/>
      <c r="Q42" s="925"/>
      <c r="R42" s="925"/>
      <c r="S42" s="926"/>
      <c r="T42" s="927"/>
      <c r="U42" s="926"/>
      <c r="V42" s="926"/>
      <c r="W42" s="926"/>
      <c r="X42" s="926"/>
      <c r="Y42" s="926"/>
      <c r="Z42" s="926"/>
      <c r="AA42" s="926"/>
      <c r="AB42" s="926"/>
      <c r="AC42" s="926"/>
      <c r="AD42" s="926"/>
      <c r="AE42" s="926"/>
      <c r="AF42" s="926"/>
      <c r="AG42" s="1508"/>
      <c r="AH42" s="1508"/>
      <c r="AI42" s="1508"/>
      <c r="AJ42" s="1517"/>
      <c r="AL42" s="650"/>
      <c r="AM42" s="652"/>
      <c r="AN42" s="661"/>
      <c r="AO42" s="652"/>
      <c r="AP42" s="652"/>
      <c r="AQ42" s="652"/>
      <c r="AR42" s="652"/>
      <c r="AS42" s="652"/>
      <c r="AT42" s="652"/>
      <c r="AU42" s="652"/>
      <c r="AV42" s="652"/>
      <c r="AW42" s="652"/>
      <c r="AX42" s="652"/>
      <c r="AY42" s="652"/>
      <c r="AZ42" s="652"/>
      <c r="BA42" s="652"/>
      <c r="BB42" s="652"/>
      <c r="BC42" s="652"/>
      <c r="BD42" s="652"/>
      <c r="BE42" s="652"/>
      <c r="BF42" s="652"/>
      <c r="BG42" s="652"/>
      <c r="BH42" s="652"/>
      <c r="BI42" s="652"/>
      <c r="BJ42" s="652"/>
      <c r="BK42" s="652"/>
      <c r="BL42" s="652"/>
      <c r="BM42" s="652"/>
      <c r="BN42" s="652"/>
      <c r="BO42" s="652"/>
    </row>
    <row r="43" spans="1:67" s="5" customFormat="1" ht="15">
      <c r="A43" s="226" t="s">
        <v>1087</v>
      </c>
      <c r="B43" s="42"/>
      <c r="C43" s="40" t="s">
        <v>1085</v>
      </c>
      <c r="D43" s="1779" t="s">
        <v>451</v>
      </c>
      <c r="E43" s="40"/>
      <c r="F43" s="530"/>
      <c r="G43" s="36" t="s">
        <v>751</v>
      </c>
      <c r="H43" s="43"/>
      <c r="I43" s="43"/>
      <c r="J43" s="537">
        <f t="shared" si="6"/>
        <v>0</v>
      </c>
      <c r="K43" s="530"/>
      <c r="L43" s="607"/>
      <c r="M43" s="530"/>
      <c r="N43" s="607"/>
      <c r="O43" s="607"/>
      <c r="P43" s="607"/>
      <c r="Q43" s="925"/>
      <c r="R43" s="925"/>
      <c r="S43" s="926"/>
      <c r="T43" s="927"/>
      <c r="U43" s="926"/>
      <c r="V43" s="926"/>
      <c r="W43" s="926"/>
      <c r="X43" s="926"/>
      <c r="Y43" s="926"/>
      <c r="Z43" s="926"/>
      <c r="AA43" s="926"/>
      <c r="AB43" s="926"/>
      <c r="AC43" s="926"/>
      <c r="AD43" s="926"/>
      <c r="AE43" s="926"/>
      <c r="AF43" s="926"/>
      <c r="AG43" s="1508"/>
      <c r="AH43" s="1508"/>
      <c r="AI43" s="1508"/>
      <c r="AJ43" s="1517"/>
      <c r="AL43" s="650"/>
      <c r="AM43" s="652"/>
      <c r="AN43" s="661"/>
      <c r="AO43" s="652"/>
      <c r="AP43" s="652"/>
      <c r="AQ43" s="652"/>
      <c r="AR43" s="652"/>
      <c r="AS43" s="652"/>
      <c r="AT43" s="652"/>
      <c r="AU43" s="652"/>
      <c r="AV43" s="652"/>
      <c r="AW43" s="652"/>
      <c r="AX43" s="652"/>
      <c r="AY43" s="652"/>
      <c r="AZ43" s="652"/>
      <c r="BA43" s="652"/>
      <c r="BB43" s="652"/>
      <c r="BC43" s="652"/>
      <c r="BD43" s="652"/>
      <c r="BE43" s="652"/>
      <c r="BF43" s="652"/>
      <c r="BG43" s="652"/>
      <c r="BH43" s="652"/>
      <c r="BI43" s="652"/>
      <c r="BJ43" s="652"/>
      <c r="BK43" s="652"/>
      <c r="BL43" s="652"/>
      <c r="BM43" s="652"/>
      <c r="BN43" s="652"/>
      <c r="BO43" s="652"/>
    </row>
    <row r="44" spans="1:67" s="5" customFormat="1" ht="15">
      <c r="A44" s="226" t="s">
        <v>1087</v>
      </c>
      <c r="B44" s="36"/>
      <c r="C44" s="48" t="s">
        <v>1086</v>
      </c>
      <c r="D44" s="1779" t="s">
        <v>451</v>
      </c>
      <c r="E44" s="48"/>
      <c r="F44" s="530"/>
      <c r="G44" s="36" t="s">
        <v>751</v>
      </c>
      <c r="H44" s="36">
        <v>30</v>
      </c>
      <c r="I44" s="36"/>
      <c r="J44" s="537">
        <f t="shared" si="6"/>
        <v>30</v>
      </c>
      <c r="K44" s="530"/>
      <c r="L44" s="607"/>
      <c r="M44" s="530"/>
      <c r="N44" s="607"/>
      <c r="O44" s="607"/>
      <c r="P44" s="607"/>
      <c r="Q44" s="925"/>
      <c r="R44" s="925"/>
      <c r="S44" s="926"/>
      <c r="T44" s="927"/>
      <c r="U44" s="926"/>
      <c r="V44" s="926"/>
      <c r="W44" s="926"/>
      <c r="X44" s="926"/>
      <c r="Y44" s="926"/>
      <c r="Z44" s="926"/>
      <c r="AA44" s="926"/>
      <c r="AB44" s="926"/>
      <c r="AC44" s="926"/>
      <c r="AD44" s="926"/>
      <c r="AE44" s="926"/>
      <c r="AF44" s="926"/>
      <c r="AG44" s="1508"/>
      <c r="AH44" s="1508"/>
      <c r="AI44" s="1508"/>
      <c r="AJ44" s="1517"/>
      <c r="AL44" s="650"/>
      <c r="AM44" s="652"/>
      <c r="AN44" s="661"/>
      <c r="AO44" s="652"/>
      <c r="AP44" s="652"/>
      <c r="AQ44" s="652"/>
      <c r="AR44" s="652"/>
      <c r="AS44" s="652"/>
      <c r="AT44" s="652"/>
      <c r="AU44" s="652"/>
      <c r="AV44" s="652"/>
      <c r="AW44" s="652"/>
      <c r="AX44" s="652"/>
      <c r="AY44" s="652"/>
      <c r="AZ44" s="652"/>
      <c r="BA44" s="652"/>
      <c r="BB44" s="652"/>
      <c r="BC44" s="652"/>
      <c r="BD44" s="652"/>
      <c r="BE44" s="652"/>
      <c r="BF44" s="652"/>
      <c r="BG44" s="652"/>
      <c r="BH44" s="652"/>
      <c r="BI44" s="652"/>
      <c r="BJ44" s="652"/>
      <c r="BK44" s="652"/>
      <c r="BL44" s="652"/>
      <c r="BM44" s="652"/>
      <c r="BN44" s="652"/>
      <c r="BO44" s="652"/>
    </row>
    <row r="45" spans="1:67" s="5" customFormat="1" ht="15">
      <c r="A45" s="226" t="s">
        <v>1087</v>
      </c>
      <c r="B45" s="36"/>
      <c r="C45" s="40" t="s">
        <v>612</v>
      </c>
      <c r="D45" s="1779" t="s">
        <v>451</v>
      </c>
      <c r="E45" s="40"/>
      <c r="F45" s="530"/>
      <c r="G45" s="36" t="s">
        <v>751</v>
      </c>
      <c r="H45" s="36">
        <v>67</v>
      </c>
      <c r="I45" s="36"/>
      <c r="J45" s="537">
        <f t="shared" si="6"/>
        <v>67</v>
      </c>
      <c r="K45" s="530"/>
      <c r="L45" s="607"/>
      <c r="M45" s="530"/>
      <c r="N45" s="607"/>
      <c r="O45" s="607"/>
      <c r="P45" s="607"/>
      <c r="Q45" s="925"/>
      <c r="R45" s="925"/>
      <c r="S45" s="926"/>
      <c r="T45" s="927"/>
      <c r="U45" s="926"/>
      <c r="V45" s="926"/>
      <c r="W45" s="926"/>
      <c r="X45" s="926"/>
      <c r="Y45" s="926"/>
      <c r="Z45" s="926"/>
      <c r="AA45" s="926"/>
      <c r="AB45" s="926"/>
      <c r="AC45" s="926"/>
      <c r="AD45" s="926"/>
      <c r="AE45" s="926"/>
      <c r="AF45" s="926"/>
      <c r="AG45" s="1508"/>
      <c r="AH45" s="1508"/>
      <c r="AI45" s="1508"/>
      <c r="AJ45" s="1517"/>
      <c r="AL45" s="650"/>
      <c r="AM45" s="652"/>
      <c r="AN45" s="661"/>
      <c r="AO45" s="652"/>
      <c r="AP45" s="652"/>
      <c r="AQ45" s="652"/>
      <c r="AR45" s="652"/>
      <c r="AS45" s="652"/>
      <c r="AT45" s="652"/>
      <c r="AU45" s="652"/>
      <c r="AV45" s="652"/>
      <c r="AW45" s="652"/>
      <c r="AX45" s="652"/>
      <c r="AY45" s="652"/>
      <c r="AZ45" s="652"/>
      <c r="BA45" s="652"/>
      <c r="BB45" s="652"/>
      <c r="BC45" s="652"/>
      <c r="BD45" s="652"/>
      <c r="BE45" s="652"/>
      <c r="BF45" s="652"/>
      <c r="BG45" s="652"/>
      <c r="BH45" s="652"/>
      <c r="BI45" s="652"/>
      <c r="BJ45" s="652"/>
      <c r="BK45" s="652"/>
      <c r="BL45" s="652"/>
      <c r="BM45" s="652"/>
      <c r="BN45" s="652"/>
      <c r="BO45" s="652"/>
    </row>
    <row r="46" spans="1:67" s="5" customFormat="1" ht="15">
      <c r="K46" s="530"/>
      <c r="L46" s="607"/>
      <c r="M46" s="530"/>
      <c r="N46" s="607"/>
      <c r="O46" s="607"/>
      <c r="P46" s="607"/>
      <c r="Q46" s="925"/>
      <c r="R46" s="925"/>
      <c r="S46" s="926"/>
      <c r="T46" s="927"/>
      <c r="U46" s="926"/>
      <c r="V46" s="926"/>
      <c r="W46" s="926"/>
      <c r="X46" s="926"/>
      <c r="Y46" s="926"/>
      <c r="Z46" s="926"/>
      <c r="AA46" s="926"/>
      <c r="AB46" s="926"/>
      <c r="AC46" s="926"/>
      <c r="AD46" s="926"/>
      <c r="AE46" s="926"/>
      <c r="AF46" s="926"/>
      <c r="AG46" s="1509"/>
      <c r="AH46" s="1508"/>
      <c r="AI46" s="1508"/>
      <c r="AJ46" s="1517"/>
      <c r="AL46" s="650"/>
      <c r="AM46" s="652"/>
      <c r="AN46" s="661"/>
      <c r="AO46" s="652"/>
      <c r="AP46" s="652"/>
      <c r="AQ46" s="652"/>
      <c r="AR46" s="652"/>
      <c r="AS46" s="652"/>
      <c r="AT46" s="652"/>
      <c r="AU46" s="652"/>
      <c r="AV46" s="652"/>
      <c r="AW46" s="652"/>
      <c r="AX46" s="652"/>
      <c r="AY46" s="652"/>
      <c r="AZ46" s="652"/>
      <c r="BA46" s="652"/>
      <c r="BB46" s="652"/>
      <c r="BC46" s="652"/>
      <c r="BD46" s="652"/>
      <c r="BE46" s="652"/>
      <c r="BF46" s="652"/>
      <c r="BG46" s="652"/>
      <c r="BH46" s="652"/>
      <c r="BI46" s="652"/>
      <c r="BJ46" s="652"/>
      <c r="BK46" s="652"/>
      <c r="BL46" s="652"/>
      <c r="BM46" s="652"/>
      <c r="BN46" s="652"/>
      <c r="BO46" s="652"/>
    </row>
    <row r="47" spans="1:67" s="5" customFormat="1" ht="15">
      <c r="A47" s="490" t="s">
        <v>447</v>
      </c>
      <c r="B47" s="27" t="s">
        <v>504</v>
      </c>
      <c r="C47" s="27"/>
      <c r="D47" s="27"/>
      <c r="E47" s="27"/>
      <c r="F47" s="542"/>
      <c r="G47" s="27" t="s">
        <v>766</v>
      </c>
      <c r="H47" s="27">
        <v>880</v>
      </c>
      <c r="I47" s="27"/>
      <c r="J47" s="526">
        <f>SUM(H47:I47)</f>
        <v>880</v>
      </c>
      <c r="K47" s="573" t="s">
        <v>2429</v>
      </c>
      <c r="L47" s="622"/>
      <c r="M47" s="542"/>
      <c r="N47" s="622"/>
      <c r="O47" s="622"/>
      <c r="P47" s="622"/>
      <c r="Q47" s="921">
        <f t="shared" ref="Q47:AF47" si="7">COUNTA(Q36:Q46)</f>
        <v>0</v>
      </c>
      <c r="R47" s="921">
        <f t="shared" si="7"/>
        <v>0</v>
      </c>
      <c r="S47" s="921">
        <f t="shared" si="7"/>
        <v>0</v>
      </c>
      <c r="T47" s="969">
        <f t="shared" si="7"/>
        <v>1</v>
      </c>
      <c r="U47" s="921">
        <f t="shared" si="7"/>
        <v>0</v>
      </c>
      <c r="V47" s="921">
        <f t="shared" si="7"/>
        <v>0</v>
      </c>
      <c r="W47" s="921">
        <f t="shared" si="7"/>
        <v>0</v>
      </c>
      <c r="X47" s="921">
        <f t="shared" si="7"/>
        <v>0</v>
      </c>
      <c r="Y47" s="921">
        <f t="shared" si="7"/>
        <v>0</v>
      </c>
      <c r="Z47" s="921">
        <f t="shared" si="7"/>
        <v>0</v>
      </c>
      <c r="AA47" s="921">
        <f t="shared" si="7"/>
        <v>1</v>
      </c>
      <c r="AB47" s="921">
        <f t="shared" si="7"/>
        <v>0</v>
      </c>
      <c r="AC47" s="921">
        <f t="shared" si="7"/>
        <v>0</v>
      </c>
      <c r="AD47" s="921">
        <f t="shared" si="7"/>
        <v>0</v>
      </c>
      <c r="AE47" s="921">
        <f t="shared" si="7"/>
        <v>0</v>
      </c>
      <c r="AF47" s="921">
        <f t="shared" si="7"/>
        <v>0</v>
      </c>
      <c r="AG47" s="1511"/>
      <c r="AH47" s="1512"/>
      <c r="AI47" s="1512"/>
      <c r="AJ47" s="1513"/>
      <c r="AL47" s="650"/>
      <c r="AM47" s="652"/>
      <c r="AN47" s="661"/>
      <c r="AO47" s="652"/>
      <c r="AP47" s="652"/>
      <c r="AQ47" s="652"/>
      <c r="AR47" s="652"/>
      <c r="AS47" s="652"/>
      <c r="AT47" s="652"/>
      <c r="AU47" s="652"/>
      <c r="AV47" s="652"/>
      <c r="AW47" s="652"/>
      <c r="AX47" s="652"/>
      <c r="AY47" s="652"/>
      <c r="AZ47" s="652"/>
      <c r="BA47" s="652"/>
      <c r="BB47" s="652"/>
      <c r="BC47" s="652"/>
      <c r="BD47" s="652"/>
      <c r="BE47" s="652"/>
      <c r="BF47" s="652"/>
      <c r="BG47" s="652"/>
      <c r="BH47" s="652"/>
      <c r="BI47" s="652"/>
      <c r="BJ47" s="652"/>
      <c r="BK47" s="652"/>
      <c r="BL47" s="652"/>
      <c r="BM47" s="652"/>
      <c r="BN47" s="652"/>
      <c r="BO47" s="652"/>
    </row>
    <row r="48" spans="1:67" s="5" customFormat="1" ht="15">
      <c r="A48" s="669"/>
      <c r="B48" s="878"/>
      <c r="C48" s="879"/>
      <c r="D48" s="879"/>
      <c r="E48" s="879"/>
      <c r="F48" s="504"/>
      <c r="G48" s="28"/>
      <c r="H48" s="28"/>
      <c r="I48" s="28"/>
      <c r="J48" s="502"/>
      <c r="K48" s="504"/>
      <c r="L48" s="629"/>
      <c r="M48" s="504"/>
      <c r="N48" s="629"/>
      <c r="O48" s="629"/>
      <c r="P48" s="629"/>
      <c r="Q48" s="925"/>
      <c r="R48" s="920"/>
      <c r="S48" s="921" t="s">
        <v>1525</v>
      </c>
      <c r="T48" s="922"/>
      <c r="U48" s="921"/>
      <c r="V48" s="921"/>
      <c r="W48" s="921"/>
      <c r="X48" s="921"/>
      <c r="Y48" s="921"/>
      <c r="Z48" s="921"/>
      <c r="AA48" s="921"/>
      <c r="AB48" s="921"/>
      <c r="AC48" s="921"/>
      <c r="AD48" s="921"/>
      <c r="AE48" s="921"/>
      <c r="AF48" s="921"/>
      <c r="AG48" s="1507"/>
      <c r="AH48" s="485"/>
      <c r="AI48" s="485"/>
      <c r="AJ48" s="544"/>
      <c r="AL48" s="650"/>
      <c r="AM48" s="652"/>
      <c r="AN48" s="661"/>
      <c r="AO48" s="652"/>
      <c r="AP48" s="652"/>
      <c r="AQ48" s="652"/>
      <c r="AR48" s="652"/>
      <c r="AS48" s="652"/>
      <c r="AT48" s="652"/>
      <c r="AU48" s="652"/>
      <c r="AV48" s="652"/>
      <c r="AW48" s="652"/>
      <c r="AX48" s="652"/>
      <c r="AY48" s="652"/>
      <c r="AZ48" s="652"/>
      <c r="BA48" s="652"/>
      <c r="BB48" s="652"/>
      <c r="BC48" s="652"/>
      <c r="BD48" s="652"/>
      <c r="BE48" s="652"/>
      <c r="BF48" s="652"/>
      <c r="BG48" s="652"/>
      <c r="BH48" s="652"/>
      <c r="BI48" s="652"/>
      <c r="BJ48" s="652"/>
      <c r="BK48" s="652"/>
      <c r="BL48" s="652"/>
      <c r="BM48" s="652"/>
      <c r="BN48" s="652"/>
      <c r="BO48" s="652"/>
    </row>
    <row r="49" spans="1:67" s="5" customFormat="1" ht="15">
      <c r="A49" s="669"/>
      <c r="B49" s="28"/>
      <c r="C49" s="26"/>
      <c r="D49" s="26"/>
      <c r="E49" s="26"/>
      <c r="F49" s="504"/>
      <c r="G49" s="28"/>
      <c r="H49" s="28"/>
      <c r="I49" s="28"/>
      <c r="J49" s="505"/>
      <c r="K49" s="504"/>
      <c r="L49" s="629"/>
      <c r="M49" s="504"/>
      <c r="N49" s="629"/>
      <c r="O49" s="629"/>
      <c r="P49" s="629"/>
      <c r="Q49" s="920"/>
      <c r="R49" s="920"/>
      <c r="S49" s="921"/>
      <c r="T49" s="922"/>
      <c r="U49" s="921"/>
      <c r="V49" s="921"/>
      <c r="W49" s="921"/>
      <c r="X49" s="921"/>
      <c r="Y49" s="921"/>
      <c r="Z49" s="921"/>
      <c r="AA49" s="921"/>
      <c r="AB49" s="921"/>
      <c r="AC49" s="921"/>
      <c r="AD49" s="921"/>
      <c r="AE49" s="921"/>
      <c r="AF49" s="921"/>
      <c r="AG49" s="1508"/>
      <c r="AH49" s="486"/>
      <c r="AI49" s="486"/>
      <c r="AJ49" s="545"/>
      <c r="AL49" s="650"/>
      <c r="AM49" s="652"/>
      <c r="AN49" s="661"/>
      <c r="AO49" s="652"/>
      <c r="AP49" s="652"/>
      <c r="AQ49" s="652"/>
      <c r="AR49" s="652"/>
      <c r="AS49" s="652"/>
      <c r="AT49" s="652"/>
      <c r="AU49" s="652"/>
      <c r="AV49" s="652"/>
      <c r="AW49" s="652"/>
      <c r="AX49" s="652"/>
      <c r="AY49" s="652"/>
      <c r="AZ49" s="652"/>
      <c r="BA49" s="652"/>
      <c r="BB49" s="652"/>
      <c r="BC49" s="652"/>
      <c r="BD49" s="652"/>
      <c r="BE49" s="652"/>
      <c r="BF49" s="652"/>
      <c r="BG49" s="652"/>
      <c r="BH49" s="652"/>
      <c r="BI49" s="652"/>
      <c r="BJ49" s="652"/>
      <c r="BK49" s="652"/>
      <c r="BL49" s="652"/>
      <c r="BM49" s="652"/>
      <c r="BN49" s="652"/>
      <c r="BO49" s="652"/>
    </row>
    <row r="50" spans="1:67" s="5" customFormat="1" ht="15">
      <c r="A50" s="490" t="s">
        <v>447</v>
      </c>
      <c r="B50" s="27" t="s">
        <v>505</v>
      </c>
      <c r="C50" s="27"/>
      <c r="D50" s="27"/>
      <c r="E50" s="27"/>
      <c r="F50" s="567"/>
      <c r="G50" s="27" t="s">
        <v>766</v>
      </c>
      <c r="H50" s="27">
        <v>1341</v>
      </c>
      <c r="I50" s="27"/>
      <c r="J50" s="526">
        <f>SUM(H50:I50)</f>
        <v>1341</v>
      </c>
      <c r="K50" s="573" t="s">
        <v>2429</v>
      </c>
      <c r="L50" s="633"/>
      <c r="M50" s="567"/>
      <c r="N50" s="633"/>
      <c r="O50" s="633"/>
      <c r="P50" s="633"/>
      <c r="Q50" s="921">
        <f t="shared" ref="Q50:AF50" si="8">COUNTA(Q48:Q49)</f>
        <v>0</v>
      </c>
      <c r="R50" s="921">
        <f t="shared" si="8"/>
        <v>0</v>
      </c>
      <c r="S50" s="921">
        <f t="shared" si="8"/>
        <v>1</v>
      </c>
      <c r="T50" s="969">
        <f t="shared" si="8"/>
        <v>0</v>
      </c>
      <c r="U50" s="921">
        <f t="shared" si="8"/>
        <v>0</v>
      </c>
      <c r="V50" s="921">
        <f t="shared" si="8"/>
        <v>0</v>
      </c>
      <c r="W50" s="921">
        <f t="shared" si="8"/>
        <v>0</v>
      </c>
      <c r="X50" s="921">
        <f t="shared" si="8"/>
        <v>0</v>
      </c>
      <c r="Y50" s="921">
        <f t="shared" si="8"/>
        <v>0</v>
      </c>
      <c r="Z50" s="921">
        <f t="shared" si="8"/>
        <v>0</v>
      </c>
      <c r="AA50" s="921">
        <f t="shared" si="8"/>
        <v>0</v>
      </c>
      <c r="AB50" s="921">
        <f t="shared" si="8"/>
        <v>0</v>
      </c>
      <c r="AC50" s="921">
        <f t="shared" si="8"/>
        <v>0</v>
      </c>
      <c r="AD50" s="921">
        <f t="shared" si="8"/>
        <v>0</v>
      </c>
      <c r="AE50" s="921">
        <f t="shared" si="8"/>
        <v>0</v>
      </c>
      <c r="AF50" s="921">
        <f t="shared" si="8"/>
        <v>0</v>
      </c>
      <c r="AG50" s="1776"/>
      <c r="AH50" s="1777"/>
      <c r="AI50" s="1777"/>
      <c r="AJ50" s="1778"/>
      <c r="AL50" s="650"/>
      <c r="AM50" s="652"/>
      <c r="AN50" s="661"/>
      <c r="AO50" s="652"/>
      <c r="AP50" s="652"/>
      <c r="AQ50" s="652"/>
      <c r="AR50" s="652"/>
      <c r="AS50" s="652"/>
      <c r="AT50" s="652"/>
      <c r="AU50" s="652"/>
      <c r="AV50" s="652"/>
      <c r="AW50" s="652"/>
      <c r="AX50" s="652"/>
      <c r="AY50" s="652"/>
      <c r="AZ50" s="652"/>
      <c r="BA50" s="652"/>
      <c r="BB50" s="652"/>
      <c r="BC50" s="652"/>
      <c r="BD50" s="652"/>
      <c r="BE50" s="652"/>
      <c r="BF50" s="652"/>
      <c r="BG50" s="652"/>
      <c r="BH50" s="652"/>
      <c r="BI50" s="652"/>
      <c r="BJ50" s="652"/>
      <c r="BK50" s="652"/>
      <c r="BL50" s="652"/>
      <c r="BM50" s="652"/>
      <c r="BN50" s="652"/>
      <c r="BO50" s="652"/>
    </row>
    <row r="51" spans="1:67" s="5" customFormat="1" ht="15">
      <c r="A51" s="490"/>
      <c r="B51" s="1055"/>
      <c r="C51" s="1056"/>
      <c r="D51" s="1056"/>
      <c r="E51" s="1056"/>
      <c r="F51" s="567"/>
      <c r="G51" s="27"/>
      <c r="H51" s="27"/>
      <c r="I51" s="27"/>
      <c r="J51" s="526"/>
      <c r="K51" s="573"/>
      <c r="L51" s="633"/>
      <c r="M51" s="565"/>
      <c r="N51" s="633"/>
      <c r="O51" s="633"/>
      <c r="P51" s="633"/>
      <c r="Q51" s="921"/>
      <c r="R51" s="921"/>
      <c r="S51" s="921"/>
      <c r="T51" s="969"/>
      <c r="U51" s="921"/>
      <c r="V51" s="921"/>
      <c r="W51" s="921"/>
      <c r="X51" s="921"/>
      <c r="Y51" s="921"/>
      <c r="Z51" s="921"/>
      <c r="AA51" s="921"/>
      <c r="AB51" s="921"/>
      <c r="AC51" s="921"/>
      <c r="AD51" s="921"/>
      <c r="AE51" s="921"/>
      <c r="AF51" s="921"/>
      <c r="AG51" s="1057"/>
      <c r="AH51" s="1058"/>
      <c r="AI51" s="1058"/>
      <c r="AJ51" s="1059"/>
      <c r="AL51" s="650"/>
      <c r="AM51" s="652"/>
      <c r="AN51" s="661"/>
      <c r="AO51" s="652"/>
      <c r="AP51" s="652"/>
      <c r="AQ51" s="652"/>
      <c r="AR51" s="652"/>
      <c r="AS51" s="652"/>
      <c r="AT51" s="652"/>
      <c r="AU51" s="652"/>
      <c r="AV51" s="652"/>
      <c r="AW51" s="652"/>
      <c r="AX51" s="652"/>
      <c r="AY51" s="652"/>
      <c r="AZ51" s="652"/>
      <c r="BA51" s="652"/>
      <c r="BB51" s="652"/>
      <c r="BC51" s="652"/>
      <c r="BD51" s="652"/>
      <c r="BE51" s="652"/>
      <c r="BF51" s="652"/>
      <c r="BG51" s="652"/>
      <c r="BH51" s="652"/>
      <c r="BI51" s="652"/>
      <c r="BJ51" s="652"/>
      <c r="BK51" s="652"/>
      <c r="BL51" s="652"/>
      <c r="BM51" s="652"/>
      <c r="BN51" s="652"/>
      <c r="BO51" s="652"/>
    </row>
    <row r="52" spans="1:67" s="5" customFormat="1" ht="15">
      <c r="A52" s="669"/>
      <c r="B52" s="878"/>
      <c r="C52" s="879"/>
      <c r="D52" s="879"/>
      <c r="E52" s="879"/>
      <c r="F52" s="504"/>
      <c r="G52" s="28"/>
      <c r="H52" s="28"/>
      <c r="I52" s="28"/>
      <c r="J52" s="502"/>
      <c r="K52" s="504"/>
      <c r="L52" s="629"/>
      <c r="M52" s="737" t="s">
        <v>2644</v>
      </c>
      <c r="N52" s="629"/>
      <c r="O52" s="629"/>
      <c r="P52" s="629"/>
      <c r="Q52" s="925"/>
      <c r="R52" s="920"/>
      <c r="S52" s="921" t="s">
        <v>1525</v>
      </c>
      <c r="T52" s="922"/>
      <c r="U52" s="921"/>
      <c r="V52" s="921"/>
      <c r="W52" s="921"/>
      <c r="X52" s="921"/>
      <c r="Y52" s="921"/>
      <c r="Z52" s="921"/>
      <c r="AA52" s="921"/>
      <c r="AB52" s="921"/>
      <c r="AC52" s="921"/>
      <c r="AD52" s="921"/>
      <c r="AE52" s="921"/>
      <c r="AF52" s="921"/>
      <c r="AG52" s="1507"/>
      <c r="AH52" s="485"/>
      <c r="AI52" s="485"/>
      <c r="AJ52" s="544"/>
      <c r="AL52" s="650"/>
      <c r="AM52" s="652"/>
      <c r="AN52" s="661"/>
      <c r="AO52" s="652"/>
      <c r="AP52" s="652"/>
      <c r="AQ52" s="652"/>
      <c r="AR52" s="652"/>
      <c r="AS52" s="652"/>
      <c r="AT52" s="652"/>
      <c r="AU52" s="652"/>
      <c r="AV52" s="652"/>
      <c r="AW52" s="652"/>
      <c r="AX52" s="652"/>
      <c r="AY52" s="652"/>
      <c r="AZ52" s="652"/>
      <c r="BA52" s="652"/>
      <c r="BB52" s="652"/>
      <c r="BC52" s="652"/>
      <c r="BD52" s="652"/>
      <c r="BE52" s="652"/>
      <c r="BF52" s="652"/>
      <c r="BG52" s="652"/>
      <c r="BH52" s="652"/>
      <c r="BI52" s="652"/>
      <c r="BJ52" s="652"/>
      <c r="BK52" s="652"/>
      <c r="BL52" s="652"/>
      <c r="BM52" s="652"/>
      <c r="BN52" s="652"/>
      <c r="BO52" s="652"/>
    </row>
    <row r="53" spans="1:67" s="5" customFormat="1" ht="15">
      <c r="A53" s="1756" t="s">
        <v>2661</v>
      </c>
      <c r="B53" s="1756" t="s">
        <v>1088</v>
      </c>
      <c r="C53" s="886"/>
      <c r="D53" s="886"/>
      <c r="E53" s="886"/>
      <c r="F53" s="567"/>
      <c r="G53" s="27" t="s">
        <v>751</v>
      </c>
      <c r="H53" s="27">
        <v>6075</v>
      </c>
      <c r="I53" s="27"/>
      <c r="J53" s="887">
        <f>SUM(J54:J76)</f>
        <v>4161</v>
      </c>
      <c r="K53" s="573" t="s">
        <v>692</v>
      </c>
      <c r="L53" s="633"/>
      <c r="M53" s="737" t="s">
        <v>2643</v>
      </c>
      <c r="N53" s="633"/>
      <c r="O53" s="737" t="s">
        <v>685</v>
      </c>
      <c r="P53" s="633"/>
      <c r="Q53" s="920"/>
      <c r="R53" s="920"/>
      <c r="S53" s="921"/>
      <c r="T53" s="922"/>
      <c r="U53" s="921"/>
      <c r="V53" s="921"/>
      <c r="W53" s="921"/>
      <c r="X53" s="921"/>
      <c r="Y53" s="921"/>
      <c r="Z53" s="921"/>
      <c r="AA53" s="921"/>
      <c r="AB53" s="921"/>
      <c r="AC53" s="921"/>
      <c r="AD53" s="921"/>
      <c r="AE53" s="921"/>
      <c r="AF53" s="921"/>
      <c r="AG53" s="1508"/>
      <c r="AH53" s="486"/>
      <c r="AI53" s="486"/>
      <c r="AJ53" s="545"/>
      <c r="AL53" s="650"/>
      <c r="AM53" s="652"/>
      <c r="AN53" s="661"/>
      <c r="AO53" s="652"/>
      <c r="AP53" s="652"/>
      <c r="AQ53" s="652"/>
      <c r="AR53" s="652"/>
      <c r="AS53" s="652"/>
      <c r="AT53" s="652"/>
      <c r="AU53" s="652"/>
      <c r="AV53" s="652"/>
      <c r="AW53" s="652"/>
      <c r="AX53" s="652"/>
      <c r="AY53" s="652"/>
      <c r="AZ53" s="652"/>
      <c r="BA53" s="652"/>
      <c r="BB53" s="652"/>
      <c r="BC53" s="652"/>
      <c r="BD53" s="652"/>
      <c r="BE53" s="652"/>
      <c r="BF53" s="652"/>
      <c r="BG53" s="652"/>
      <c r="BH53" s="652"/>
      <c r="BI53" s="652"/>
      <c r="BJ53" s="652"/>
      <c r="BK53" s="652"/>
      <c r="BL53" s="652"/>
      <c r="BM53" s="652"/>
      <c r="BN53" s="652"/>
      <c r="BO53" s="652"/>
    </row>
    <row r="54" spans="1:67" s="5" customFormat="1" ht="15">
      <c r="A54" s="1761"/>
      <c r="B54" s="1761"/>
      <c r="C54" s="27">
        <f>COUNTA(C55:C76)</f>
        <v>22</v>
      </c>
      <c r="D54" s="27"/>
      <c r="E54" s="27"/>
      <c r="F54" s="423"/>
      <c r="I54" s="27"/>
      <c r="J54" s="526">
        <f>SUM(H54:I54)</f>
        <v>0</v>
      </c>
      <c r="K54" s="573" t="s">
        <v>691</v>
      </c>
      <c r="L54" s="611"/>
      <c r="M54" s="1053" t="s">
        <v>1519</v>
      </c>
      <c r="N54" s="611"/>
      <c r="O54" s="611"/>
      <c r="P54" s="611"/>
      <c r="Q54" s="921">
        <f t="shared" ref="Q54:AF54" si="9">COUNTA(Q52:Q53)</f>
        <v>0</v>
      </c>
      <c r="R54" s="921">
        <f t="shared" si="9"/>
        <v>0</v>
      </c>
      <c r="S54" s="921">
        <f t="shared" si="9"/>
        <v>1</v>
      </c>
      <c r="T54" s="969">
        <f t="shared" si="9"/>
        <v>0</v>
      </c>
      <c r="U54" s="921">
        <f t="shared" si="9"/>
        <v>0</v>
      </c>
      <c r="V54" s="921">
        <f t="shared" si="9"/>
        <v>0</v>
      </c>
      <c r="W54" s="921">
        <f t="shared" si="9"/>
        <v>0</v>
      </c>
      <c r="X54" s="921">
        <f t="shared" si="9"/>
        <v>0</v>
      </c>
      <c r="Y54" s="921">
        <f t="shared" si="9"/>
        <v>0</v>
      </c>
      <c r="Z54" s="921">
        <f t="shared" si="9"/>
        <v>0</v>
      </c>
      <c r="AA54" s="921">
        <f t="shared" si="9"/>
        <v>0</v>
      </c>
      <c r="AB54" s="921">
        <f t="shared" si="9"/>
        <v>0</v>
      </c>
      <c r="AC54" s="921">
        <f t="shared" si="9"/>
        <v>0</v>
      </c>
      <c r="AD54" s="921">
        <f t="shared" si="9"/>
        <v>0</v>
      </c>
      <c r="AE54" s="921">
        <f t="shared" si="9"/>
        <v>0</v>
      </c>
      <c r="AF54" s="921">
        <f t="shared" si="9"/>
        <v>0</v>
      </c>
      <c r="AG54" s="1776"/>
      <c r="AH54" s="1777"/>
      <c r="AI54" s="1777"/>
      <c r="AJ54" s="1778"/>
      <c r="AL54" s="650"/>
      <c r="AM54" s="652"/>
      <c r="AN54" s="661"/>
      <c r="AO54" s="652"/>
      <c r="AP54" s="652"/>
      <c r="AQ54" s="652"/>
      <c r="AR54" s="652"/>
      <c r="AS54" s="652"/>
      <c r="AT54" s="652"/>
      <c r="AU54" s="652"/>
      <c r="AV54" s="652"/>
      <c r="AW54" s="652"/>
      <c r="AX54" s="652"/>
      <c r="AY54" s="652"/>
      <c r="AZ54" s="652"/>
      <c r="BA54" s="652"/>
      <c r="BB54" s="652"/>
      <c r="BC54" s="652"/>
      <c r="BD54" s="652"/>
      <c r="BE54" s="652"/>
      <c r="BF54" s="652"/>
      <c r="BG54" s="652"/>
      <c r="BH54" s="652"/>
      <c r="BI54" s="652"/>
      <c r="BJ54" s="652"/>
      <c r="BK54" s="652"/>
      <c r="BL54" s="652"/>
      <c r="BM54" s="652"/>
      <c r="BN54" s="652"/>
      <c r="BO54" s="652"/>
    </row>
    <row r="55" spans="1:67" s="5" customFormat="1" ht="15">
      <c r="A55" s="226" t="s">
        <v>1090</v>
      </c>
      <c r="B55" s="26"/>
      <c r="C55" s="26" t="s">
        <v>1210</v>
      </c>
      <c r="D55" s="1756" t="s">
        <v>1088</v>
      </c>
      <c r="E55" s="26"/>
      <c r="F55" s="504">
        <v>1.6</v>
      </c>
      <c r="G55" s="36" t="s">
        <v>751</v>
      </c>
      <c r="H55" s="36">
        <v>303</v>
      </c>
      <c r="I55" s="36"/>
      <c r="J55" s="505">
        <f>SUM(H55:I55)</f>
        <v>303</v>
      </c>
      <c r="K55" s="504"/>
      <c r="L55" s="629"/>
      <c r="M55" s="504"/>
      <c r="N55" s="629"/>
      <c r="O55" s="629"/>
      <c r="P55" s="629"/>
      <c r="Q55" s="920" t="s">
        <v>1525</v>
      </c>
      <c r="R55" s="920"/>
      <c r="S55" s="921"/>
      <c r="T55" s="922"/>
      <c r="U55" s="921"/>
      <c r="V55" s="921" t="s">
        <v>1525</v>
      </c>
      <c r="W55" s="947" t="s">
        <v>1525</v>
      </c>
      <c r="X55" s="921"/>
      <c r="Y55" s="947" t="s">
        <v>1525</v>
      </c>
      <c r="Z55" s="920" t="s">
        <v>1525</v>
      </c>
      <c r="AA55" s="921"/>
      <c r="AB55" s="947" t="s">
        <v>1525</v>
      </c>
      <c r="AC55" s="921"/>
      <c r="AD55" s="921"/>
      <c r="AE55" s="921"/>
      <c r="AF55" s="921"/>
      <c r="AG55" s="1507"/>
      <c r="AH55" s="485"/>
      <c r="AI55" s="485"/>
      <c r="AJ55" s="544"/>
      <c r="AL55" s="650"/>
      <c r="AM55" s="652"/>
      <c r="AN55" s="661"/>
      <c r="AO55" s="652"/>
      <c r="AP55" s="652"/>
      <c r="AQ55" s="652"/>
      <c r="AR55" s="652"/>
      <c r="AS55" s="652"/>
      <c r="AT55" s="652"/>
      <c r="AU55" s="652"/>
      <c r="AV55" s="652"/>
      <c r="AW55" s="652"/>
      <c r="AX55" s="652"/>
      <c r="AY55" s="652"/>
      <c r="AZ55" s="652"/>
      <c r="BA55" s="652"/>
      <c r="BB55" s="652"/>
      <c r="BC55" s="652"/>
      <c r="BD55" s="652"/>
      <c r="BE55" s="652"/>
      <c r="BF55" s="652"/>
      <c r="BG55" s="652"/>
      <c r="BH55" s="652"/>
      <c r="BI55" s="652"/>
      <c r="BJ55" s="652"/>
      <c r="BK55" s="652"/>
      <c r="BL55" s="652"/>
      <c r="BM55" s="652"/>
      <c r="BN55" s="652"/>
      <c r="BO55" s="652"/>
    </row>
    <row r="56" spans="1:67" s="7" customFormat="1" ht="15">
      <c r="A56" s="226" t="s">
        <v>1090</v>
      </c>
      <c r="B56" s="26"/>
      <c r="C56" s="26" t="s">
        <v>1211</v>
      </c>
      <c r="D56" s="1756" t="s">
        <v>1088</v>
      </c>
      <c r="E56" s="26"/>
      <c r="F56" s="530">
        <v>14</v>
      </c>
      <c r="G56" s="36" t="s">
        <v>751</v>
      </c>
      <c r="H56" s="36">
        <v>86</v>
      </c>
      <c r="I56" s="36"/>
      <c r="J56" s="505">
        <f t="shared" ref="J56:J76" si="10">SUM(H56:I56)</f>
        <v>86</v>
      </c>
      <c r="K56" s="504"/>
      <c r="L56" s="629"/>
      <c r="M56" s="504"/>
      <c r="N56" s="629"/>
      <c r="O56" s="629"/>
      <c r="P56" s="629"/>
      <c r="Q56" s="925"/>
      <c r="R56" s="925"/>
      <c r="S56" s="926"/>
      <c r="T56" s="927"/>
      <c r="U56" s="926"/>
      <c r="V56" s="926"/>
      <c r="W56" s="926"/>
      <c r="X56" s="926"/>
      <c r="Y56" s="926"/>
      <c r="Z56" s="926"/>
      <c r="AA56" s="926"/>
      <c r="AB56" s="926"/>
      <c r="AC56" s="926"/>
      <c r="AD56" s="926"/>
      <c r="AE56" s="926"/>
      <c r="AF56" s="926"/>
      <c r="AG56" s="1508"/>
      <c r="AH56" s="486"/>
      <c r="AI56" s="486"/>
      <c r="AJ56" s="545"/>
      <c r="AL56" s="657"/>
      <c r="AM56" s="658"/>
      <c r="AN56" s="664"/>
      <c r="AO56" s="658"/>
      <c r="AP56" s="658"/>
      <c r="AQ56" s="658"/>
      <c r="AR56" s="658"/>
      <c r="AS56" s="658"/>
      <c r="AT56" s="658"/>
      <c r="AU56" s="658"/>
      <c r="AV56" s="658"/>
      <c r="AW56" s="658"/>
      <c r="AX56" s="658"/>
      <c r="AY56" s="658"/>
      <c r="AZ56" s="658"/>
      <c r="BA56" s="658"/>
      <c r="BB56" s="658"/>
      <c r="BC56" s="658"/>
      <c r="BD56" s="658"/>
      <c r="BE56" s="658"/>
      <c r="BF56" s="658"/>
      <c r="BG56" s="658"/>
      <c r="BH56" s="658"/>
      <c r="BI56" s="658"/>
      <c r="BJ56" s="658"/>
      <c r="BK56" s="658"/>
      <c r="BL56" s="658"/>
      <c r="BM56" s="658"/>
      <c r="BN56" s="658"/>
      <c r="BO56" s="658"/>
    </row>
    <row r="57" spans="1:67" s="5" customFormat="1" ht="15">
      <c r="A57" s="226" t="s">
        <v>1090</v>
      </c>
      <c r="B57" s="26"/>
      <c r="C57" s="26" t="s">
        <v>1089</v>
      </c>
      <c r="D57" s="1756" t="s">
        <v>1088</v>
      </c>
      <c r="E57" s="26"/>
      <c r="F57" s="504">
        <v>12.9</v>
      </c>
      <c r="G57" s="36" t="s">
        <v>751</v>
      </c>
      <c r="H57" s="36">
        <v>905</v>
      </c>
      <c r="I57" s="36"/>
      <c r="J57" s="505">
        <f t="shared" si="10"/>
        <v>905</v>
      </c>
      <c r="K57" s="530"/>
      <c r="L57" s="607"/>
      <c r="M57" s="530"/>
      <c r="N57" s="607"/>
      <c r="O57" s="607"/>
      <c r="P57" s="607"/>
      <c r="Q57" s="925"/>
      <c r="R57" s="925"/>
      <c r="S57" s="926"/>
      <c r="T57" s="927"/>
      <c r="U57" s="926"/>
      <c r="V57" s="926"/>
      <c r="W57" s="926"/>
      <c r="X57" s="926"/>
      <c r="Y57" s="926"/>
      <c r="Z57" s="926"/>
      <c r="AA57" s="926"/>
      <c r="AB57" s="926"/>
      <c r="AC57" s="926"/>
      <c r="AD57" s="926"/>
      <c r="AE57" s="926"/>
      <c r="AF57" s="926"/>
      <c r="AG57" s="1508"/>
      <c r="AH57" s="486"/>
      <c r="AI57" s="486"/>
      <c r="AJ57" s="545"/>
      <c r="AL57" s="650"/>
      <c r="AM57" s="652"/>
      <c r="AN57" s="661"/>
      <c r="AO57" s="652"/>
      <c r="AP57" s="652"/>
      <c r="AQ57" s="652"/>
      <c r="AR57" s="652"/>
      <c r="AS57" s="652"/>
      <c r="AT57" s="652"/>
      <c r="AU57" s="652"/>
      <c r="AV57" s="652"/>
      <c r="AW57" s="652"/>
      <c r="AX57" s="652"/>
      <c r="AY57" s="652"/>
      <c r="AZ57" s="652"/>
      <c r="BA57" s="652"/>
      <c r="BB57" s="652"/>
      <c r="BC57" s="652"/>
      <c r="BD57" s="652"/>
      <c r="BE57" s="652"/>
      <c r="BF57" s="652"/>
      <c r="BG57" s="652"/>
      <c r="BH57" s="652"/>
      <c r="BI57" s="652"/>
      <c r="BJ57" s="652"/>
      <c r="BK57" s="652"/>
      <c r="BL57" s="652"/>
      <c r="BM57" s="652"/>
      <c r="BN57" s="652"/>
      <c r="BO57" s="652"/>
    </row>
    <row r="58" spans="1:67" s="5" customFormat="1" ht="15">
      <c r="A58" s="226" t="s">
        <v>1090</v>
      </c>
      <c r="B58" s="26"/>
      <c r="C58" s="26" t="s">
        <v>1212</v>
      </c>
      <c r="D58" s="1756" t="s">
        <v>1088</v>
      </c>
      <c r="E58" s="26"/>
      <c r="F58" s="504">
        <v>6.9</v>
      </c>
      <c r="G58" s="36" t="s">
        <v>751</v>
      </c>
      <c r="H58" s="36">
        <v>165</v>
      </c>
      <c r="I58" s="36"/>
      <c r="J58" s="505">
        <f t="shared" si="10"/>
        <v>165</v>
      </c>
      <c r="K58" s="504"/>
      <c r="L58" s="629"/>
      <c r="M58" s="504"/>
      <c r="N58" s="629"/>
      <c r="O58" s="629"/>
      <c r="P58" s="629"/>
      <c r="Q58" s="925"/>
      <c r="R58" s="925"/>
      <c r="S58" s="926"/>
      <c r="T58" s="927"/>
      <c r="U58" s="926"/>
      <c r="V58" s="926"/>
      <c r="W58" s="926"/>
      <c r="X58" s="926"/>
      <c r="Y58" s="926"/>
      <c r="Z58" s="926"/>
      <c r="AA58" s="926"/>
      <c r="AB58" s="926"/>
      <c r="AC58" s="926"/>
      <c r="AD58" s="926"/>
      <c r="AE58" s="926"/>
      <c r="AF58" s="926"/>
      <c r="AG58" s="1508"/>
      <c r="AH58" s="486"/>
      <c r="AI58" s="486"/>
      <c r="AJ58" s="545"/>
      <c r="AL58" s="650"/>
      <c r="AM58" s="652"/>
      <c r="AN58" s="661"/>
      <c r="AO58" s="652"/>
      <c r="AP58" s="652"/>
      <c r="AQ58" s="652"/>
      <c r="AR58" s="652"/>
      <c r="AS58" s="652"/>
      <c r="AT58" s="652"/>
      <c r="AU58" s="652"/>
      <c r="AV58" s="652"/>
      <c r="AW58" s="652"/>
      <c r="AX58" s="652"/>
      <c r="AY58" s="652"/>
      <c r="AZ58" s="652"/>
      <c r="BA58" s="652"/>
      <c r="BB58" s="652"/>
      <c r="BC58" s="652"/>
      <c r="BD58" s="652"/>
      <c r="BE58" s="652"/>
      <c r="BF58" s="652"/>
      <c r="BG58" s="652"/>
      <c r="BH58" s="652"/>
      <c r="BI58" s="652"/>
      <c r="BJ58" s="652"/>
      <c r="BK58" s="652"/>
      <c r="BL58" s="652"/>
      <c r="BM58" s="652"/>
      <c r="BN58" s="652"/>
      <c r="BO58" s="652"/>
    </row>
    <row r="59" spans="1:67" s="5" customFormat="1" ht="15">
      <c r="A59" s="226" t="s">
        <v>1090</v>
      </c>
      <c r="B59" s="26"/>
      <c r="C59" s="26" t="s">
        <v>1091</v>
      </c>
      <c r="D59" s="1756" t="s">
        <v>1088</v>
      </c>
      <c r="E59" s="26"/>
      <c r="F59" s="504">
        <v>16.5</v>
      </c>
      <c r="G59" s="36" t="s">
        <v>751</v>
      </c>
      <c r="H59" s="36">
        <v>507</v>
      </c>
      <c r="I59" s="36"/>
      <c r="J59" s="505">
        <f t="shared" si="10"/>
        <v>507</v>
      </c>
      <c r="K59" s="504"/>
      <c r="L59" s="629"/>
      <c r="M59" s="504"/>
      <c r="N59" s="629"/>
      <c r="O59" s="629"/>
      <c r="P59" s="629"/>
      <c r="Q59" s="925"/>
      <c r="R59" s="925"/>
      <c r="S59" s="926"/>
      <c r="T59" s="927"/>
      <c r="U59" s="926"/>
      <c r="V59" s="926"/>
      <c r="W59" s="926"/>
      <c r="X59" s="926"/>
      <c r="Y59" s="926"/>
      <c r="Z59" s="926"/>
      <c r="AA59" s="926"/>
      <c r="AB59" s="926"/>
      <c r="AC59" s="926"/>
      <c r="AD59" s="926"/>
      <c r="AE59" s="926"/>
      <c r="AF59" s="926"/>
      <c r="AG59" s="1508"/>
      <c r="AH59" s="486"/>
      <c r="AI59" s="486"/>
      <c r="AJ59" s="545"/>
      <c r="AL59" s="650"/>
      <c r="AM59" s="652"/>
      <c r="AN59" s="661"/>
      <c r="AO59" s="652"/>
      <c r="AP59" s="652"/>
      <c r="AQ59" s="652"/>
      <c r="AR59" s="652"/>
      <c r="AS59" s="652"/>
      <c r="AT59" s="652"/>
      <c r="AU59" s="652"/>
      <c r="AV59" s="652"/>
      <c r="AW59" s="652"/>
      <c r="AX59" s="652"/>
      <c r="AY59" s="652"/>
      <c r="AZ59" s="652"/>
      <c r="BA59" s="652"/>
      <c r="BB59" s="652"/>
      <c r="BC59" s="652"/>
      <c r="BD59" s="652"/>
      <c r="BE59" s="652"/>
      <c r="BF59" s="652"/>
      <c r="BG59" s="652"/>
      <c r="BH59" s="652"/>
      <c r="BI59" s="652"/>
      <c r="BJ59" s="652"/>
      <c r="BK59" s="652"/>
      <c r="BL59" s="652"/>
      <c r="BM59" s="652"/>
      <c r="BN59" s="652"/>
      <c r="BO59" s="652"/>
    </row>
    <row r="60" spans="1:67" s="5" customFormat="1" ht="15">
      <c r="A60" s="226" t="s">
        <v>1090</v>
      </c>
      <c r="B60" s="26"/>
      <c r="C60" s="26" t="s">
        <v>1213</v>
      </c>
      <c r="D60" s="1756" t="s">
        <v>1088</v>
      </c>
      <c r="E60" s="26"/>
      <c r="F60" s="504">
        <v>1.6</v>
      </c>
      <c r="G60" s="36" t="s">
        <v>751</v>
      </c>
      <c r="H60" s="36">
        <v>508</v>
      </c>
      <c r="I60" s="36"/>
      <c r="J60" s="505">
        <f t="shared" si="10"/>
        <v>508</v>
      </c>
      <c r="K60" s="504"/>
      <c r="L60" s="629"/>
      <c r="M60" s="504"/>
      <c r="N60" s="629"/>
      <c r="O60" s="629"/>
      <c r="P60" s="629"/>
      <c r="Q60" s="925"/>
      <c r="R60" s="925"/>
      <c r="S60" s="926"/>
      <c r="T60" s="927"/>
      <c r="U60" s="926"/>
      <c r="V60" s="926"/>
      <c r="W60" s="926"/>
      <c r="X60" s="926"/>
      <c r="Y60" s="926"/>
      <c r="Z60" s="926"/>
      <c r="AA60" s="926"/>
      <c r="AB60" s="926"/>
      <c r="AC60" s="926"/>
      <c r="AD60" s="926"/>
      <c r="AE60" s="926"/>
      <c r="AF60" s="926"/>
      <c r="AG60" s="1508"/>
      <c r="AH60" s="486"/>
      <c r="AI60" s="486"/>
      <c r="AJ60" s="545"/>
      <c r="AL60" s="650"/>
      <c r="AM60" s="652"/>
      <c r="AN60" s="661"/>
      <c r="AO60" s="652"/>
      <c r="AP60" s="652"/>
      <c r="AQ60" s="652"/>
      <c r="AR60" s="652"/>
      <c r="AS60" s="652"/>
      <c r="AT60" s="652"/>
      <c r="AU60" s="652"/>
      <c r="AV60" s="652"/>
      <c r="AW60" s="652"/>
      <c r="AX60" s="652"/>
      <c r="AY60" s="652"/>
      <c r="AZ60" s="652"/>
      <c r="BA60" s="652"/>
      <c r="BB60" s="652"/>
      <c r="BC60" s="652"/>
      <c r="BD60" s="652"/>
      <c r="BE60" s="652"/>
      <c r="BF60" s="652"/>
      <c r="BG60" s="652"/>
      <c r="BH60" s="652"/>
      <c r="BI60" s="652"/>
      <c r="BJ60" s="652"/>
      <c r="BK60" s="652"/>
      <c r="BL60" s="652"/>
      <c r="BM60" s="652"/>
      <c r="BN60" s="652"/>
      <c r="BO60" s="652"/>
    </row>
    <row r="61" spans="1:67" s="5" customFormat="1" ht="15">
      <c r="A61" s="226" t="s">
        <v>1090</v>
      </c>
      <c r="B61" s="26"/>
      <c r="C61" s="26" t="s">
        <v>1209</v>
      </c>
      <c r="D61" s="1756" t="s">
        <v>1088</v>
      </c>
      <c r="E61" s="26"/>
      <c r="F61" s="504"/>
      <c r="G61" s="36" t="s">
        <v>751</v>
      </c>
      <c r="H61" s="36">
        <v>101</v>
      </c>
      <c r="I61" s="36"/>
      <c r="J61" s="505">
        <f t="shared" si="10"/>
        <v>101</v>
      </c>
      <c r="K61" s="504"/>
      <c r="L61" s="629"/>
      <c r="M61" s="504"/>
      <c r="N61" s="629"/>
      <c r="O61" s="629"/>
      <c r="P61" s="629"/>
      <c r="Q61" s="925"/>
      <c r="R61" s="925"/>
      <c r="S61" s="926"/>
      <c r="T61" s="927"/>
      <c r="U61" s="926"/>
      <c r="V61" s="926"/>
      <c r="W61" s="926"/>
      <c r="X61" s="926"/>
      <c r="Y61" s="926"/>
      <c r="Z61" s="926"/>
      <c r="AA61" s="926"/>
      <c r="AB61" s="926"/>
      <c r="AC61" s="926"/>
      <c r="AD61" s="926"/>
      <c r="AE61" s="926"/>
      <c r="AF61" s="926"/>
      <c r="AG61" s="1508"/>
      <c r="AH61" s="486"/>
      <c r="AI61" s="486"/>
      <c r="AJ61" s="545"/>
      <c r="AL61" s="650"/>
      <c r="AM61" s="652"/>
      <c r="AN61" s="661"/>
      <c r="AO61" s="652"/>
      <c r="AP61" s="652"/>
      <c r="AQ61" s="652"/>
      <c r="AR61" s="652"/>
      <c r="AS61" s="652"/>
      <c r="AT61" s="652"/>
      <c r="AU61" s="652"/>
      <c r="AV61" s="652"/>
      <c r="AW61" s="652"/>
      <c r="AX61" s="652"/>
      <c r="AY61" s="652"/>
      <c r="AZ61" s="652"/>
      <c r="BA61" s="652"/>
      <c r="BB61" s="652"/>
      <c r="BC61" s="652"/>
      <c r="BD61" s="652"/>
      <c r="BE61" s="652"/>
      <c r="BF61" s="652"/>
      <c r="BG61" s="652"/>
      <c r="BH61" s="652"/>
      <c r="BI61" s="652"/>
      <c r="BJ61" s="652"/>
      <c r="BK61" s="652"/>
      <c r="BL61" s="652"/>
      <c r="BM61" s="652"/>
      <c r="BN61" s="652"/>
      <c r="BO61" s="652"/>
    </row>
    <row r="62" spans="1:67" s="5" customFormat="1" ht="15">
      <c r="A62" s="226" t="s">
        <v>1093</v>
      </c>
      <c r="B62" s="26"/>
      <c r="C62" s="26" t="s">
        <v>1214</v>
      </c>
      <c r="D62" s="1756" t="s">
        <v>1088</v>
      </c>
      <c r="E62" s="26"/>
      <c r="F62" s="504">
        <v>12.2</v>
      </c>
      <c r="G62" s="36" t="s">
        <v>751</v>
      </c>
      <c r="H62" s="36">
        <v>321</v>
      </c>
      <c r="I62" s="36"/>
      <c r="J62" s="505">
        <f t="shared" si="10"/>
        <v>321</v>
      </c>
      <c r="K62" s="504"/>
      <c r="L62" s="629"/>
      <c r="M62" s="504"/>
      <c r="N62" s="629"/>
      <c r="O62" s="629"/>
      <c r="P62" s="629"/>
      <c r="Q62" s="925"/>
      <c r="R62" s="925"/>
      <c r="S62" s="926"/>
      <c r="T62" s="927"/>
      <c r="U62" s="926"/>
      <c r="V62" s="926"/>
      <c r="W62" s="926"/>
      <c r="X62" s="926"/>
      <c r="Y62" s="926"/>
      <c r="Z62" s="926"/>
      <c r="AA62" s="926"/>
      <c r="AB62" s="926"/>
      <c r="AC62" s="926"/>
      <c r="AD62" s="926"/>
      <c r="AE62" s="926"/>
      <c r="AF62" s="926"/>
      <c r="AG62" s="1508"/>
      <c r="AH62" s="486"/>
      <c r="AI62" s="486"/>
      <c r="AJ62" s="545"/>
      <c r="AL62" s="650"/>
      <c r="AM62" s="652"/>
      <c r="AN62" s="661"/>
      <c r="AO62" s="652"/>
      <c r="AP62" s="652"/>
      <c r="AQ62" s="652"/>
      <c r="AR62" s="652"/>
      <c r="AS62" s="652"/>
      <c r="AT62" s="652"/>
      <c r="AU62" s="652"/>
      <c r="AV62" s="652"/>
      <c r="AW62" s="652"/>
      <c r="AX62" s="652"/>
      <c r="AY62" s="652"/>
      <c r="AZ62" s="652"/>
      <c r="BA62" s="652"/>
      <c r="BB62" s="652"/>
      <c r="BC62" s="652"/>
      <c r="BD62" s="652"/>
      <c r="BE62" s="652"/>
      <c r="BF62" s="652"/>
      <c r="BG62" s="652"/>
      <c r="BH62" s="652"/>
      <c r="BI62" s="652"/>
      <c r="BJ62" s="652"/>
      <c r="BK62" s="652"/>
      <c r="BL62" s="652"/>
      <c r="BM62" s="652"/>
      <c r="BN62" s="652"/>
      <c r="BO62" s="652"/>
    </row>
    <row r="63" spans="1:67" s="5" customFormat="1" ht="15">
      <c r="A63" s="226" t="s">
        <v>1093</v>
      </c>
      <c r="B63" s="26"/>
      <c r="C63" s="26" t="s">
        <v>1092</v>
      </c>
      <c r="D63" s="1756" t="s">
        <v>1088</v>
      </c>
      <c r="E63" s="26"/>
      <c r="F63" s="504"/>
      <c r="G63" s="36" t="s">
        <v>751</v>
      </c>
      <c r="H63" s="36">
        <v>56</v>
      </c>
      <c r="I63" s="36"/>
      <c r="J63" s="505">
        <f t="shared" si="10"/>
        <v>56</v>
      </c>
      <c r="K63" s="504"/>
      <c r="L63" s="629"/>
      <c r="M63" s="504"/>
      <c r="N63" s="629"/>
      <c r="O63" s="629"/>
      <c r="P63" s="629"/>
      <c r="Q63" s="925"/>
      <c r="R63" s="925"/>
      <c r="S63" s="926"/>
      <c r="T63" s="927"/>
      <c r="U63" s="926"/>
      <c r="V63" s="926"/>
      <c r="W63" s="926"/>
      <c r="X63" s="926"/>
      <c r="Y63" s="926"/>
      <c r="Z63" s="926"/>
      <c r="AA63" s="926"/>
      <c r="AB63" s="926"/>
      <c r="AC63" s="926"/>
      <c r="AD63" s="926"/>
      <c r="AE63" s="926"/>
      <c r="AF63" s="926"/>
      <c r="AG63" s="1508"/>
      <c r="AH63" s="486"/>
      <c r="AI63" s="486"/>
      <c r="AJ63" s="545"/>
      <c r="AL63" s="650"/>
      <c r="AM63" s="652"/>
      <c r="AN63" s="661"/>
      <c r="AO63" s="652"/>
      <c r="AP63" s="652"/>
      <c r="AQ63" s="652"/>
      <c r="AR63" s="652"/>
      <c r="AS63" s="652"/>
      <c r="AT63" s="652"/>
      <c r="AU63" s="652"/>
      <c r="AV63" s="652"/>
      <c r="AW63" s="652"/>
      <c r="AX63" s="652"/>
      <c r="AY63" s="652"/>
      <c r="AZ63" s="652"/>
      <c r="BA63" s="652"/>
      <c r="BB63" s="652"/>
      <c r="BC63" s="652"/>
      <c r="BD63" s="652"/>
      <c r="BE63" s="652"/>
      <c r="BF63" s="652"/>
      <c r="BG63" s="652"/>
      <c r="BH63" s="652"/>
      <c r="BI63" s="652"/>
      <c r="BJ63" s="652"/>
      <c r="BK63" s="652"/>
      <c r="BL63" s="652"/>
      <c r="BM63" s="652"/>
      <c r="BN63" s="652"/>
      <c r="BO63" s="652"/>
    </row>
    <row r="64" spans="1:67" s="5" customFormat="1" ht="15">
      <c r="A64" s="226" t="s">
        <v>1093</v>
      </c>
      <c r="B64" s="26"/>
      <c r="C64" s="26" t="s">
        <v>1094</v>
      </c>
      <c r="D64" s="1756" t="s">
        <v>1088</v>
      </c>
      <c r="E64" s="26"/>
      <c r="F64" s="504">
        <v>15.4</v>
      </c>
      <c r="G64" s="36" t="s">
        <v>751</v>
      </c>
      <c r="H64" s="36">
        <v>145</v>
      </c>
      <c r="I64" s="36"/>
      <c r="J64" s="505">
        <f t="shared" si="10"/>
        <v>145</v>
      </c>
      <c r="K64" s="504"/>
      <c r="L64" s="629"/>
      <c r="M64" s="504"/>
      <c r="N64" s="629"/>
      <c r="O64" s="629"/>
      <c r="P64" s="629"/>
      <c r="Q64" s="925"/>
      <c r="R64" s="925"/>
      <c r="S64" s="926"/>
      <c r="T64" s="927"/>
      <c r="U64" s="926"/>
      <c r="V64" s="926"/>
      <c r="W64" s="926"/>
      <c r="X64" s="926"/>
      <c r="Y64" s="926"/>
      <c r="Z64" s="926"/>
      <c r="AA64" s="926"/>
      <c r="AB64" s="926"/>
      <c r="AC64" s="926"/>
      <c r="AD64" s="926"/>
      <c r="AE64" s="926"/>
      <c r="AF64" s="926"/>
      <c r="AG64" s="1508"/>
      <c r="AH64" s="486"/>
      <c r="AI64" s="486"/>
      <c r="AJ64" s="545"/>
      <c r="AL64" s="650"/>
      <c r="AM64" s="652"/>
      <c r="AN64" s="661"/>
      <c r="AO64" s="652"/>
      <c r="AP64" s="652"/>
      <c r="AQ64" s="652"/>
      <c r="AR64" s="652"/>
      <c r="AS64" s="652"/>
      <c r="AT64" s="652"/>
      <c r="AU64" s="652"/>
      <c r="AV64" s="652"/>
      <c r="AW64" s="652"/>
      <c r="AX64" s="652"/>
      <c r="AY64" s="652"/>
      <c r="AZ64" s="652"/>
      <c r="BA64" s="652"/>
      <c r="BB64" s="652"/>
      <c r="BC64" s="652"/>
      <c r="BD64" s="652"/>
      <c r="BE64" s="652"/>
      <c r="BF64" s="652"/>
      <c r="BG64" s="652"/>
      <c r="BH64" s="652"/>
      <c r="BI64" s="652"/>
      <c r="BJ64" s="652"/>
      <c r="BK64" s="652"/>
      <c r="BL64" s="652"/>
      <c r="BM64" s="652"/>
      <c r="BN64" s="652"/>
      <c r="BO64" s="652"/>
    </row>
    <row r="65" spans="1:67" s="5" customFormat="1" ht="15">
      <c r="A65" s="226" t="s">
        <v>1093</v>
      </c>
      <c r="B65" s="26"/>
      <c r="C65" s="26" t="s">
        <v>1095</v>
      </c>
      <c r="D65" s="1756" t="s">
        <v>1088</v>
      </c>
      <c r="E65" s="26"/>
      <c r="F65" s="504">
        <v>10.5</v>
      </c>
      <c r="G65" s="36" t="s">
        <v>751</v>
      </c>
      <c r="H65" s="36">
        <v>83</v>
      </c>
      <c r="I65" s="36"/>
      <c r="J65" s="505">
        <f t="shared" si="10"/>
        <v>83</v>
      </c>
      <c r="K65" s="504"/>
      <c r="L65" s="629"/>
      <c r="M65" s="504"/>
      <c r="N65" s="629"/>
      <c r="O65" s="629"/>
      <c r="P65" s="629"/>
      <c r="Q65" s="925"/>
      <c r="R65" s="925"/>
      <c r="S65" s="926"/>
      <c r="T65" s="927"/>
      <c r="U65" s="926"/>
      <c r="V65" s="926"/>
      <c r="W65" s="926"/>
      <c r="X65" s="926"/>
      <c r="Y65" s="926"/>
      <c r="Z65" s="926"/>
      <c r="AA65" s="926"/>
      <c r="AB65" s="926"/>
      <c r="AC65" s="926"/>
      <c r="AD65" s="926"/>
      <c r="AE65" s="926"/>
      <c r="AF65" s="926"/>
      <c r="AG65" s="1508"/>
      <c r="AH65" s="486"/>
      <c r="AI65" s="486"/>
      <c r="AJ65" s="545"/>
      <c r="AL65" s="650"/>
      <c r="AM65" s="652"/>
      <c r="AN65" s="661"/>
      <c r="AO65" s="652"/>
      <c r="AP65" s="652"/>
      <c r="AQ65" s="652"/>
      <c r="AR65" s="652"/>
      <c r="AS65" s="652"/>
      <c r="AT65" s="652"/>
      <c r="AU65" s="652"/>
      <c r="AV65" s="652"/>
      <c r="AW65" s="652"/>
      <c r="AX65" s="652"/>
      <c r="AY65" s="652"/>
      <c r="AZ65" s="652"/>
      <c r="BA65" s="652"/>
      <c r="BB65" s="652"/>
      <c r="BC65" s="652"/>
      <c r="BD65" s="652"/>
      <c r="BE65" s="652"/>
      <c r="BF65" s="652"/>
      <c r="BG65" s="652"/>
      <c r="BH65" s="652"/>
      <c r="BI65" s="652"/>
      <c r="BJ65" s="652"/>
      <c r="BK65" s="652"/>
      <c r="BL65" s="652"/>
      <c r="BM65" s="652"/>
      <c r="BN65" s="652"/>
      <c r="BO65" s="652"/>
    </row>
    <row r="66" spans="1:67" s="5" customFormat="1" ht="15">
      <c r="A66" s="226" t="s">
        <v>1097</v>
      </c>
      <c r="B66" s="26"/>
      <c r="C66" s="26" t="s">
        <v>1096</v>
      </c>
      <c r="D66" s="1756" t="s">
        <v>1088</v>
      </c>
      <c r="E66" s="26"/>
      <c r="F66" s="504">
        <v>15.1</v>
      </c>
      <c r="G66" s="36" t="s">
        <v>751</v>
      </c>
      <c r="H66" s="36">
        <v>35</v>
      </c>
      <c r="I66" s="36"/>
      <c r="J66" s="505">
        <f t="shared" si="10"/>
        <v>35</v>
      </c>
      <c r="K66" s="504"/>
      <c r="L66" s="629"/>
      <c r="M66" s="504"/>
      <c r="N66" s="629"/>
      <c r="O66" s="629"/>
      <c r="P66" s="629"/>
      <c r="Q66" s="925"/>
      <c r="R66" s="925"/>
      <c r="S66" s="926"/>
      <c r="T66" s="927"/>
      <c r="U66" s="926"/>
      <c r="V66" s="926"/>
      <c r="W66" s="926"/>
      <c r="X66" s="926"/>
      <c r="Y66" s="926"/>
      <c r="Z66" s="926"/>
      <c r="AA66" s="926"/>
      <c r="AB66" s="926"/>
      <c r="AC66" s="926"/>
      <c r="AD66" s="926"/>
      <c r="AE66" s="926"/>
      <c r="AF66" s="926"/>
      <c r="AG66" s="1508"/>
      <c r="AH66" s="486"/>
      <c r="AI66" s="486"/>
      <c r="AJ66" s="545"/>
      <c r="AL66" s="650"/>
      <c r="AM66" s="652"/>
      <c r="AN66" s="661"/>
      <c r="AO66" s="652"/>
      <c r="AP66" s="652"/>
      <c r="AQ66" s="652"/>
      <c r="AR66" s="652"/>
      <c r="AS66" s="652"/>
      <c r="AT66" s="652"/>
      <c r="AU66" s="652"/>
      <c r="AV66" s="652"/>
      <c r="AW66" s="652"/>
      <c r="AX66" s="652"/>
      <c r="AY66" s="652"/>
      <c r="AZ66" s="652"/>
      <c r="BA66" s="652"/>
      <c r="BB66" s="652"/>
      <c r="BC66" s="652"/>
      <c r="BD66" s="652"/>
      <c r="BE66" s="652"/>
      <c r="BF66" s="652"/>
      <c r="BG66" s="652"/>
      <c r="BH66" s="652"/>
      <c r="BI66" s="652"/>
      <c r="BJ66" s="652"/>
      <c r="BK66" s="652"/>
      <c r="BL66" s="652"/>
      <c r="BM66" s="652"/>
      <c r="BN66" s="652"/>
      <c r="BO66" s="652"/>
    </row>
    <row r="67" spans="1:67" s="5" customFormat="1" ht="15">
      <c r="A67" s="671" t="s">
        <v>1073</v>
      </c>
      <c r="B67" s="137"/>
      <c r="C67" s="667" t="s">
        <v>717</v>
      </c>
      <c r="D67" s="1756" t="s">
        <v>1088</v>
      </c>
      <c r="E67" s="667"/>
      <c r="F67" s="519">
        <v>20.3</v>
      </c>
      <c r="G67" s="144" t="s">
        <v>751</v>
      </c>
      <c r="H67" s="144">
        <v>36</v>
      </c>
      <c r="I67" s="144"/>
      <c r="J67" s="505">
        <f t="shared" si="10"/>
        <v>36</v>
      </c>
      <c r="K67" s="504"/>
      <c r="L67" s="629"/>
      <c r="M67" s="504"/>
      <c r="N67" s="629"/>
      <c r="O67" s="629"/>
      <c r="P67" s="629"/>
      <c r="Q67" s="925"/>
      <c r="R67" s="925"/>
      <c r="S67" s="926"/>
      <c r="T67" s="927"/>
      <c r="U67" s="926"/>
      <c r="V67" s="926"/>
      <c r="W67" s="926"/>
      <c r="X67" s="926"/>
      <c r="Y67" s="926"/>
      <c r="Z67" s="926"/>
      <c r="AA67" s="926"/>
      <c r="AB67" s="926"/>
      <c r="AC67" s="926"/>
      <c r="AD67" s="926"/>
      <c r="AE67" s="926"/>
      <c r="AF67" s="926"/>
      <c r="AG67" s="1508"/>
      <c r="AH67" s="486"/>
      <c r="AI67" s="486"/>
      <c r="AJ67" s="545"/>
      <c r="AL67" s="650"/>
      <c r="AM67" s="652"/>
      <c r="AN67" s="661"/>
      <c r="AO67" s="652"/>
      <c r="AP67" s="652"/>
      <c r="AQ67" s="652"/>
      <c r="AR67" s="652"/>
      <c r="AS67" s="652"/>
      <c r="AT67" s="652"/>
      <c r="AU67" s="652"/>
      <c r="AV67" s="652"/>
      <c r="AW67" s="652"/>
      <c r="AX67" s="652"/>
      <c r="AY67" s="652"/>
      <c r="AZ67" s="652"/>
      <c r="BA67" s="652"/>
      <c r="BB67" s="652"/>
      <c r="BC67" s="652"/>
      <c r="BD67" s="652"/>
      <c r="BE67" s="652"/>
      <c r="BF67" s="652"/>
      <c r="BG67" s="652"/>
      <c r="BH67" s="652"/>
      <c r="BI67" s="652"/>
      <c r="BJ67" s="652"/>
      <c r="BK67" s="652"/>
      <c r="BL67" s="652"/>
      <c r="BM67" s="652"/>
      <c r="BN67" s="652"/>
      <c r="BO67" s="652"/>
    </row>
    <row r="68" spans="1:67" s="5" customFormat="1" ht="15">
      <c r="A68" s="673" t="s">
        <v>1073</v>
      </c>
      <c r="B68" s="142"/>
      <c r="C68" s="142" t="s">
        <v>371</v>
      </c>
      <c r="D68" s="1756" t="s">
        <v>1088</v>
      </c>
      <c r="E68" s="142"/>
      <c r="F68" s="525">
        <v>58</v>
      </c>
      <c r="G68" s="152" t="s">
        <v>751</v>
      </c>
      <c r="H68" s="152">
        <v>9</v>
      </c>
      <c r="I68" s="152"/>
      <c r="J68" s="505">
        <f t="shared" si="10"/>
        <v>9</v>
      </c>
      <c r="K68" s="519"/>
      <c r="L68" s="632"/>
      <c r="M68" s="519"/>
      <c r="N68" s="632"/>
      <c r="O68" s="632"/>
      <c r="P68" s="632"/>
      <c r="Q68" s="920"/>
      <c r="R68" s="920"/>
      <c r="S68" s="921"/>
      <c r="T68" s="922"/>
      <c r="U68" s="921"/>
      <c r="V68" s="921"/>
      <c r="W68" s="921"/>
      <c r="X68" s="921"/>
      <c r="Y68" s="921" t="s">
        <v>1525</v>
      </c>
      <c r="Z68" s="921"/>
      <c r="AA68" s="921" t="s">
        <v>1525</v>
      </c>
      <c r="AB68" s="921"/>
      <c r="AC68" s="921"/>
      <c r="AD68" s="921"/>
      <c r="AE68" s="921"/>
      <c r="AF68" s="921"/>
      <c r="AG68" s="1508"/>
      <c r="AH68" s="486"/>
      <c r="AI68" s="486"/>
      <c r="AJ68" s="545"/>
      <c r="AL68" s="650"/>
      <c r="AM68" s="652"/>
      <c r="AN68" s="661"/>
      <c r="AO68" s="652"/>
      <c r="AP68" s="652"/>
      <c r="AQ68" s="652"/>
      <c r="AR68" s="652"/>
      <c r="AS68" s="652"/>
      <c r="AT68" s="652"/>
      <c r="AU68" s="652"/>
      <c r="AV68" s="652"/>
      <c r="AW68" s="652"/>
      <c r="AX68" s="652"/>
      <c r="AY68" s="652"/>
      <c r="AZ68" s="652"/>
      <c r="BA68" s="652"/>
      <c r="BB68" s="652"/>
      <c r="BC68" s="652"/>
      <c r="BD68" s="652"/>
      <c r="BE68" s="652"/>
      <c r="BF68" s="652"/>
      <c r="BG68" s="652"/>
      <c r="BH68" s="652"/>
      <c r="BI68" s="652"/>
      <c r="BJ68" s="652"/>
      <c r="BK68" s="652"/>
      <c r="BL68" s="652"/>
      <c r="BM68" s="652"/>
      <c r="BN68" s="652"/>
      <c r="BO68" s="652"/>
    </row>
    <row r="69" spans="1:67" s="7" customFormat="1" ht="15">
      <c r="A69" s="673" t="s">
        <v>1073</v>
      </c>
      <c r="B69" s="142"/>
      <c r="C69" s="142" t="s">
        <v>1074</v>
      </c>
      <c r="D69" s="1756" t="s">
        <v>1088</v>
      </c>
      <c r="E69" s="142"/>
      <c r="F69" s="524"/>
      <c r="G69" s="152" t="s">
        <v>751</v>
      </c>
      <c r="H69" s="152">
        <v>26</v>
      </c>
      <c r="I69" s="152"/>
      <c r="J69" s="505">
        <f t="shared" si="10"/>
        <v>26</v>
      </c>
      <c r="K69" s="525"/>
      <c r="L69" s="616"/>
      <c r="M69" s="525"/>
      <c r="N69" s="616"/>
      <c r="O69" s="616"/>
      <c r="P69" s="616"/>
      <c r="Q69" s="925"/>
      <c r="R69" s="925"/>
      <c r="S69" s="926"/>
      <c r="T69" s="927"/>
      <c r="U69" s="926"/>
      <c r="V69" s="926"/>
      <c r="W69" s="926"/>
      <c r="X69" s="926"/>
      <c r="Y69" s="926"/>
      <c r="Z69" s="926"/>
      <c r="AA69" s="926"/>
      <c r="AB69" s="926"/>
      <c r="AC69" s="926"/>
      <c r="AD69" s="926"/>
      <c r="AE69" s="926"/>
      <c r="AF69" s="926"/>
      <c r="AG69" s="1508"/>
      <c r="AH69" s="486"/>
      <c r="AI69" s="486"/>
      <c r="AJ69" s="545"/>
      <c r="AL69" s="657"/>
      <c r="AM69" s="658"/>
      <c r="AN69" s="664"/>
      <c r="AO69" s="658"/>
      <c r="AP69" s="658"/>
      <c r="AQ69" s="658"/>
      <c r="AR69" s="658"/>
      <c r="AS69" s="658"/>
      <c r="AT69" s="658"/>
      <c r="AU69" s="658"/>
      <c r="AV69" s="658"/>
      <c r="AW69" s="658"/>
      <c r="AX69" s="658"/>
      <c r="AY69" s="658"/>
      <c r="AZ69" s="658"/>
      <c r="BA69" s="658"/>
      <c r="BB69" s="658"/>
      <c r="BC69" s="658"/>
      <c r="BD69" s="658"/>
      <c r="BE69" s="658"/>
      <c r="BF69" s="658"/>
      <c r="BG69" s="658"/>
      <c r="BH69" s="658"/>
      <c r="BI69" s="658"/>
      <c r="BJ69" s="658"/>
      <c r="BK69" s="658"/>
      <c r="BL69" s="658"/>
      <c r="BM69" s="658"/>
      <c r="BN69" s="658"/>
      <c r="BO69" s="658"/>
    </row>
    <row r="70" spans="1:67" s="6" customFormat="1" ht="15">
      <c r="A70" s="673" t="s">
        <v>1073</v>
      </c>
      <c r="B70" s="142"/>
      <c r="C70" s="142" t="s">
        <v>373</v>
      </c>
      <c r="D70" s="1756" t="s">
        <v>1088</v>
      </c>
      <c r="E70" s="142"/>
      <c r="F70" s="524">
        <v>24.2</v>
      </c>
      <c r="G70" s="152" t="s">
        <v>751</v>
      </c>
      <c r="H70" s="152">
        <v>46</v>
      </c>
      <c r="I70" s="152"/>
      <c r="J70" s="505">
        <f t="shared" si="10"/>
        <v>46</v>
      </c>
      <c r="K70" s="524"/>
      <c r="L70" s="631"/>
      <c r="M70" s="524"/>
      <c r="N70" s="631"/>
      <c r="O70" s="631"/>
      <c r="P70" s="631"/>
      <c r="Q70" s="925"/>
      <c r="R70" s="925"/>
      <c r="S70" s="926"/>
      <c r="T70" s="927"/>
      <c r="U70" s="926"/>
      <c r="V70" s="926"/>
      <c r="W70" s="926"/>
      <c r="X70" s="926"/>
      <c r="Y70" s="926"/>
      <c r="Z70" s="926"/>
      <c r="AA70" s="926"/>
      <c r="AB70" s="926"/>
      <c r="AC70" s="926"/>
      <c r="AD70" s="926"/>
      <c r="AE70" s="926"/>
      <c r="AF70" s="926"/>
      <c r="AG70" s="1508"/>
      <c r="AH70" s="486"/>
      <c r="AI70" s="486"/>
      <c r="AJ70" s="545"/>
      <c r="AL70" s="650"/>
      <c r="AM70" s="652"/>
      <c r="AN70" s="661"/>
      <c r="AO70" s="652"/>
      <c r="AP70" s="652"/>
      <c r="AQ70" s="652"/>
      <c r="AR70" s="652"/>
      <c r="AS70" s="652"/>
      <c r="AT70" s="652"/>
      <c r="AU70" s="652"/>
      <c r="AV70" s="652"/>
      <c r="AW70" s="652"/>
      <c r="AX70" s="652"/>
      <c r="AY70" s="652"/>
      <c r="AZ70" s="652"/>
      <c r="BA70" s="652"/>
      <c r="BB70" s="652"/>
      <c r="BC70" s="652"/>
      <c r="BD70" s="652"/>
      <c r="BE70" s="652"/>
      <c r="BF70" s="652"/>
      <c r="BG70" s="652"/>
      <c r="BH70" s="652"/>
      <c r="BI70" s="652"/>
      <c r="BJ70" s="652"/>
      <c r="BK70" s="652"/>
      <c r="BL70" s="652"/>
      <c r="BM70" s="652"/>
      <c r="BN70" s="652"/>
      <c r="BO70" s="652"/>
    </row>
    <row r="71" spans="1:67" s="7" customFormat="1" ht="15">
      <c r="A71" s="673" t="s">
        <v>1073</v>
      </c>
      <c r="B71" s="142"/>
      <c r="C71" s="145" t="s">
        <v>1215</v>
      </c>
      <c r="D71" s="1756" t="s">
        <v>1088</v>
      </c>
      <c r="E71" s="145"/>
      <c r="F71" s="524"/>
      <c r="G71" s="152" t="s">
        <v>766</v>
      </c>
      <c r="H71" s="152">
        <v>12</v>
      </c>
      <c r="I71" s="152"/>
      <c r="J71" s="505">
        <f t="shared" si="10"/>
        <v>12</v>
      </c>
      <c r="K71" s="524"/>
      <c r="L71" s="631"/>
      <c r="M71" s="524"/>
      <c r="N71" s="631"/>
      <c r="O71" s="631"/>
      <c r="P71" s="631"/>
      <c r="Q71" s="925"/>
      <c r="R71" s="925"/>
      <c r="S71" s="926"/>
      <c r="T71" s="927"/>
      <c r="U71" s="926"/>
      <c r="V71" s="926"/>
      <c r="W71" s="926"/>
      <c r="X71" s="926"/>
      <c r="Y71" s="926"/>
      <c r="Z71" s="926"/>
      <c r="AA71" s="926"/>
      <c r="AB71" s="926"/>
      <c r="AC71" s="926"/>
      <c r="AD71" s="926"/>
      <c r="AE71" s="926"/>
      <c r="AF71" s="926"/>
      <c r="AG71" s="1508"/>
      <c r="AH71" s="486"/>
      <c r="AI71" s="486"/>
      <c r="AJ71" s="545"/>
      <c r="AL71" s="657"/>
      <c r="AM71" s="658"/>
      <c r="AN71" s="664"/>
      <c r="AO71" s="658"/>
      <c r="AP71" s="658"/>
      <c r="AQ71" s="658"/>
      <c r="AR71" s="658"/>
      <c r="AS71" s="658"/>
      <c r="AT71" s="658"/>
      <c r="AU71" s="658"/>
      <c r="AV71" s="658"/>
      <c r="AW71" s="658"/>
      <c r="AX71" s="658"/>
      <c r="AY71" s="658"/>
      <c r="AZ71" s="658"/>
      <c r="BA71" s="658"/>
      <c r="BB71" s="658"/>
      <c r="BC71" s="658"/>
      <c r="BD71" s="658"/>
      <c r="BE71" s="658"/>
      <c r="BF71" s="658"/>
      <c r="BG71" s="658"/>
      <c r="BH71" s="658"/>
      <c r="BI71" s="658"/>
      <c r="BJ71" s="658"/>
      <c r="BK71" s="658"/>
      <c r="BL71" s="658"/>
      <c r="BM71" s="658"/>
      <c r="BN71" s="658"/>
      <c r="BO71" s="658"/>
    </row>
    <row r="72" spans="1:67" s="6" customFormat="1" ht="15">
      <c r="A72" s="673" t="s">
        <v>502</v>
      </c>
      <c r="B72" s="174"/>
      <c r="C72" s="173" t="s">
        <v>1075</v>
      </c>
      <c r="D72" s="1756" t="s">
        <v>1088</v>
      </c>
      <c r="E72" s="173"/>
      <c r="F72" s="525">
        <v>54</v>
      </c>
      <c r="G72" s="152" t="s">
        <v>751</v>
      </c>
      <c r="H72" s="152">
        <v>116</v>
      </c>
      <c r="I72" s="152"/>
      <c r="J72" s="505">
        <f t="shared" si="10"/>
        <v>116</v>
      </c>
      <c r="K72" s="524"/>
      <c r="L72" s="631"/>
      <c r="M72" s="524"/>
      <c r="N72" s="631"/>
      <c r="O72" s="631"/>
      <c r="P72" s="631"/>
      <c r="Q72" s="925"/>
      <c r="R72" s="925"/>
      <c r="S72" s="926"/>
      <c r="T72" s="927"/>
      <c r="U72" s="926"/>
      <c r="V72" s="926"/>
      <c r="W72" s="926"/>
      <c r="X72" s="926"/>
      <c r="Y72" s="926"/>
      <c r="Z72" s="926"/>
      <c r="AA72" s="926"/>
      <c r="AB72" s="926"/>
      <c r="AC72" s="926"/>
      <c r="AD72" s="926"/>
      <c r="AE72" s="926"/>
      <c r="AF72" s="926"/>
      <c r="AG72" s="1508"/>
      <c r="AH72" s="486"/>
      <c r="AI72" s="486"/>
      <c r="AJ72" s="545"/>
      <c r="AL72" s="650"/>
      <c r="AM72" s="652"/>
      <c r="AN72" s="661"/>
      <c r="AO72" s="652"/>
      <c r="AP72" s="652"/>
      <c r="AQ72" s="652"/>
      <c r="AR72" s="652"/>
      <c r="AS72" s="652"/>
      <c r="AT72" s="652"/>
      <c r="AU72" s="652"/>
      <c r="AV72" s="652"/>
      <c r="AW72" s="652"/>
      <c r="AX72" s="652"/>
      <c r="AY72" s="652"/>
      <c r="AZ72" s="652"/>
      <c r="BA72" s="652"/>
      <c r="BB72" s="652"/>
      <c r="BC72" s="652"/>
      <c r="BD72" s="652"/>
      <c r="BE72" s="652"/>
      <c r="BF72" s="652"/>
      <c r="BG72" s="652"/>
      <c r="BH72" s="652"/>
      <c r="BI72" s="652"/>
      <c r="BJ72" s="652"/>
      <c r="BK72" s="652"/>
      <c r="BL72" s="652"/>
      <c r="BM72" s="652"/>
      <c r="BN72" s="652"/>
      <c r="BO72" s="652"/>
    </row>
    <row r="73" spans="1:67" s="6" customFormat="1" ht="15">
      <c r="A73" s="673" t="s">
        <v>502</v>
      </c>
      <c r="B73" s="174"/>
      <c r="C73" s="173" t="s">
        <v>1076</v>
      </c>
      <c r="D73" s="1756" t="s">
        <v>1088</v>
      </c>
      <c r="E73" s="173"/>
      <c r="F73" s="524"/>
      <c r="G73" s="152" t="s">
        <v>751</v>
      </c>
      <c r="H73" s="152">
        <v>397</v>
      </c>
      <c r="I73" s="152"/>
      <c r="J73" s="505">
        <f t="shared" si="10"/>
        <v>397</v>
      </c>
      <c r="K73" s="525"/>
      <c r="L73" s="616"/>
      <c r="M73" s="525"/>
      <c r="N73" s="616"/>
      <c r="O73" s="616"/>
      <c r="P73" s="616"/>
      <c r="Q73" s="925"/>
      <c r="R73" s="925"/>
      <c r="S73" s="926"/>
      <c r="T73" s="927"/>
      <c r="U73" s="926"/>
      <c r="V73" s="926"/>
      <c r="W73" s="926"/>
      <c r="X73" s="926"/>
      <c r="Y73" s="926"/>
      <c r="Z73" s="926"/>
      <c r="AA73" s="926"/>
      <c r="AB73" s="926"/>
      <c r="AC73" s="926"/>
      <c r="AD73" s="926"/>
      <c r="AE73" s="926"/>
      <c r="AF73" s="926"/>
      <c r="AG73" s="1508"/>
      <c r="AH73" s="486"/>
      <c r="AI73" s="486"/>
      <c r="AJ73" s="545"/>
      <c r="AL73" s="650"/>
      <c r="AM73" s="652"/>
      <c r="AN73" s="661"/>
      <c r="AO73" s="652"/>
      <c r="AP73" s="652"/>
      <c r="AQ73" s="652"/>
      <c r="AR73" s="652"/>
      <c r="AS73" s="652"/>
      <c r="AT73" s="652"/>
      <c r="AU73" s="652"/>
      <c r="AV73" s="652"/>
      <c r="AW73" s="652"/>
      <c r="AX73" s="652"/>
      <c r="AY73" s="652"/>
      <c r="AZ73" s="652"/>
      <c r="BA73" s="652"/>
      <c r="BB73" s="652"/>
      <c r="BC73" s="652"/>
      <c r="BD73" s="652"/>
      <c r="BE73" s="652"/>
      <c r="BF73" s="652"/>
      <c r="BG73" s="652"/>
      <c r="BH73" s="652"/>
      <c r="BI73" s="652"/>
      <c r="BJ73" s="652"/>
      <c r="BK73" s="652"/>
      <c r="BL73" s="652"/>
      <c r="BM73" s="652"/>
      <c r="BN73" s="652"/>
      <c r="BO73" s="652"/>
    </row>
    <row r="74" spans="1:67" s="6" customFormat="1" ht="15">
      <c r="A74" s="671" t="s">
        <v>1098</v>
      </c>
      <c r="B74" s="137"/>
      <c r="C74" s="137" t="s">
        <v>375</v>
      </c>
      <c r="D74" s="1756" t="s">
        <v>1088</v>
      </c>
      <c r="E74" s="137"/>
      <c r="F74" s="519">
        <v>36.200000000000003</v>
      </c>
      <c r="G74" s="144" t="s">
        <v>751</v>
      </c>
      <c r="H74" s="144">
        <v>9</v>
      </c>
      <c r="I74" s="144"/>
      <c r="J74" s="505">
        <f t="shared" si="10"/>
        <v>9</v>
      </c>
      <c r="K74" s="524"/>
      <c r="L74" s="631"/>
      <c r="M74" s="524"/>
      <c r="N74" s="631"/>
      <c r="O74" s="631"/>
      <c r="P74" s="631"/>
      <c r="Q74" s="925"/>
      <c r="R74" s="925"/>
      <c r="S74" s="926"/>
      <c r="T74" s="927"/>
      <c r="U74" s="926"/>
      <c r="V74" s="926"/>
      <c r="W74" s="926"/>
      <c r="X74" s="926"/>
      <c r="Y74" s="926"/>
      <c r="Z74" s="926"/>
      <c r="AA74" s="926"/>
      <c r="AB74" s="926"/>
      <c r="AC74" s="926"/>
      <c r="AD74" s="926"/>
      <c r="AE74" s="926"/>
      <c r="AF74" s="926"/>
      <c r="AG74" s="1508"/>
      <c r="AH74" s="486"/>
      <c r="AI74" s="486"/>
      <c r="AJ74" s="545"/>
      <c r="AL74" s="650"/>
      <c r="AM74" s="652"/>
      <c r="AN74" s="661"/>
      <c r="AO74" s="652"/>
      <c r="AP74" s="652"/>
      <c r="AQ74" s="652"/>
      <c r="AR74" s="652"/>
      <c r="AS74" s="652"/>
      <c r="AT74" s="652"/>
      <c r="AU74" s="652"/>
      <c r="AV74" s="652"/>
      <c r="AW74" s="652"/>
      <c r="AX74" s="652"/>
      <c r="AY74" s="652"/>
      <c r="AZ74" s="652"/>
      <c r="BA74" s="652"/>
      <c r="BB74" s="652"/>
      <c r="BC74" s="652"/>
      <c r="BD74" s="652"/>
      <c r="BE74" s="652"/>
      <c r="BF74" s="652"/>
      <c r="BG74" s="652"/>
      <c r="BH74" s="652"/>
      <c r="BI74" s="652"/>
      <c r="BJ74" s="652"/>
      <c r="BK74" s="652"/>
      <c r="BL74" s="652"/>
      <c r="BM74" s="652"/>
      <c r="BN74" s="652"/>
      <c r="BO74" s="652"/>
    </row>
    <row r="75" spans="1:67" s="5" customFormat="1" ht="15">
      <c r="A75" s="673" t="s">
        <v>1098</v>
      </c>
      <c r="B75" s="142"/>
      <c r="C75" s="142" t="s">
        <v>372</v>
      </c>
      <c r="D75" s="1756" t="s">
        <v>1088</v>
      </c>
      <c r="E75" s="142"/>
      <c r="F75" s="524">
        <v>36.700000000000003</v>
      </c>
      <c r="G75" s="152" t="s">
        <v>751</v>
      </c>
      <c r="H75" s="152">
        <v>247</v>
      </c>
      <c r="I75" s="152"/>
      <c r="J75" s="505">
        <f t="shared" si="10"/>
        <v>247</v>
      </c>
      <c r="K75" s="519"/>
      <c r="L75" s="632"/>
      <c r="M75" s="519"/>
      <c r="N75" s="632"/>
      <c r="O75" s="632"/>
      <c r="P75" s="632"/>
      <c r="Q75" s="920"/>
      <c r="R75" s="920"/>
      <c r="S75" s="921"/>
      <c r="T75" s="922"/>
      <c r="U75" s="921" t="s">
        <v>1525</v>
      </c>
      <c r="V75" s="921"/>
      <c r="W75" s="921"/>
      <c r="X75" s="921"/>
      <c r="Y75" s="921"/>
      <c r="Z75" s="921"/>
      <c r="AA75" s="921" t="s">
        <v>1525</v>
      </c>
      <c r="AB75" s="921"/>
      <c r="AC75" s="921"/>
      <c r="AD75" s="921"/>
      <c r="AE75" s="921"/>
      <c r="AF75" s="921"/>
      <c r="AG75" s="1508"/>
      <c r="AH75" s="486"/>
      <c r="AI75" s="486"/>
      <c r="AJ75" s="545"/>
      <c r="AL75" s="650"/>
      <c r="AM75" s="652"/>
      <c r="AN75" s="661"/>
      <c r="AO75" s="652"/>
      <c r="AP75" s="652"/>
      <c r="AQ75" s="652"/>
      <c r="AR75" s="652"/>
      <c r="AS75" s="652"/>
      <c r="AT75" s="652"/>
      <c r="AU75" s="652"/>
      <c r="AV75" s="652"/>
      <c r="AW75" s="652"/>
      <c r="AX75" s="652"/>
      <c r="AY75" s="652"/>
      <c r="AZ75" s="652"/>
      <c r="BA75" s="652"/>
      <c r="BB75" s="652"/>
      <c r="BC75" s="652"/>
      <c r="BD75" s="652"/>
      <c r="BE75" s="652"/>
      <c r="BF75" s="652"/>
      <c r="BG75" s="652"/>
      <c r="BH75" s="652"/>
      <c r="BI75" s="652"/>
      <c r="BJ75" s="652"/>
      <c r="BK75" s="652"/>
      <c r="BL75" s="652"/>
      <c r="BM75" s="652"/>
      <c r="BN75" s="652"/>
      <c r="BO75" s="652"/>
    </row>
    <row r="76" spans="1:67" s="6" customFormat="1" ht="15">
      <c r="A76" s="673" t="s">
        <v>1098</v>
      </c>
      <c r="B76" s="142"/>
      <c r="C76" s="142" t="s">
        <v>1099</v>
      </c>
      <c r="D76" s="1756" t="s">
        <v>1088</v>
      </c>
      <c r="E76" s="142"/>
      <c r="F76" s="524"/>
      <c r="G76" s="152" t="s">
        <v>751</v>
      </c>
      <c r="H76" s="152">
        <v>48</v>
      </c>
      <c r="I76" s="152"/>
      <c r="J76" s="505">
        <f t="shared" si="10"/>
        <v>48</v>
      </c>
      <c r="K76" s="524"/>
      <c r="L76" s="631"/>
      <c r="M76" s="524"/>
      <c r="N76" s="631"/>
      <c r="O76" s="631"/>
      <c r="P76" s="631"/>
      <c r="Q76" s="925"/>
      <c r="R76" s="925"/>
      <c r="S76" s="926"/>
      <c r="T76" s="927"/>
      <c r="U76" s="926"/>
      <c r="V76" s="926"/>
      <c r="W76" s="926"/>
      <c r="X76" s="926"/>
      <c r="Y76" s="926"/>
      <c r="Z76" s="926"/>
      <c r="AA76" s="926"/>
      <c r="AB76" s="926"/>
      <c r="AC76" s="926"/>
      <c r="AD76" s="926"/>
      <c r="AE76" s="926"/>
      <c r="AF76" s="926"/>
      <c r="AG76" s="1508"/>
      <c r="AH76" s="486"/>
      <c r="AI76" s="486"/>
      <c r="AJ76" s="545"/>
      <c r="AL76" s="650"/>
      <c r="AM76" s="652"/>
      <c r="AN76" s="661"/>
      <c r="AO76" s="652"/>
      <c r="AP76" s="652"/>
      <c r="AQ76" s="652"/>
      <c r="AR76" s="652"/>
      <c r="AS76" s="652"/>
      <c r="AT76" s="652"/>
      <c r="AU76" s="652"/>
      <c r="AV76" s="652"/>
      <c r="AW76" s="652"/>
      <c r="AX76" s="652"/>
      <c r="AY76" s="652"/>
      <c r="AZ76" s="652"/>
      <c r="BA76" s="652"/>
      <c r="BB76" s="652"/>
      <c r="BC76" s="652"/>
      <c r="BD76" s="652"/>
      <c r="BE76" s="652"/>
      <c r="BF76" s="652"/>
      <c r="BG76" s="652"/>
      <c r="BH76" s="652"/>
      <c r="BI76" s="652"/>
      <c r="BJ76" s="652"/>
      <c r="BK76" s="652"/>
      <c r="BL76" s="652"/>
      <c r="BM76" s="652"/>
      <c r="BN76" s="652"/>
      <c r="BO76" s="652"/>
    </row>
    <row r="77" spans="1:67" s="6" customFormat="1" ht="15">
      <c r="A77" s="1060"/>
      <c r="B77" s="853"/>
      <c r="C77" s="853"/>
      <c r="D77" s="853"/>
      <c r="E77" s="853"/>
      <c r="F77" s="1061"/>
      <c r="G77" s="961"/>
      <c r="H77" s="961"/>
      <c r="I77" s="961"/>
      <c r="J77" s="855"/>
      <c r="K77" s="1062"/>
      <c r="L77" s="631"/>
      <c r="M77" s="1062"/>
      <c r="N77" s="631"/>
      <c r="O77" s="631"/>
      <c r="P77" s="631"/>
      <c r="Q77" s="925"/>
      <c r="R77" s="925"/>
      <c r="S77" s="926"/>
      <c r="T77" s="927"/>
      <c r="U77" s="926"/>
      <c r="V77" s="926"/>
      <c r="W77" s="926"/>
      <c r="X77" s="926"/>
      <c r="Y77" s="926"/>
      <c r="Z77" s="926"/>
      <c r="AA77" s="926"/>
      <c r="AB77" s="926"/>
      <c r="AC77" s="926"/>
      <c r="AD77" s="926"/>
      <c r="AE77" s="926"/>
      <c r="AF77" s="926"/>
      <c r="AG77" s="1508"/>
      <c r="AH77" s="486"/>
      <c r="AI77" s="486"/>
      <c r="AJ77" s="545"/>
      <c r="AL77" s="650"/>
      <c r="AM77" s="652"/>
      <c r="AN77" s="661"/>
      <c r="AO77" s="652"/>
      <c r="AP77" s="652"/>
      <c r="AQ77" s="652"/>
      <c r="AR77" s="652"/>
      <c r="AS77" s="652"/>
      <c r="AT77" s="652"/>
      <c r="AU77" s="652"/>
      <c r="AV77" s="652"/>
      <c r="AW77" s="652"/>
      <c r="AX77" s="652"/>
      <c r="AY77" s="652"/>
      <c r="AZ77" s="652"/>
      <c r="BA77" s="652"/>
      <c r="BB77" s="652"/>
      <c r="BC77" s="652"/>
      <c r="BD77" s="652"/>
      <c r="BE77" s="652"/>
      <c r="BF77" s="652"/>
      <c r="BG77" s="652"/>
      <c r="BH77" s="652"/>
      <c r="BI77" s="652"/>
      <c r="BJ77" s="652"/>
      <c r="BK77" s="652"/>
      <c r="BL77" s="652"/>
      <c r="BM77" s="652"/>
      <c r="BN77" s="652"/>
      <c r="BO77" s="652"/>
    </row>
    <row r="78" spans="1:67" s="6" customFormat="1" ht="15">
      <c r="A78" s="1063"/>
      <c r="B78" s="1064"/>
      <c r="C78" s="1064"/>
      <c r="D78" s="1064"/>
      <c r="E78" s="1064"/>
      <c r="F78" s="1065"/>
      <c r="G78" s="1064"/>
      <c r="H78" s="1064"/>
      <c r="I78" s="1064"/>
      <c r="J78" s="1066"/>
      <c r="K78" s="1067"/>
      <c r="L78" s="1051"/>
      <c r="M78" s="573" t="s">
        <v>1519</v>
      </c>
      <c r="N78" s="1051"/>
      <c r="O78" s="1051"/>
      <c r="P78" s="1051"/>
      <c r="Q78" s="925"/>
      <c r="R78" s="925"/>
      <c r="S78" s="926"/>
      <c r="T78" s="927"/>
      <c r="U78" s="926"/>
      <c r="V78" s="926"/>
      <c r="W78" s="926"/>
      <c r="X78" s="926"/>
      <c r="Y78" s="926"/>
      <c r="Z78" s="926"/>
      <c r="AA78" s="926"/>
      <c r="AB78" s="926"/>
      <c r="AC78" s="926"/>
      <c r="AD78" s="926"/>
      <c r="AE78" s="926"/>
      <c r="AF78" s="926"/>
      <c r="AG78" s="1508"/>
      <c r="AH78" s="486"/>
      <c r="AI78" s="486"/>
      <c r="AJ78" s="545"/>
      <c r="AL78" s="650"/>
      <c r="AM78" s="652"/>
      <c r="AN78" s="661"/>
      <c r="AO78" s="652"/>
      <c r="AP78" s="652"/>
      <c r="AQ78" s="652"/>
      <c r="AR78" s="652"/>
      <c r="AS78" s="652"/>
      <c r="AT78" s="652"/>
      <c r="AU78" s="652"/>
      <c r="AV78" s="652"/>
      <c r="AW78" s="652"/>
      <c r="AX78" s="652"/>
      <c r="AY78" s="652"/>
      <c r="AZ78" s="652"/>
      <c r="BA78" s="652"/>
      <c r="BB78" s="652"/>
      <c r="BC78" s="652"/>
      <c r="BD78" s="652"/>
      <c r="BE78" s="652"/>
      <c r="BF78" s="652"/>
      <c r="BG78" s="652"/>
      <c r="BH78" s="652"/>
      <c r="BI78" s="652"/>
      <c r="BJ78" s="652"/>
      <c r="BK78" s="652"/>
      <c r="BL78" s="652"/>
      <c r="BM78" s="652"/>
      <c r="BN78" s="652"/>
      <c r="BO78" s="652"/>
    </row>
    <row r="79" spans="1:67" s="6" customFormat="1" ht="15">
      <c r="A79" s="870"/>
      <c r="B79" s="870"/>
      <c r="C79" s="870"/>
      <c r="D79" s="870"/>
      <c r="E79" s="870"/>
      <c r="F79" s="870"/>
      <c r="G79" s="870"/>
      <c r="H79" s="870"/>
      <c r="I79" s="870"/>
      <c r="J79" s="1032">
        <f>SUM(J80:J87)</f>
        <v>40999</v>
      </c>
      <c r="K79" s="573"/>
      <c r="L79" s="1051"/>
      <c r="M79" s="573" t="s">
        <v>2643</v>
      </c>
      <c r="N79" s="1051"/>
      <c r="O79" s="573" t="s">
        <v>940</v>
      </c>
      <c r="P79" s="1051"/>
      <c r="Q79" s="925"/>
      <c r="R79" s="925"/>
      <c r="S79" s="926"/>
      <c r="T79" s="927"/>
      <c r="U79" s="926"/>
      <c r="V79" s="926"/>
      <c r="W79" s="926"/>
      <c r="X79" s="926"/>
      <c r="Y79" s="926"/>
      <c r="Z79" s="926"/>
      <c r="AA79" s="926"/>
      <c r="AB79" s="926"/>
      <c r="AC79" s="926"/>
      <c r="AD79" s="926"/>
      <c r="AE79" s="926"/>
      <c r="AF79" s="926"/>
      <c r="AG79" s="1508"/>
      <c r="AH79" s="486"/>
      <c r="AI79" s="486"/>
      <c r="AJ79" s="545"/>
      <c r="AL79" s="650"/>
      <c r="AM79" s="652"/>
      <c r="AN79" s="661"/>
      <c r="AO79" s="652"/>
      <c r="AP79" s="652"/>
      <c r="AQ79" s="652"/>
      <c r="AR79" s="652"/>
      <c r="AS79" s="652"/>
      <c r="AT79" s="652"/>
      <c r="AU79" s="652"/>
      <c r="AV79" s="652"/>
      <c r="AW79" s="652"/>
      <c r="AX79" s="652"/>
      <c r="AY79" s="652"/>
      <c r="AZ79" s="652"/>
      <c r="BA79" s="652"/>
      <c r="BB79" s="652"/>
      <c r="BC79" s="652"/>
      <c r="BD79" s="652"/>
      <c r="BE79" s="652"/>
      <c r="BF79" s="652"/>
      <c r="BG79" s="652"/>
      <c r="BH79" s="652"/>
      <c r="BI79" s="652"/>
      <c r="BJ79" s="652"/>
      <c r="BK79" s="652"/>
      <c r="BL79" s="652"/>
      <c r="BM79" s="652"/>
      <c r="BN79" s="652"/>
      <c r="BO79" s="652"/>
    </row>
    <row r="80" spans="1:67" s="5" customFormat="1" ht="15">
      <c r="A80" s="490" t="s">
        <v>363</v>
      </c>
      <c r="B80" s="27" t="s">
        <v>364</v>
      </c>
      <c r="C80" s="27">
        <f>COUNTA(C81:C87)</f>
        <v>7</v>
      </c>
      <c r="D80" s="27"/>
      <c r="E80" s="27"/>
      <c r="F80" s="567"/>
      <c r="G80" s="27" t="s">
        <v>751</v>
      </c>
      <c r="H80" s="27">
        <v>9908</v>
      </c>
      <c r="I80" s="27"/>
      <c r="J80" s="526">
        <f>SUM(H80:I80)</f>
        <v>9908</v>
      </c>
      <c r="K80" s="573" t="s">
        <v>691</v>
      </c>
      <c r="L80" s="633"/>
      <c r="M80" s="737" t="s">
        <v>2645</v>
      </c>
      <c r="N80" s="633"/>
      <c r="O80" s="737" t="s">
        <v>685</v>
      </c>
      <c r="P80" s="633"/>
      <c r="Q80" s="921">
        <f t="shared" ref="Q80:AF80" si="11">COUNTA(Q55:Q79)</f>
        <v>1</v>
      </c>
      <c r="R80" s="921">
        <f t="shared" si="11"/>
        <v>0</v>
      </c>
      <c r="S80" s="921">
        <f t="shared" si="11"/>
        <v>0</v>
      </c>
      <c r="T80" s="969">
        <f t="shared" si="11"/>
        <v>0</v>
      </c>
      <c r="U80" s="921">
        <f t="shared" si="11"/>
        <v>1</v>
      </c>
      <c r="V80" s="921">
        <f t="shared" si="11"/>
        <v>1</v>
      </c>
      <c r="W80" s="921">
        <f t="shared" si="11"/>
        <v>1</v>
      </c>
      <c r="X80" s="921">
        <f t="shared" si="11"/>
        <v>0</v>
      </c>
      <c r="Y80" s="921">
        <f t="shared" si="11"/>
        <v>2</v>
      </c>
      <c r="Z80" s="921">
        <f t="shared" si="11"/>
        <v>1</v>
      </c>
      <c r="AA80" s="921">
        <f t="shared" si="11"/>
        <v>2</v>
      </c>
      <c r="AB80" s="921">
        <f t="shared" si="11"/>
        <v>1</v>
      </c>
      <c r="AC80" s="921">
        <f t="shared" si="11"/>
        <v>0</v>
      </c>
      <c r="AD80" s="921">
        <f t="shared" si="11"/>
        <v>0</v>
      </c>
      <c r="AE80" s="921">
        <f t="shared" si="11"/>
        <v>0</v>
      </c>
      <c r="AF80" s="921">
        <f t="shared" si="11"/>
        <v>0</v>
      </c>
      <c r="AG80" s="1776"/>
      <c r="AH80" s="1777"/>
      <c r="AI80" s="1777"/>
      <c r="AJ80" s="1778"/>
      <c r="AL80" s="650"/>
      <c r="AM80" s="652"/>
      <c r="AN80" s="661"/>
      <c r="AO80" s="652"/>
      <c r="AP80" s="652"/>
      <c r="AQ80" s="652"/>
      <c r="AR80" s="652"/>
      <c r="AS80" s="652"/>
      <c r="AT80" s="652"/>
      <c r="AU80" s="652"/>
      <c r="AV80" s="652"/>
      <c r="AW80" s="652"/>
      <c r="AX80" s="652"/>
      <c r="AY80" s="652"/>
      <c r="AZ80" s="652"/>
      <c r="BA80" s="652"/>
      <c r="BB80" s="652"/>
      <c r="BC80" s="652"/>
      <c r="BD80" s="652"/>
      <c r="BE80" s="652"/>
      <c r="BF80" s="652"/>
      <c r="BG80" s="652"/>
      <c r="BH80" s="652"/>
      <c r="BI80" s="652"/>
      <c r="BJ80" s="652"/>
      <c r="BK80" s="652"/>
      <c r="BL80" s="652"/>
      <c r="BM80" s="652"/>
      <c r="BN80" s="652"/>
      <c r="BO80" s="652"/>
    </row>
    <row r="81" spans="1:67" s="5" customFormat="1" ht="15">
      <c r="A81" s="226" t="s">
        <v>363</v>
      </c>
      <c r="B81" s="26"/>
      <c r="C81" s="26" t="s">
        <v>1100</v>
      </c>
      <c r="D81" s="27" t="s">
        <v>364</v>
      </c>
      <c r="E81" s="26"/>
      <c r="F81" s="504"/>
      <c r="G81" s="36" t="s">
        <v>689</v>
      </c>
      <c r="H81" s="36">
        <v>416</v>
      </c>
      <c r="I81" s="36">
        <v>1355</v>
      </c>
      <c r="J81" s="505">
        <f>SUM(H81:I81)</f>
        <v>1771</v>
      </c>
      <c r="K81" s="504"/>
      <c r="L81" s="629"/>
      <c r="M81" s="504"/>
      <c r="N81" s="629"/>
      <c r="O81" s="629"/>
      <c r="P81" s="629"/>
      <c r="Q81" s="920" t="s">
        <v>1525</v>
      </c>
      <c r="R81" s="946" t="s">
        <v>1525</v>
      </c>
      <c r="S81" s="920"/>
      <c r="T81" s="922"/>
      <c r="U81" s="920"/>
      <c r="V81" s="920" t="s">
        <v>1525</v>
      </c>
      <c r="W81" s="926"/>
      <c r="X81" s="920" t="s">
        <v>1525</v>
      </c>
      <c r="Y81" s="946" t="s">
        <v>1525</v>
      </c>
      <c r="Z81" s="920" t="s">
        <v>1525</v>
      </c>
      <c r="AA81" s="946" t="s">
        <v>1525</v>
      </c>
      <c r="AB81" s="920"/>
      <c r="AC81" s="920"/>
      <c r="AD81" s="920"/>
      <c r="AE81" s="920"/>
      <c r="AF81" s="920"/>
      <c r="AG81" s="1507"/>
      <c r="AH81" s="1507"/>
      <c r="AI81" s="1507"/>
      <c r="AJ81" s="1516"/>
      <c r="AL81" s="650"/>
      <c r="AM81" s="652"/>
      <c r="AN81" s="661"/>
      <c r="AO81" s="652"/>
      <c r="AP81" s="652"/>
      <c r="AQ81" s="652"/>
      <c r="AR81" s="652"/>
      <c r="AS81" s="652"/>
      <c r="AT81" s="652"/>
      <c r="AU81" s="652"/>
      <c r="AV81" s="652"/>
      <c r="AW81" s="652"/>
      <c r="AX81" s="652"/>
      <c r="AY81" s="652"/>
      <c r="AZ81" s="652"/>
      <c r="BA81" s="652"/>
      <c r="BB81" s="652"/>
      <c r="BC81" s="652"/>
      <c r="BD81" s="652"/>
      <c r="BE81" s="652"/>
      <c r="BF81" s="652"/>
      <c r="BG81" s="652"/>
      <c r="BH81" s="652"/>
      <c r="BI81" s="652"/>
      <c r="BJ81" s="652"/>
      <c r="BK81" s="652"/>
      <c r="BL81" s="652"/>
      <c r="BM81" s="652"/>
      <c r="BN81" s="652"/>
      <c r="BO81" s="652"/>
    </row>
    <row r="82" spans="1:67" s="5" customFormat="1" ht="15">
      <c r="A82" s="226" t="s">
        <v>363</v>
      </c>
      <c r="B82" s="26"/>
      <c r="C82" s="40" t="s">
        <v>1101</v>
      </c>
      <c r="D82" s="27" t="s">
        <v>364</v>
      </c>
      <c r="E82" s="40"/>
      <c r="F82" s="504"/>
      <c r="G82" s="36" t="s">
        <v>808</v>
      </c>
      <c r="H82" s="36">
        <v>442</v>
      </c>
      <c r="I82" s="36">
        <v>844</v>
      </c>
      <c r="J82" s="505">
        <f t="shared" ref="J82:J87" si="12">SUM(H82:I82)</f>
        <v>1286</v>
      </c>
      <c r="K82" s="504"/>
      <c r="L82" s="629"/>
      <c r="M82" s="504"/>
      <c r="N82" s="629"/>
      <c r="O82" s="629"/>
      <c r="P82" s="629"/>
      <c r="Q82" s="920"/>
      <c r="R82" s="920"/>
      <c r="S82" s="921"/>
      <c r="T82" s="922"/>
      <c r="U82" s="921"/>
      <c r="V82" s="921"/>
      <c r="W82" s="921"/>
      <c r="X82" s="921"/>
      <c r="Y82" s="921"/>
      <c r="Z82" s="921"/>
      <c r="AA82" s="921"/>
      <c r="AB82" s="921"/>
      <c r="AC82" s="921"/>
      <c r="AD82" s="921"/>
      <c r="AE82" s="921"/>
      <c r="AF82" s="921"/>
      <c r="AG82" s="1508"/>
      <c r="AH82" s="1508"/>
      <c r="AI82" s="1508"/>
      <c r="AJ82" s="1517"/>
      <c r="AL82" s="650"/>
      <c r="AM82" s="652"/>
      <c r="AN82" s="661"/>
      <c r="AO82" s="652"/>
      <c r="AP82" s="652"/>
      <c r="AQ82" s="652"/>
      <c r="AR82" s="652"/>
      <c r="AS82" s="652"/>
      <c r="AT82" s="652"/>
      <c r="AU82" s="652"/>
      <c r="AV82" s="652"/>
      <c r="AW82" s="652"/>
      <c r="AX82" s="652"/>
      <c r="AY82" s="652"/>
      <c r="AZ82" s="652"/>
      <c r="BA82" s="652"/>
      <c r="BB82" s="652"/>
      <c r="BC82" s="652"/>
      <c r="BD82" s="652"/>
      <c r="BE82" s="652"/>
      <c r="BF82" s="652"/>
      <c r="BG82" s="652"/>
      <c r="BH82" s="652"/>
      <c r="BI82" s="652"/>
      <c r="BJ82" s="652"/>
      <c r="BK82" s="652"/>
      <c r="BL82" s="652"/>
      <c r="BM82" s="652"/>
      <c r="BN82" s="652"/>
      <c r="BO82" s="652"/>
    </row>
    <row r="83" spans="1:67" s="5" customFormat="1" ht="15">
      <c r="A83" s="226" t="s">
        <v>363</v>
      </c>
      <c r="B83" s="26"/>
      <c r="C83" s="26" t="s">
        <v>369</v>
      </c>
      <c r="D83" s="27" t="s">
        <v>364</v>
      </c>
      <c r="E83" s="26"/>
      <c r="F83" s="504">
        <v>6.2</v>
      </c>
      <c r="G83" s="36" t="s">
        <v>751</v>
      </c>
      <c r="H83" s="36">
        <v>61</v>
      </c>
      <c r="I83" s="36">
        <v>177</v>
      </c>
      <c r="J83" s="505">
        <f t="shared" si="12"/>
        <v>238</v>
      </c>
      <c r="K83" s="504"/>
      <c r="L83" s="629"/>
      <c r="M83" s="504"/>
      <c r="N83" s="629"/>
      <c r="O83" s="629"/>
      <c r="P83" s="629"/>
      <c r="Q83" s="920"/>
      <c r="R83" s="920"/>
      <c r="S83" s="921"/>
      <c r="T83" s="922"/>
      <c r="U83" s="921"/>
      <c r="V83" s="921"/>
      <c r="W83" s="921"/>
      <c r="X83" s="921"/>
      <c r="Y83" s="921"/>
      <c r="Z83" s="921"/>
      <c r="AA83" s="921"/>
      <c r="AB83" s="921"/>
      <c r="AC83" s="921"/>
      <c r="AD83" s="921"/>
      <c r="AE83" s="921"/>
      <c r="AF83" s="921"/>
      <c r="AG83" s="1508"/>
      <c r="AH83" s="1508"/>
      <c r="AI83" s="1508"/>
      <c r="AJ83" s="1517"/>
      <c r="AL83" s="650"/>
      <c r="AM83" s="652"/>
      <c r="AN83" s="661"/>
      <c r="AO83" s="652"/>
      <c r="AP83" s="652"/>
      <c r="AQ83" s="652"/>
      <c r="AR83" s="652"/>
      <c r="AS83" s="652"/>
      <c r="AT83" s="652"/>
      <c r="AU83" s="652"/>
      <c r="AV83" s="652"/>
      <c r="AW83" s="652"/>
      <c r="AX83" s="652"/>
      <c r="AY83" s="652"/>
      <c r="AZ83" s="652"/>
      <c r="BA83" s="652"/>
      <c r="BB83" s="652"/>
      <c r="BC83" s="652"/>
      <c r="BD83" s="652"/>
      <c r="BE83" s="652"/>
      <c r="BF83" s="652"/>
      <c r="BG83" s="652"/>
      <c r="BH83" s="652"/>
      <c r="BI83" s="652"/>
      <c r="BJ83" s="652"/>
      <c r="BK83" s="652"/>
      <c r="BL83" s="652"/>
      <c r="BM83" s="652"/>
      <c r="BN83" s="652"/>
      <c r="BO83" s="652"/>
    </row>
    <row r="84" spans="1:67" s="5" customFormat="1" ht="15">
      <c r="A84" s="226" t="s">
        <v>363</v>
      </c>
      <c r="B84" s="26"/>
      <c r="C84" s="26" t="s">
        <v>366</v>
      </c>
      <c r="D84" s="27" t="s">
        <v>364</v>
      </c>
      <c r="E84" s="26"/>
      <c r="F84" s="504">
        <v>11.2</v>
      </c>
      <c r="G84" s="36" t="s">
        <v>751</v>
      </c>
      <c r="H84" s="36">
        <v>695</v>
      </c>
      <c r="I84" s="36">
        <v>3074</v>
      </c>
      <c r="J84" s="505">
        <f t="shared" si="12"/>
        <v>3769</v>
      </c>
      <c r="K84" s="504"/>
      <c r="L84" s="629"/>
      <c r="M84" s="504"/>
      <c r="N84" s="629"/>
      <c r="O84" s="629"/>
      <c r="P84" s="629"/>
      <c r="Q84" s="920"/>
      <c r="R84" s="920"/>
      <c r="S84" s="921"/>
      <c r="T84" s="922"/>
      <c r="U84" s="921"/>
      <c r="V84" s="921"/>
      <c r="W84" s="921"/>
      <c r="X84" s="921"/>
      <c r="Y84" s="921"/>
      <c r="Z84" s="921"/>
      <c r="AA84" s="921"/>
      <c r="AB84" s="921"/>
      <c r="AC84" s="921"/>
      <c r="AD84" s="921"/>
      <c r="AE84" s="921"/>
      <c r="AF84" s="921"/>
      <c r="AG84" s="1508"/>
      <c r="AH84" s="1508"/>
      <c r="AI84" s="1508"/>
      <c r="AJ84" s="1517"/>
      <c r="AL84" s="650"/>
      <c r="AM84" s="652"/>
      <c r="AN84" s="661"/>
      <c r="AO84" s="652"/>
      <c r="AP84" s="652"/>
      <c r="AQ84" s="652"/>
      <c r="AR84" s="652"/>
      <c r="AS84" s="652"/>
      <c r="AT84" s="652"/>
      <c r="AU84" s="652"/>
      <c r="AV84" s="652"/>
      <c r="AW84" s="652"/>
      <c r="AX84" s="652"/>
      <c r="AY84" s="652"/>
      <c r="AZ84" s="652"/>
      <c r="BA84" s="652"/>
      <c r="BB84" s="652"/>
      <c r="BC84" s="652"/>
      <c r="BD84" s="652"/>
      <c r="BE84" s="652"/>
      <c r="BF84" s="652"/>
      <c r="BG84" s="652"/>
      <c r="BH84" s="652"/>
      <c r="BI84" s="652"/>
      <c r="BJ84" s="652"/>
      <c r="BK84" s="652"/>
      <c r="BL84" s="652"/>
      <c r="BM84" s="652"/>
      <c r="BN84" s="652"/>
      <c r="BO84" s="652"/>
    </row>
    <row r="85" spans="1:67" s="5" customFormat="1" ht="15">
      <c r="A85" s="226" t="s">
        <v>363</v>
      </c>
      <c r="B85" s="26"/>
      <c r="C85" s="26" t="s">
        <v>1102</v>
      </c>
      <c r="D85" s="27" t="s">
        <v>364</v>
      </c>
      <c r="E85" s="26"/>
      <c r="F85" s="504">
        <v>12.9</v>
      </c>
      <c r="G85" s="36" t="s">
        <v>751</v>
      </c>
      <c r="H85" s="36">
        <v>557</v>
      </c>
      <c r="I85" s="36">
        <v>1978</v>
      </c>
      <c r="J85" s="505">
        <f t="shared" si="12"/>
        <v>2535</v>
      </c>
      <c r="K85" s="504"/>
      <c r="L85" s="629"/>
      <c r="M85" s="504"/>
      <c r="N85" s="629"/>
      <c r="O85" s="629"/>
      <c r="P85" s="629"/>
      <c r="Q85" s="920"/>
      <c r="R85" s="920"/>
      <c r="S85" s="921"/>
      <c r="T85" s="922"/>
      <c r="U85" s="921"/>
      <c r="V85" s="921"/>
      <c r="W85" s="921"/>
      <c r="X85" s="921"/>
      <c r="Y85" s="921"/>
      <c r="Z85" s="921"/>
      <c r="AA85" s="921"/>
      <c r="AB85" s="921"/>
      <c r="AC85" s="921"/>
      <c r="AD85" s="921"/>
      <c r="AE85" s="921"/>
      <c r="AF85" s="921"/>
      <c r="AG85" s="1508"/>
      <c r="AH85" s="1508"/>
      <c r="AI85" s="1508"/>
      <c r="AJ85" s="1517"/>
      <c r="AL85" s="650"/>
      <c r="AM85" s="652"/>
      <c r="AN85" s="661"/>
      <c r="AO85" s="652"/>
      <c r="AP85" s="652"/>
      <c r="AQ85" s="652"/>
      <c r="AR85" s="652"/>
      <c r="AS85" s="652"/>
      <c r="AT85" s="652"/>
      <c r="AU85" s="652"/>
      <c r="AV85" s="652"/>
      <c r="AW85" s="652"/>
      <c r="AX85" s="652"/>
      <c r="AY85" s="652"/>
      <c r="AZ85" s="652"/>
      <c r="BA85" s="652"/>
      <c r="BB85" s="652"/>
      <c r="BC85" s="652"/>
      <c r="BD85" s="652"/>
      <c r="BE85" s="652"/>
      <c r="BF85" s="652"/>
      <c r="BG85" s="652"/>
      <c r="BH85" s="652"/>
      <c r="BI85" s="652"/>
      <c r="BJ85" s="652"/>
      <c r="BK85" s="652"/>
      <c r="BL85" s="652"/>
      <c r="BM85" s="652"/>
      <c r="BN85" s="652"/>
      <c r="BO85" s="652"/>
    </row>
    <row r="86" spans="1:67" s="5" customFormat="1" ht="15">
      <c r="A86" s="226" t="s">
        <v>363</v>
      </c>
      <c r="B86" s="26"/>
      <c r="C86" s="40" t="s">
        <v>1103</v>
      </c>
      <c r="D86" s="27" t="s">
        <v>364</v>
      </c>
      <c r="E86" s="40"/>
      <c r="F86" s="504"/>
      <c r="G86" s="36" t="s">
        <v>751</v>
      </c>
      <c r="H86" s="36">
        <v>301</v>
      </c>
      <c r="I86" s="36">
        <v>1669</v>
      </c>
      <c r="J86" s="505">
        <f t="shared" si="12"/>
        <v>1970</v>
      </c>
      <c r="K86" s="504"/>
      <c r="L86" s="629"/>
      <c r="M86" s="504"/>
      <c r="N86" s="629"/>
      <c r="O86" s="629"/>
      <c r="P86" s="629"/>
      <c r="Q86" s="920"/>
      <c r="R86" s="920"/>
      <c r="S86" s="921"/>
      <c r="T86" s="922"/>
      <c r="U86" s="921"/>
      <c r="V86" s="921"/>
      <c r="W86" s="921"/>
      <c r="X86" s="921"/>
      <c r="Y86" s="921"/>
      <c r="Z86" s="921"/>
      <c r="AA86" s="921"/>
      <c r="AB86" s="921"/>
      <c r="AC86" s="921"/>
      <c r="AD86" s="921"/>
      <c r="AE86" s="921"/>
      <c r="AF86" s="921"/>
      <c r="AG86" s="1508"/>
      <c r="AH86" s="1508"/>
      <c r="AI86" s="1508"/>
      <c r="AJ86" s="1517"/>
      <c r="AL86" s="650"/>
      <c r="AM86" s="652"/>
      <c r="AN86" s="661"/>
      <c r="AO86" s="652"/>
      <c r="AP86" s="652"/>
      <c r="AQ86" s="652"/>
      <c r="AR86" s="652"/>
      <c r="AS86" s="652"/>
      <c r="AT86" s="652"/>
      <c r="AU86" s="652"/>
      <c r="AV86" s="652"/>
      <c r="AW86" s="652"/>
      <c r="AX86" s="652"/>
      <c r="AY86" s="652"/>
      <c r="AZ86" s="652"/>
      <c r="BA86" s="652"/>
      <c r="BB86" s="652"/>
      <c r="BC86" s="652"/>
      <c r="BD86" s="652"/>
      <c r="BE86" s="652"/>
      <c r="BF86" s="652"/>
      <c r="BG86" s="652"/>
      <c r="BH86" s="652"/>
      <c r="BI86" s="652"/>
      <c r="BJ86" s="652"/>
      <c r="BK86" s="652"/>
      <c r="BL86" s="652"/>
      <c r="BM86" s="652"/>
      <c r="BN86" s="652"/>
      <c r="BO86" s="652"/>
    </row>
    <row r="87" spans="1:67" s="5" customFormat="1" ht="15">
      <c r="A87" s="692" t="s">
        <v>383</v>
      </c>
      <c r="B87" s="46"/>
      <c r="C87" s="48" t="s">
        <v>1114</v>
      </c>
      <c r="D87" s="27" t="s">
        <v>364</v>
      </c>
      <c r="E87" s="48"/>
      <c r="F87" s="568"/>
      <c r="G87" s="49" t="s">
        <v>751</v>
      </c>
      <c r="H87" s="49">
        <v>5538</v>
      </c>
      <c r="I87" s="49">
        <v>13984</v>
      </c>
      <c r="J87" s="505">
        <f t="shared" si="12"/>
        <v>19522</v>
      </c>
      <c r="K87" s="504"/>
      <c r="L87" s="629"/>
      <c r="M87" s="504"/>
      <c r="N87" s="629"/>
      <c r="O87" s="629"/>
      <c r="P87" s="629"/>
      <c r="Q87" s="920"/>
      <c r="R87" s="920"/>
      <c r="S87" s="921"/>
      <c r="T87" s="922"/>
      <c r="U87" s="921"/>
      <c r="V87" s="921"/>
      <c r="W87" s="921"/>
      <c r="X87" s="921"/>
      <c r="Y87" s="921"/>
      <c r="Z87" s="921"/>
      <c r="AA87" s="921"/>
      <c r="AB87" s="921"/>
      <c r="AC87" s="921"/>
      <c r="AD87" s="921"/>
      <c r="AE87" s="921"/>
      <c r="AF87" s="921"/>
      <c r="AG87" s="1508"/>
      <c r="AH87" s="1508"/>
      <c r="AI87" s="1508"/>
      <c r="AJ87" s="1517"/>
      <c r="AL87" s="650"/>
      <c r="AM87" s="652"/>
      <c r="AN87" s="661"/>
      <c r="AO87" s="652"/>
      <c r="AP87" s="652"/>
      <c r="AQ87" s="652"/>
      <c r="AR87" s="652"/>
      <c r="AS87" s="652"/>
      <c r="AT87" s="652"/>
      <c r="AU87" s="652"/>
      <c r="AV87" s="652"/>
      <c r="AW87" s="652"/>
      <c r="AX87" s="652"/>
      <c r="AY87" s="652"/>
      <c r="AZ87" s="652"/>
      <c r="BA87" s="652"/>
      <c r="BB87" s="652"/>
      <c r="BC87" s="652"/>
      <c r="BD87" s="652"/>
      <c r="BE87" s="652"/>
      <c r="BF87" s="652"/>
      <c r="BG87" s="652"/>
      <c r="BH87" s="652"/>
      <c r="BI87" s="652"/>
      <c r="BJ87" s="652"/>
      <c r="BK87" s="652"/>
      <c r="BL87" s="652"/>
      <c r="BM87" s="652"/>
      <c r="BN87" s="652"/>
      <c r="BO87" s="652"/>
    </row>
    <row r="88" spans="1:67" s="5" customFormat="1" ht="15">
      <c r="A88" s="675"/>
      <c r="B88" s="241"/>
      <c r="C88" s="955"/>
      <c r="D88" s="955"/>
      <c r="E88" s="955"/>
      <c r="F88" s="1029"/>
      <c r="G88" s="37"/>
      <c r="H88" s="37"/>
      <c r="I88" s="37"/>
      <c r="J88" s="958"/>
      <c r="K88" s="568"/>
      <c r="L88" s="634"/>
      <c r="M88" s="568"/>
      <c r="N88" s="634"/>
      <c r="O88" s="634"/>
      <c r="P88" s="634"/>
      <c r="Q88" s="920"/>
      <c r="R88" s="920"/>
      <c r="S88" s="921"/>
      <c r="T88" s="922"/>
      <c r="U88" s="921"/>
      <c r="V88" s="921"/>
      <c r="W88" s="921"/>
      <c r="X88" s="921"/>
      <c r="Y88" s="921"/>
      <c r="Z88" s="921"/>
      <c r="AA88" s="921"/>
      <c r="AB88" s="921"/>
      <c r="AC88" s="921"/>
      <c r="AD88" s="921"/>
      <c r="AE88" s="921"/>
      <c r="AF88" s="921"/>
      <c r="AG88" s="1508"/>
      <c r="AH88" s="1508"/>
      <c r="AI88" s="1508"/>
      <c r="AJ88" s="1517"/>
      <c r="AL88" s="650"/>
      <c r="AM88" s="652"/>
      <c r="AN88" s="661"/>
      <c r="AO88" s="652"/>
      <c r="AP88" s="652"/>
      <c r="AQ88" s="652"/>
      <c r="AR88" s="652"/>
      <c r="AS88" s="652"/>
      <c r="AT88" s="652"/>
      <c r="AU88" s="652"/>
      <c r="AV88" s="652"/>
      <c r="AW88" s="652"/>
      <c r="AX88" s="652"/>
      <c r="AY88" s="652"/>
      <c r="AZ88" s="652"/>
      <c r="BA88" s="652"/>
      <c r="BB88" s="652"/>
      <c r="BC88" s="652"/>
      <c r="BD88" s="652"/>
      <c r="BE88" s="652"/>
      <c r="BF88" s="652"/>
      <c r="BG88" s="652"/>
      <c r="BH88" s="652"/>
      <c r="BI88" s="652"/>
      <c r="BJ88" s="652"/>
      <c r="BK88" s="652"/>
      <c r="BL88" s="652"/>
      <c r="BM88" s="652"/>
      <c r="BN88" s="652"/>
      <c r="BO88" s="652"/>
    </row>
    <row r="89" spans="1:67" s="5" customFormat="1" ht="15">
      <c r="A89" s="818"/>
      <c r="B89" s="1054"/>
      <c r="C89" s="818"/>
      <c r="D89" s="818"/>
      <c r="E89" s="818"/>
      <c r="F89" s="818"/>
      <c r="G89" s="818"/>
      <c r="H89" s="818"/>
      <c r="I89" s="818"/>
      <c r="J89" s="835">
        <f>SUM(J90:J94)</f>
        <v>17826</v>
      </c>
      <c r="K89" s="565"/>
      <c r="L89" s="630"/>
      <c r="M89" s="1053" t="s">
        <v>2645</v>
      </c>
      <c r="N89" s="630"/>
      <c r="O89" s="737" t="s">
        <v>703</v>
      </c>
      <c r="P89" s="630"/>
      <c r="Q89" s="920"/>
      <c r="R89" s="920"/>
      <c r="S89" s="921"/>
      <c r="T89" s="922"/>
      <c r="U89" s="921"/>
      <c r="V89" s="921"/>
      <c r="W89" s="921"/>
      <c r="X89" s="921"/>
      <c r="Y89" s="921"/>
      <c r="Z89" s="921"/>
      <c r="AA89" s="921"/>
      <c r="AB89" s="921"/>
      <c r="AC89" s="921"/>
      <c r="AD89" s="921"/>
      <c r="AE89" s="921"/>
      <c r="AF89" s="921"/>
      <c r="AG89" s="1508"/>
      <c r="AH89" s="1508"/>
      <c r="AI89" s="1508"/>
      <c r="AJ89" s="1517"/>
      <c r="AL89" s="650"/>
      <c r="AM89" s="652"/>
      <c r="AN89" s="661"/>
      <c r="AO89" s="652"/>
      <c r="AP89" s="652"/>
      <c r="AQ89" s="652"/>
      <c r="AR89" s="652"/>
      <c r="AS89" s="652"/>
      <c r="AT89" s="652"/>
      <c r="AU89" s="652"/>
      <c r="AV89" s="652"/>
      <c r="AW89" s="652"/>
      <c r="AX89" s="652"/>
      <c r="AY89" s="652"/>
      <c r="AZ89" s="652"/>
      <c r="BA89" s="652"/>
      <c r="BB89" s="652"/>
      <c r="BC89" s="652"/>
      <c r="BD89" s="652"/>
      <c r="BE89" s="652"/>
      <c r="BF89" s="652"/>
      <c r="BG89" s="652"/>
      <c r="BH89" s="652"/>
      <c r="BI89" s="652"/>
      <c r="BJ89" s="652"/>
      <c r="BK89" s="652"/>
      <c r="BL89" s="652"/>
      <c r="BM89" s="652"/>
      <c r="BN89" s="652"/>
      <c r="BO89" s="652"/>
    </row>
    <row r="90" spans="1:67" s="5" customFormat="1" ht="15">
      <c r="A90" s="682" t="s">
        <v>363</v>
      </c>
      <c r="B90" s="1475" t="s">
        <v>381</v>
      </c>
      <c r="C90" s="41">
        <f>COUNTA(C91:C94)</f>
        <v>4</v>
      </c>
      <c r="D90" s="41"/>
      <c r="E90" s="41"/>
      <c r="F90" s="565"/>
      <c r="G90" s="41" t="s">
        <v>751</v>
      </c>
      <c r="H90" s="41">
        <v>3792</v>
      </c>
      <c r="I90" s="41">
        <v>9215</v>
      </c>
      <c r="J90" s="547">
        <f>SUM(H90:I90)</f>
        <v>13007</v>
      </c>
      <c r="K90" s="573" t="s">
        <v>692</v>
      </c>
      <c r="L90" s="630"/>
      <c r="M90" s="737" t="s">
        <v>2642</v>
      </c>
      <c r="N90" s="630"/>
      <c r="O90" s="737" t="s">
        <v>940</v>
      </c>
      <c r="P90" s="630"/>
      <c r="Q90" s="921">
        <f t="shared" ref="Q90:AF90" si="13">COUNTA(Q81:Q89)</f>
        <v>1</v>
      </c>
      <c r="R90" s="921">
        <f t="shared" si="13"/>
        <v>1</v>
      </c>
      <c r="S90" s="921">
        <f t="shared" si="13"/>
        <v>0</v>
      </c>
      <c r="T90" s="969">
        <f t="shared" si="13"/>
        <v>0</v>
      </c>
      <c r="U90" s="921">
        <f t="shared" si="13"/>
        <v>0</v>
      </c>
      <c r="V90" s="921">
        <f t="shared" si="13"/>
        <v>1</v>
      </c>
      <c r="W90" s="921">
        <f t="shared" si="13"/>
        <v>0</v>
      </c>
      <c r="X90" s="921">
        <f t="shared" si="13"/>
        <v>1</v>
      </c>
      <c r="Y90" s="921">
        <f t="shared" si="13"/>
        <v>1</v>
      </c>
      <c r="Z90" s="921">
        <f t="shared" si="13"/>
        <v>1</v>
      </c>
      <c r="AA90" s="921">
        <f t="shared" si="13"/>
        <v>1</v>
      </c>
      <c r="AB90" s="921">
        <f t="shared" si="13"/>
        <v>0</v>
      </c>
      <c r="AC90" s="921">
        <f t="shared" si="13"/>
        <v>0</v>
      </c>
      <c r="AD90" s="921">
        <f t="shared" si="13"/>
        <v>0</v>
      </c>
      <c r="AE90" s="921">
        <f t="shared" si="13"/>
        <v>0</v>
      </c>
      <c r="AF90" s="921">
        <f t="shared" si="13"/>
        <v>0</v>
      </c>
      <c r="AG90" s="1776"/>
      <c r="AH90" s="1777"/>
      <c r="AI90" s="1777"/>
      <c r="AJ90" s="1778"/>
      <c r="AL90" s="650"/>
      <c r="AM90" s="652"/>
      <c r="AN90" s="661"/>
      <c r="AO90" s="652"/>
      <c r="AP90" s="652"/>
      <c r="AQ90" s="652"/>
      <c r="AR90" s="652"/>
      <c r="AS90" s="652"/>
      <c r="AT90" s="652"/>
      <c r="AU90" s="652"/>
      <c r="AV90" s="652"/>
      <c r="AW90" s="652"/>
      <c r="AX90" s="652"/>
      <c r="AY90" s="652"/>
      <c r="AZ90" s="652"/>
      <c r="BA90" s="652"/>
      <c r="BB90" s="652"/>
      <c r="BC90" s="652"/>
      <c r="BD90" s="652"/>
      <c r="BE90" s="652"/>
      <c r="BF90" s="652"/>
      <c r="BG90" s="652"/>
      <c r="BH90" s="652"/>
      <c r="BI90" s="652"/>
      <c r="BJ90" s="652"/>
      <c r="BK90" s="652"/>
      <c r="BL90" s="652"/>
      <c r="BM90" s="652"/>
      <c r="BN90" s="652"/>
      <c r="BO90" s="652"/>
    </row>
    <row r="91" spans="1:67" s="5" customFormat="1" ht="15">
      <c r="A91" s="668" t="s">
        <v>363</v>
      </c>
      <c r="B91" s="1501"/>
      <c r="C91" s="26" t="s">
        <v>382</v>
      </c>
      <c r="D91" s="1475" t="s">
        <v>381</v>
      </c>
      <c r="E91" s="26"/>
      <c r="F91" s="420"/>
      <c r="G91" s="26" t="s">
        <v>689</v>
      </c>
      <c r="H91" s="1502"/>
      <c r="I91" s="1502"/>
      <c r="J91" s="546">
        <v>245</v>
      </c>
      <c r="K91" s="504"/>
      <c r="L91" s="629"/>
      <c r="M91" s="504"/>
      <c r="N91" s="629"/>
      <c r="O91" s="629"/>
      <c r="P91" s="629"/>
      <c r="Q91" s="920"/>
      <c r="R91" s="920" t="s">
        <v>1525</v>
      </c>
      <c r="S91" s="921"/>
      <c r="T91" s="922"/>
      <c r="U91" s="921" t="s">
        <v>1525</v>
      </c>
      <c r="V91" s="921"/>
      <c r="W91" s="920"/>
      <c r="X91" s="920" t="s">
        <v>1525</v>
      </c>
      <c r="Y91" s="921"/>
      <c r="Z91" s="921"/>
      <c r="AA91" s="921" t="s">
        <v>1525</v>
      </c>
      <c r="AB91" s="921"/>
      <c r="AC91" s="921"/>
      <c r="AD91" s="921"/>
      <c r="AE91" s="921"/>
      <c r="AF91" s="921" t="s">
        <v>1525</v>
      </c>
      <c r="AG91" s="485"/>
      <c r="AH91" s="485"/>
      <c r="AI91" s="485"/>
      <c r="AJ91" s="544"/>
      <c r="AL91" s="650"/>
      <c r="AM91" s="652"/>
      <c r="AN91" s="661"/>
      <c r="AO91" s="652"/>
      <c r="AP91" s="652"/>
      <c r="AQ91" s="652"/>
      <c r="AR91" s="652"/>
      <c r="AS91" s="652"/>
      <c r="AT91" s="652"/>
      <c r="AU91" s="652"/>
      <c r="AV91" s="652"/>
      <c r="AW91" s="652"/>
      <c r="AX91" s="652"/>
      <c r="AY91" s="652"/>
      <c r="AZ91" s="652"/>
      <c r="BA91" s="652"/>
      <c r="BB91" s="652"/>
      <c r="BC91" s="652"/>
      <c r="BD91" s="652"/>
      <c r="BE91" s="652"/>
      <c r="BF91" s="652"/>
      <c r="BG91" s="652"/>
      <c r="BH91" s="652"/>
      <c r="BI91" s="652"/>
      <c r="BJ91" s="652"/>
      <c r="BK91" s="652"/>
      <c r="BL91" s="652"/>
      <c r="BM91" s="652"/>
      <c r="BN91" s="652"/>
      <c r="BO91" s="652"/>
    </row>
    <row r="92" spans="1:67" s="5" customFormat="1" ht="15">
      <c r="A92" s="668" t="s">
        <v>363</v>
      </c>
      <c r="B92" s="1501"/>
      <c r="C92" s="40" t="s">
        <v>1104</v>
      </c>
      <c r="D92" s="1475" t="s">
        <v>381</v>
      </c>
      <c r="E92" s="40"/>
      <c r="F92" s="420"/>
      <c r="G92" s="26" t="s">
        <v>689</v>
      </c>
      <c r="H92" s="1502"/>
      <c r="I92" s="1502"/>
      <c r="J92" s="546"/>
      <c r="K92" s="420"/>
      <c r="L92" s="620"/>
      <c r="M92" s="420"/>
      <c r="N92" s="620"/>
      <c r="O92" s="620"/>
      <c r="P92" s="620"/>
      <c r="Q92" s="925"/>
      <c r="R92" s="925"/>
      <c r="S92" s="926"/>
      <c r="T92" s="927"/>
      <c r="U92" s="921"/>
      <c r="V92" s="921"/>
      <c r="W92" s="926"/>
      <c r="X92" s="926"/>
      <c r="Y92" s="921"/>
      <c r="Z92" s="926"/>
      <c r="AA92" s="921"/>
      <c r="AB92" s="921"/>
      <c r="AC92" s="921"/>
      <c r="AD92" s="921"/>
      <c r="AE92" s="926"/>
      <c r="AF92" s="921"/>
      <c r="AG92" s="486"/>
      <c r="AH92" s="486"/>
      <c r="AI92" s="486"/>
      <c r="AJ92" s="545"/>
      <c r="AL92" s="650"/>
      <c r="AM92" s="652"/>
      <c r="AN92" s="661"/>
      <c r="AO92" s="652"/>
      <c r="AP92" s="652"/>
      <c r="AQ92" s="652"/>
      <c r="AR92" s="652"/>
      <c r="AS92" s="652"/>
      <c r="AT92" s="652"/>
      <c r="AU92" s="652"/>
      <c r="AV92" s="652"/>
      <c r="AW92" s="652"/>
      <c r="AX92" s="652"/>
      <c r="AY92" s="652"/>
      <c r="AZ92" s="652"/>
      <c r="BA92" s="652"/>
      <c r="BB92" s="652"/>
      <c r="BC92" s="652"/>
      <c r="BD92" s="652"/>
      <c r="BE92" s="652"/>
      <c r="BF92" s="652"/>
      <c r="BG92" s="652"/>
      <c r="BH92" s="652"/>
      <c r="BI92" s="652"/>
      <c r="BJ92" s="652"/>
      <c r="BK92" s="652"/>
      <c r="BL92" s="652"/>
      <c r="BM92" s="652"/>
      <c r="BN92" s="652"/>
      <c r="BO92" s="652"/>
    </row>
    <row r="93" spans="1:67" s="5" customFormat="1" ht="15">
      <c r="A93" s="226" t="s">
        <v>363</v>
      </c>
      <c r="B93" s="1501"/>
      <c r="C93" s="26" t="s">
        <v>368</v>
      </c>
      <c r="D93" s="1475" t="s">
        <v>381</v>
      </c>
      <c r="E93" s="26"/>
      <c r="F93" s="504">
        <v>2.5</v>
      </c>
      <c r="G93" s="36" t="s">
        <v>751</v>
      </c>
      <c r="H93" s="43">
        <v>280</v>
      </c>
      <c r="I93" s="43">
        <v>1040</v>
      </c>
      <c r="J93" s="546">
        <f>SUM(H93:I93)</f>
        <v>1320</v>
      </c>
      <c r="K93" s="420"/>
      <c r="L93" s="620"/>
      <c r="M93" s="420"/>
      <c r="N93" s="620"/>
      <c r="O93" s="620"/>
      <c r="P93" s="620"/>
      <c r="Q93" s="925"/>
      <c r="R93" s="925"/>
      <c r="S93" s="926"/>
      <c r="T93" s="927"/>
      <c r="U93" s="921"/>
      <c r="V93" s="921"/>
      <c r="W93" s="926"/>
      <c r="X93" s="926"/>
      <c r="Y93" s="921"/>
      <c r="Z93" s="926"/>
      <c r="AA93" s="921"/>
      <c r="AB93" s="921"/>
      <c r="AC93" s="921"/>
      <c r="AD93" s="921"/>
      <c r="AE93" s="926"/>
      <c r="AF93" s="921"/>
      <c r="AG93" s="486"/>
      <c r="AH93" s="486"/>
      <c r="AI93" s="486"/>
      <c r="AJ93" s="545"/>
      <c r="AL93" s="650"/>
      <c r="AM93" s="652"/>
      <c r="AN93" s="661"/>
      <c r="AO93" s="652"/>
      <c r="AP93" s="652"/>
      <c r="AQ93" s="652"/>
      <c r="AR93" s="652"/>
      <c r="AS93" s="652"/>
      <c r="AT93" s="652"/>
      <c r="AU93" s="652"/>
      <c r="AV93" s="652"/>
      <c r="AW93" s="652"/>
      <c r="AX93" s="652"/>
      <c r="AY93" s="652"/>
      <c r="AZ93" s="652"/>
      <c r="BA93" s="652"/>
      <c r="BB93" s="652"/>
      <c r="BC93" s="652"/>
      <c r="BD93" s="652"/>
      <c r="BE93" s="652"/>
      <c r="BF93" s="652"/>
      <c r="BG93" s="652"/>
      <c r="BH93" s="652"/>
      <c r="BI93" s="652"/>
      <c r="BJ93" s="652"/>
      <c r="BK93" s="652"/>
      <c r="BL93" s="652"/>
      <c r="BM93" s="652"/>
      <c r="BN93" s="652"/>
      <c r="BO93" s="652"/>
    </row>
    <row r="94" spans="1:67" s="5" customFormat="1" ht="15">
      <c r="A94" s="226" t="s">
        <v>363</v>
      </c>
      <c r="B94" s="1501"/>
      <c r="C94" s="26" t="s">
        <v>367</v>
      </c>
      <c r="D94" s="1475" t="s">
        <v>381</v>
      </c>
      <c r="E94" s="26"/>
      <c r="F94" s="504">
        <v>13.4</v>
      </c>
      <c r="G94" s="36" t="s">
        <v>751</v>
      </c>
      <c r="H94" s="43">
        <v>1133</v>
      </c>
      <c r="I94" s="43">
        <v>2121</v>
      </c>
      <c r="J94" s="546">
        <f>SUM(H94:I94)</f>
        <v>3254</v>
      </c>
      <c r="K94" s="504"/>
      <c r="L94" s="629"/>
      <c r="M94" s="504"/>
      <c r="N94" s="629"/>
      <c r="O94" s="629"/>
      <c r="P94" s="629"/>
      <c r="Q94" s="920"/>
      <c r="R94" s="920"/>
      <c r="S94" s="921"/>
      <c r="T94" s="922"/>
      <c r="U94" s="921"/>
      <c r="V94" s="921"/>
      <c r="W94" s="921"/>
      <c r="X94" s="921"/>
      <c r="Y94" s="921"/>
      <c r="Z94" s="921"/>
      <c r="AA94" s="921"/>
      <c r="AB94" s="921"/>
      <c r="AC94" s="921"/>
      <c r="AD94" s="921"/>
      <c r="AE94" s="921"/>
      <c r="AF94" s="921"/>
      <c r="AG94" s="486"/>
      <c r="AH94" s="486"/>
      <c r="AI94" s="486"/>
      <c r="AJ94" s="545"/>
      <c r="AL94" s="650"/>
      <c r="AM94" s="652"/>
      <c r="AN94" s="661"/>
      <c r="AO94" s="652"/>
      <c r="AP94" s="652"/>
      <c r="AQ94" s="652"/>
      <c r="AR94" s="652"/>
      <c r="AS94" s="652"/>
      <c r="AT94" s="652"/>
      <c r="AU94" s="652"/>
      <c r="AV94" s="652"/>
      <c r="AW94" s="652"/>
      <c r="AX94" s="652"/>
      <c r="AY94" s="652"/>
      <c r="AZ94" s="652"/>
      <c r="BA94" s="652"/>
      <c r="BB94" s="652"/>
      <c r="BC94" s="652"/>
      <c r="BD94" s="652"/>
      <c r="BE94" s="652"/>
      <c r="BF94" s="652"/>
      <c r="BG94" s="652"/>
      <c r="BH94" s="652"/>
      <c r="BI94" s="652"/>
      <c r="BJ94" s="652"/>
      <c r="BK94" s="652"/>
      <c r="BL94" s="652"/>
      <c r="BM94" s="652"/>
      <c r="BN94" s="652"/>
      <c r="BO94" s="652"/>
    </row>
    <row r="95" spans="1:67" s="5" customFormat="1" ht="15">
      <c r="A95" s="675"/>
      <c r="B95" s="241"/>
      <c r="C95" s="241"/>
      <c r="D95" s="241"/>
      <c r="E95" s="241"/>
      <c r="F95" s="1029"/>
      <c r="G95" s="37"/>
      <c r="H95" s="37"/>
      <c r="I95" s="37"/>
      <c r="J95" s="858"/>
      <c r="K95" s="504"/>
      <c r="L95" s="629"/>
      <c r="M95" s="504"/>
      <c r="N95" s="629"/>
      <c r="O95" s="629"/>
      <c r="P95" s="629"/>
      <c r="Q95" s="920"/>
      <c r="R95" s="920"/>
      <c r="S95" s="921"/>
      <c r="T95" s="922"/>
      <c r="U95" s="921"/>
      <c r="V95" s="921"/>
      <c r="W95" s="921"/>
      <c r="X95" s="921"/>
      <c r="Y95" s="921"/>
      <c r="Z95" s="921"/>
      <c r="AA95" s="921"/>
      <c r="AB95" s="921"/>
      <c r="AC95" s="921"/>
      <c r="AD95" s="921"/>
      <c r="AE95" s="921"/>
      <c r="AF95" s="921"/>
      <c r="AG95" s="486"/>
      <c r="AH95" s="486"/>
      <c r="AI95" s="486"/>
      <c r="AJ95" s="545"/>
      <c r="AL95" s="650"/>
      <c r="AM95" s="652"/>
      <c r="AN95" s="661"/>
      <c r="AO95" s="652"/>
      <c r="AP95" s="652"/>
      <c r="AQ95" s="652"/>
      <c r="AR95" s="652"/>
      <c r="AS95" s="652"/>
      <c r="AT95" s="652"/>
      <c r="AU95" s="652"/>
      <c r="AV95" s="652"/>
      <c r="AW95" s="652"/>
      <c r="AX95" s="652"/>
      <c r="AY95" s="652"/>
      <c r="AZ95" s="652"/>
      <c r="BA95" s="652"/>
      <c r="BB95" s="652"/>
      <c r="BC95" s="652"/>
      <c r="BD95" s="652"/>
      <c r="BE95" s="652"/>
      <c r="BF95" s="652"/>
      <c r="BG95" s="652"/>
      <c r="BH95" s="652"/>
      <c r="BI95" s="652"/>
      <c r="BJ95" s="652"/>
      <c r="BK95" s="652"/>
      <c r="BL95" s="652"/>
      <c r="BM95" s="652"/>
      <c r="BN95" s="652"/>
      <c r="BO95" s="652"/>
    </row>
    <row r="96" spans="1:67" s="5" customFormat="1" ht="15">
      <c r="A96" s="1503" t="s">
        <v>363</v>
      </c>
      <c r="B96" s="1749" t="s">
        <v>1108</v>
      </c>
      <c r="C96" s="1749">
        <f>COUNTA(C98:C99)</f>
        <v>2</v>
      </c>
      <c r="D96" s="1749"/>
      <c r="E96" s="1449"/>
      <c r="F96" s="818"/>
      <c r="G96" s="27" t="s">
        <v>808</v>
      </c>
      <c r="H96" s="27">
        <v>4101</v>
      </c>
      <c r="I96" s="27">
        <v>11424</v>
      </c>
      <c r="J96" s="835">
        <f>SUM(J97:J99)</f>
        <v>7451</v>
      </c>
      <c r="K96" s="567"/>
      <c r="L96" s="633"/>
      <c r="M96" s="567"/>
      <c r="N96" s="633"/>
      <c r="O96" s="633"/>
      <c r="P96" s="633"/>
      <c r="Q96" s="920"/>
      <c r="R96" s="920"/>
      <c r="S96" s="921"/>
      <c r="T96" s="922"/>
      <c r="U96" s="921"/>
      <c r="V96" s="921"/>
      <c r="W96" s="921"/>
      <c r="X96" s="921"/>
      <c r="Y96" s="921"/>
      <c r="Z96" s="921"/>
      <c r="AA96" s="921"/>
      <c r="AB96" s="921"/>
      <c r="AC96" s="921"/>
      <c r="AD96" s="921"/>
      <c r="AE96" s="921"/>
      <c r="AF96" s="921"/>
      <c r="AG96" s="486"/>
      <c r="AH96" s="486"/>
      <c r="AI96" s="486"/>
      <c r="AJ96" s="545"/>
      <c r="AL96" s="650"/>
      <c r="AM96" s="652"/>
      <c r="AN96" s="661"/>
      <c r="AO96" s="652"/>
      <c r="AP96" s="652"/>
      <c r="AQ96" s="652"/>
      <c r="AR96" s="652"/>
      <c r="AS96" s="652"/>
      <c r="AT96" s="652"/>
      <c r="AU96" s="652"/>
      <c r="AV96" s="652"/>
      <c r="AW96" s="652"/>
      <c r="AX96" s="652"/>
      <c r="AY96" s="652"/>
      <c r="AZ96" s="652"/>
      <c r="BA96" s="652"/>
      <c r="BB96" s="652"/>
      <c r="BC96" s="652"/>
      <c r="BD96" s="652"/>
      <c r="BE96" s="652"/>
      <c r="BF96" s="652"/>
      <c r="BG96" s="652"/>
      <c r="BH96" s="652"/>
      <c r="BI96" s="652"/>
      <c r="BJ96" s="652"/>
      <c r="BK96" s="652"/>
      <c r="BL96" s="652"/>
      <c r="BM96" s="652"/>
      <c r="BN96" s="652"/>
      <c r="BO96" s="652"/>
    </row>
    <row r="97" spans="1:67" s="5" customFormat="1" ht="15">
      <c r="A97" s="1504"/>
      <c r="B97" s="1750"/>
      <c r="C97" s="1750"/>
      <c r="D97" s="1750"/>
      <c r="E97" s="1450"/>
      <c r="F97" s="567"/>
      <c r="J97" s="526">
        <f>SUM(H97:I97)</f>
        <v>0</v>
      </c>
      <c r="K97" s="573" t="s">
        <v>692</v>
      </c>
      <c r="L97" s="633"/>
      <c r="M97" s="737" t="s">
        <v>2642</v>
      </c>
      <c r="N97" s="633"/>
      <c r="O97" s="633"/>
      <c r="P97" s="633"/>
      <c r="Q97" s="921">
        <f t="shared" ref="Q97:AF97" si="14">COUNTA(Q91:Q96)</f>
        <v>0</v>
      </c>
      <c r="R97" s="921">
        <f t="shared" si="14"/>
        <v>1</v>
      </c>
      <c r="S97" s="921">
        <f t="shared" si="14"/>
        <v>0</v>
      </c>
      <c r="T97" s="969">
        <f t="shared" si="14"/>
        <v>0</v>
      </c>
      <c r="U97" s="921">
        <f t="shared" si="14"/>
        <v>1</v>
      </c>
      <c r="V97" s="921">
        <f t="shared" si="14"/>
        <v>0</v>
      </c>
      <c r="W97" s="921">
        <f t="shared" si="14"/>
        <v>0</v>
      </c>
      <c r="X97" s="921">
        <f t="shared" si="14"/>
        <v>1</v>
      </c>
      <c r="Y97" s="921">
        <f t="shared" si="14"/>
        <v>0</v>
      </c>
      <c r="Z97" s="921">
        <f t="shared" si="14"/>
        <v>0</v>
      </c>
      <c r="AA97" s="921">
        <f t="shared" si="14"/>
        <v>1</v>
      </c>
      <c r="AB97" s="921">
        <f t="shared" si="14"/>
        <v>0</v>
      </c>
      <c r="AC97" s="921">
        <f t="shared" si="14"/>
        <v>0</v>
      </c>
      <c r="AD97" s="921">
        <f t="shared" si="14"/>
        <v>0</v>
      </c>
      <c r="AE97" s="921">
        <f t="shared" si="14"/>
        <v>0</v>
      </c>
      <c r="AF97" s="921">
        <f t="shared" si="14"/>
        <v>1</v>
      </c>
      <c r="AG97" s="1776"/>
      <c r="AH97" s="1777"/>
      <c r="AI97" s="1777"/>
      <c r="AJ97" s="1778"/>
      <c r="AL97" s="650"/>
      <c r="AM97" s="652"/>
      <c r="AN97" s="661"/>
      <c r="AO97" s="652"/>
      <c r="AP97" s="652"/>
      <c r="AQ97" s="652"/>
      <c r="AR97" s="652"/>
      <c r="AS97" s="652"/>
      <c r="AT97" s="652"/>
      <c r="AU97" s="652"/>
      <c r="AV97" s="652"/>
      <c r="AW97" s="652"/>
      <c r="AX97" s="652"/>
      <c r="AY97" s="652"/>
      <c r="AZ97" s="652"/>
      <c r="BA97" s="652"/>
      <c r="BB97" s="652"/>
      <c r="BC97" s="652"/>
      <c r="BD97" s="652"/>
      <c r="BE97" s="652"/>
      <c r="BF97" s="652"/>
      <c r="BG97" s="652"/>
      <c r="BH97" s="652"/>
      <c r="BI97" s="652"/>
      <c r="BJ97" s="652"/>
      <c r="BK97" s="652"/>
      <c r="BL97" s="652"/>
      <c r="BM97" s="652"/>
      <c r="BN97" s="652"/>
      <c r="BO97" s="652"/>
    </row>
    <row r="98" spans="1:67" s="5" customFormat="1" ht="15">
      <c r="A98" s="226" t="s">
        <v>363</v>
      </c>
      <c r="B98" s="36"/>
      <c r="C98" s="40" t="s">
        <v>1105</v>
      </c>
      <c r="D98" s="1749" t="s">
        <v>1108</v>
      </c>
      <c r="E98" s="40"/>
      <c r="F98" s="504"/>
      <c r="G98" s="36" t="s">
        <v>751</v>
      </c>
      <c r="H98" s="36">
        <v>630</v>
      </c>
      <c r="I98" s="36">
        <v>1186</v>
      </c>
      <c r="J98" s="517">
        <f>SUM(H98:I98)</f>
        <v>1816</v>
      </c>
      <c r="K98" s="504"/>
      <c r="L98" s="629"/>
      <c r="M98" s="504"/>
      <c r="N98" s="629"/>
      <c r="O98" s="629"/>
      <c r="P98" s="629"/>
      <c r="Q98" s="925"/>
      <c r="R98" s="920" t="s">
        <v>1525</v>
      </c>
      <c r="S98" s="921"/>
      <c r="T98" s="922"/>
      <c r="U98" s="921" t="s">
        <v>1525</v>
      </c>
      <c r="V98" s="921"/>
      <c r="W98" s="921"/>
      <c r="X98" s="921"/>
      <c r="Y98" s="921"/>
      <c r="Z98" s="921"/>
      <c r="AA98" s="921"/>
      <c r="AB98" s="921"/>
      <c r="AC98" s="921"/>
      <c r="AD98" s="921"/>
      <c r="AE98" s="921"/>
      <c r="AF98" s="921"/>
      <c r="AG98" s="1507"/>
      <c r="AH98" s="485"/>
      <c r="AI98" s="485"/>
      <c r="AJ98" s="544"/>
      <c r="AL98" s="650"/>
      <c r="AM98" s="652"/>
      <c r="AN98" s="661"/>
      <c r="AO98" s="652"/>
      <c r="AP98" s="652"/>
      <c r="AQ98" s="652"/>
      <c r="AR98" s="652"/>
      <c r="AS98" s="652"/>
      <c r="AT98" s="652"/>
      <c r="AU98" s="652"/>
      <c r="AV98" s="652"/>
      <c r="AW98" s="652"/>
      <c r="AX98" s="652"/>
      <c r="AY98" s="652"/>
      <c r="AZ98" s="652"/>
      <c r="BA98" s="652"/>
      <c r="BB98" s="652"/>
      <c r="BC98" s="652"/>
      <c r="BD98" s="652"/>
      <c r="BE98" s="652"/>
      <c r="BF98" s="652"/>
      <c r="BG98" s="652"/>
      <c r="BH98" s="652"/>
      <c r="BI98" s="652"/>
      <c r="BJ98" s="652"/>
      <c r="BK98" s="652"/>
      <c r="BL98" s="652"/>
      <c r="BM98" s="652"/>
      <c r="BN98" s="652"/>
      <c r="BO98" s="652"/>
    </row>
    <row r="99" spans="1:67" s="5" customFormat="1" ht="15">
      <c r="A99" s="226" t="s">
        <v>363</v>
      </c>
      <c r="B99" s="36"/>
      <c r="C99" s="40" t="s">
        <v>1106</v>
      </c>
      <c r="D99" s="1749" t="s">
        <v>1108</v>
      </c>
      <c r="E99" s="40"/>
      <c r="F99" s="504"/>
      <c r="G99" s="36" t="s">
        <v>766</v>
      </c>
      <c r="H99" s="43">
        <v>1745</v>
      </c>
      <c r="I99" s="43">
        <v>3890</v>
      </c>
      <c r="J99" s="517">
        <f>SUM(H99:I99)</f>
        <v>5635</v>
      </c>
      <c r="K99" s="504"/>
      <c r="L99" s="629"/>
      <c r="M99" s="504"/>
      <c r="N99" s="629"/>
      <c r="O99" s="629"/>
      <c r="P99" s="629"/>
      <c r="Q99" s="925"/>
      <c r="R99" s="920"/>
      <c r="S99" s="921"/>
      <c r="T99" s="922"/>
      <c r="U99" s="921"/>
      <c r="V99" s="921"/>
      <c r="W99" s="921"/>
      <c r="X99" s="921"/>
      <c r="Y99" s="921"/>
      <c r="Z99" s="921"/>
      <c r="AA99" s="921"/>
      <c r="AB99" s="921"/>
      <c r="AC99" s="921"/>
      <c r="AD99" s="921"/>
      <c r="AE99" s="921"/>
      <c r="AF99" s="921"/>
      <c r="AG99" s="1508"/>
      <c r="AH99" s="486"/>
      <c r="AI99" s="486"/>
      <c r="AJ99" s="545"/>
      <c r="AL99" s="650"/>
      <c r="AM99" s="652"/>
      <c r="AN99" s="661"/>
      <c r="AO99" s="652"/>
      <c r="AP99" s="652"/>
      <c r="AQ99" s="652"/>
      <c r="AR99" s="652"/>
      <c r="AS99" s="652"/>
      <c r="AT99" s="652"/>
      <c r="AU99" s="652"/>
      <c r="AV99" s="652"/>
      <c r="AW99" s="652"/>
      <c r="AX99" s="652"/>
      <c r="AY99" s="652"/>
      <c r="AZ99" s="652"/>
      <c r="BA99" s="652"/>
      <c r="BB99" s="652"/>
      <c r="BC99" s="652"/>
      <c r="BD99" s="652"/>
      <c r="BE99" s="652"/>
      <c r="BF99" s="652"/>
      <c r="BG99" s="652"/>
      <c r="BH99" s="652"/>
      <c r="BI99" s="652"/>
      <c r="BJ99" s="652"/>
      <c r="BK99" s="652"/>
      <c r="BL99" s="652"/>
      <c r="BM99" s="652"/>
      <c r="BN99" s="652"/>
      <c r="BO99" s="652"/>
    </row>
    <row r="100" spans="1:67" s="5" customFormat="1" ht="15">
      <c r="A100" s="693"/>
      <c r="B100" s="46"/>
      <c r="C100" s="46"/>
      <c r="D100" s="46"/>
      <c r="E100" s="46"/>
      <c r="F100" s="420"/>
      <c r="G100" s="46"/>
      <c r="H100" s="1303"/>
      <c r="I100" s="1303"/>
      <c r="J100" s="512"/>
      <c r="K100" s="504"/>
      <c r="L100" s="629"/>
      <c r="M100" s="504"/>
      <c r="N100" s="629"/>
      <c r="O100" s="629"/>
      <c r="P100" s="629"/>
      <c r="Q100" s="925"/>
      <c r="R100" s="920"/>
      <c r="S100" s="921"/>
      <c r="T100" s="922"/>
      <c r="U100" s="921"/>
      <c r="V100" s="921"/>
      <c r="W100" s="921"/>
      <c r="X100" s="921"/>
      <c r="Y100" s="921"/>
      <c r="Z100" s="921"/>
      <c r="AA100" s="921"/>
      <c r="AB100" s="921"/>
      <c r="AC100" s="921"/>
      <c r="AD100" s="921"/>
      <c r="AE100" s="921"/>
      <c r="AF100" s="921"/>
      <c r="AG100" s="1508"/>
      <c r="AH100" s="486"/>
      <c r="AI100" s="486"/>
      <c r="AJ100" s="545"/>
      <c r="AL100" s="650"/>
      <c r="AM100" s="652"/>
      <c r="AN100" s="661"/>
      <c r="AO100" s="652"/>
      <c r="AP100" s="652"/>
      <c r="AQ100" s="652"/>
      <c r="AR100" s="652"/>
      <c r="AS100" s="652"/>
      <c r="AT100" s="652"/>
      <c r="AU100" s="652"/>
      <c r="AV100" s="652"/>
      <c r="AW100" s="652"/>
      <c r="AX100" s="652"/>
      <c r="AY100" s="652"/>
      <c r="AZ100" s="652"/>
      <c r="BA100" s="652"/>
      <c r="BB100" s="652"/>
      <c r="BC100" s="652"/>
      <c r="BD100" s="652"/>
      <c r="BE100" s="652"/>
      <c r="BF100" s="652"/>
      <c r="BG100" s="652"/>
      <c r="BH100" s="652"/>
      <c r="BI100" s="652"/>
      <c r="BJ100" s="652"/>
      <c r="BK100" s="652"/>
      <c r="BL100" s="652"/>
      <c r="BM100" s="652"/>
      <c r="BN100" s="652"/>
      <c r="BO100" s="652"/>
    </row>
    <row r="101" spans="1:67" s="5" customFormat="1" ht="15">
      <c r="A101" s="1757" t="s">
        <v>363</v>
      </c>
      <c r="B101" s="1773" t="s">
        <v>471</v>
      </c>
      <c r="C101" s="1773">
        <f>COUNTA(C103:C104)</f>
        <v>2</v>
      </c>
      <c r="D101" s="1749"/>
      <c r="E101" s="1449"/>
      <c r="F101" s="818"/>
      <c r="G101" s="27" t="s">
        <v>766</v>
      </c>
      <c r="H101" s="27">
        <v>1077</v>
      </c>
      <c r="I101" s="27">
        <v>1073</v>
      </c>
      <c r="J101" s="1068">
        <f>SUM(J102:J104)</f>
        <v>10673</v>
      </c>
      <c r="K101" s="567"/>
      <c r="L101" s="633"/>
      <c r="M101" s="567"/>
      <c r="N101" s="633"/>
      <c r="O101" s="633"/>
      <c r="P101" s="633"/>
      <c r="Q101" s="925"/>
      <c r="R101" s="925"/>
      <c r="S101" s="926"/>
      <c r="T101" s="927"/>
      <c r="U101" s="921"/>
      <c r="V101" s="921"/>
      <c r="W101" s="926"/>
      <c r="X101" s="926"/>
      <c r="Y101" s="921"/>
      <c r="Z101" s="926"/>
      <c r="AA101" s="921"/>
      <c r="AB101" s="921"/>
      <c r="AC101" s="921"/>
      <c r="AD101" s="921"/>
      <c r="AE101" s="926"/>
      <c r="AF101" s="921"/>
      <c r="AG101" s="1508"/>
      <c r="AH101" s="486"/>
      <c r="AI101" s="486"/>
      <c r="AJ101" s="545"/>
      <c r="AL101" s="650"/>
      <c r="AM101" s="652"/>
      <c r="AN101" s="661"/>
      <c r="AO101" s="652"/>
      <c r="AP101" s="652"/>
      <c r="AQ101" s="652"/>
      <c r="AR101" s="652"/>
      <c r="AS101" s="652"/>
      <c r="AT101" s="652"/>
      <c r="AU101" s="652"/>
      <c r="AV101" s="652"/>
      <c r="AW101" s="652"/>
      <c r="AX101" s="652"/>
      <c r="AY101" s="652"/>
      <c r="AZ101" s="652"/>
      <c r="BA101" s="652"/>
      <c r="BB101" s="652"/>
      <c r="BC101" s="652"/>
      <c r="BD101" s="652"/>
      <c r="BE101" s="652"/>
      <c r="BF101" s="652"/>
      <c r="BG101" s="652"/>
      <c r="BH101" s="652"/>
      <c r="BI101" s="652"/>
      <c r="BJ101" s="652"/>
      <c r="BK101" s="652"/>
      <c r="BL101" s="652"/>
      <c r="BM101" s="652"/>
      <c r="BN101" s="652"/>
      <c r="BO101" s="652"/>
    </row>
    <row r="102" spans="1:67" s="5" customFormat="1" ht="15">
      <c r="A102" s="1504"/>
      <c r="B102" s="1750"/>
      <c r="C102" s="1750"/>
      <c r="D102" s="1750"/>
      <c r="E102" s="1450"/>
      <c r="F102" s="567"/>
      <c r="J102" s="526">
        <f>SUM(H102:I102)</f>
        <v>0</v>
      </c>
      <c r="K102" s="573" t="s">
        <v>692</v>
      </c>
      <c r="L102" s="633"/>
      <c r="M102" s="567"/>
      <c r="N102" s="633"/>
      <c r="O102" s="633"/>
      <c r="P102" s="633"/>
      <c r="Q102" s="921">
        <f t="shared" ref="Q102:AF102" si="15">COUNTA(Q98:Q101)</f>
        <v>0</v>
      </c>
      <c r="R102" s="921">
        <f t="shared" si="15"/>
        <v>1</v>
      </c>
      <c r="S102" s="921">
        <f t="shared" si="15"/>
        <v>0</v>
      </c>
      <c r="T102" s="969">
        <f t="shared" si="15"/>
        <v>0</v>
      </c>
      <c r="U102" s="921">
        <f t="shared" si="15"/>
        <v>1</v>
      </c>
      <c r="V102" s="921">
        <f t="shared" si="15"/>
        <v>0</v>
      </c>
      <c r="W102" s="921">
        <f t="shared" si="15"/>
        <v>0</v>
      </c>
      <c r="X102" s="921">
        <f t="shared" si="15"/>
        <v>0</v>
      </c>
      <c r="Y102" s="921">
        <f t="shared" si="15"/>
        <v>0</v>
      </c>
      <c r="Z102" s="921">
        <f t="shared" si="15"/>
        <v>0</v>
      </c>
      <c r="AA102" s="921">
        <f t="shared" si="15"/>
        <v>0</v>
      </c>
      <c r="AB102" s="921">
        <f t="shared" si="15"/>
        <v>0</v>
      </c>
      <c r="AC102" s="921">
        <f t="shared" si="15"/>
        <v>0</v>
      </c>
      <c r="AD102" s="921">
        <f t="shared" si="15"/>
        <v>0</v>
      </c>
      <c r="AE102" s="921">
        <f t="shared" si="15"/>
        <v>0</v>
      </c>
      <c r="AF102" s="921">
        <f t="shared" si="15"/>
        <v>0</v>
      </c>
      <c r="AG102" s="1776"/>
      <c r="AH102" s="1777"/>
      <c r="AI102" s="1777"/>
      <c r="AJ102" s="1778"/>
      <c r="AL102" s="650"/>
      <c r="AM102" s="652"/>
      <c r="AN102" s="661"/>
      <c r="AO102" s="652"/>
      <c r="AP102" s="652"/>
      <c r="AQ102" s="652"/>
      <c r="AR102" s="652"/>
      <c r="AS102" s="652"/>
      <c r="AT102" s="652"/>
      <c r="AU102" s="652"/>
      <c r="AV102" s="652"/>
      <c r="AW102" s="652"/>
      <c r="AX102" s="652"/>
      <c r="AY102" s="652"/>
      <c r="AZ102" s="652"/>
      <c r="BA102" s="652"/>
      <c r="BB102" s="652"/>
      <c r="BC102" s="652"/>
      <c r="BD102" s="652"/>
      <c r="BE102" s="652"/>
      <c r="BF102" s="652"/>
      <c r="BG102" s="652"/>
      <c r="BH102" s="652"/>
      <c r="BI102" s="652"/>
      <c r="BJ102" s="652"/>
      <c r="BK102" s="652"/>
      <c r="BL102" s="652"/>
      <c r="BM102" s="652"/>
      <c r="BN102" s="652"/>
      <c r="BO102" s="652"/>
    </row>
    <row r="103" spans="1:67" s="5" customFormat="1" ht="15">
      <c r="A103" s="226" t="s">
        <v>363</v>
      </c>
      <c r="B103" s="26"/>
      <c r="C103" s="36" t="s">
        <v>365</v>
      </c>
      <c r="D103" s="1773" t="s">
        <v>471</v>
      </c>
      <c r="E103" s="36"/>
      <c r="F103" s="504">
        <v>5.7</v>
      </c>
      <c r="G103" s="36" t="s">
        <v>766</v>
      </c>
      <c r="H103" s="36">
        <v>1715</v>
      </c>
      <c r="I103" s="36">
        <v>5482</v>
      </c>
      <c r="J103" s="515">
        <f>SUM(H103:I103)</f>
        <v>7197</v>
      </c>
      <c r="K103" s="504"/>
      <c r="L103" s="629"/>
      <c r="M103" s="504"/>
      <c r="N103" s="629"/>
      <c r="O103" s="629"/>
      <c r="P103" s="629"/>
      <c r="Q103" s="925"/>
      <c r="R103" s="920" t="s">
        <v>1525</v>
      </c>
      <c r="S103" s="921"/>
      <c r="T103" s="922"/>
      <c r="U103" s="921"/>
      <c r="V103" s="921"/>
      <c r="W103" s="921"/>
      <c r="X103" s="921"/>
      <c r="Y103" s="921"/>
      <c r="Z103" s="921"/>
      <c r="AA103" s="921"/>
      <c r="AB103" s="921"/>
      <c r="AC103" s="921"/>
      <c r="AD103" s="921"/>
      <c r="AE103" s="921"/>
      <c r="AF103" s="921"/>
      <c r="AG103" s="1507"/>
      <c r="AH103" s="485"/>
      <c r="AI103" s="485"/>
      <c r="AJ103" s="544"/>
      <c r="AL103" s="650"/>
      <c r="AM103" s="652"/>
      <c r="AN103" s="661"/>
      <c r="AO103" s="652"/>
      <c r="AP103" s="652"/>
      <c r="AQ103" s="652"/>
      <c r="AR103" s="652"/>
      <c r="AS103" s="652"/>
      <c r="AT103" s="652"/>
      <c r="AU103" s="652"/>
      <c r="AV103" s="652"/>
      <c r="AW103" s="652"/>
      <c r="AX103" s="652"/>
      <c r="AY103" s="652"/>
      <c r="AZ103" s="652"/>
      <c r="BA103" s="652"/>
      <c r="BB103" s="652"/>
      <c r="BC103" s="652"/>
      <c r="BD103" s="652"/>
      <c r="BE103" s="652"/>
      <c r="BF103" s="652"/>
      <c r="BG103" s="652"/>
      <c r="BH103" s="652"/>
      <c r="BI103" s="652"/>
      <c r="BJ103" s="652"/>
      <c r="BK103" s="652"/>
      <c r="BL103" s="652"/>
      <c r="BM103" s="652"/>
      <c r="BN103" s="652"/>
      <c r="BO103" s="652"/>
    </row>
    <row r="104" spans="1:67" s="5" customFormat="1" ht="15">
      <c r="A104" s="226" t="s">
        <v>363</v>
      </c>
      <c r="B104" s="26"/>
      <c r="C104" s="36" t="s">
        <v>1107</v>
      </c>
      <c r="D104" s="1773" t="s">
        <v>471</v>
      </c>
      <c r="E104" s="36"/>
      <c r="F104" s="504"/>
      <c r="G104" s="36" t="s">
        <v>766</v>
      </c>
      <c r="H104" s="36">
        <v>1154</v>
      </c>
      <c r="I104" s="36">
        <v>2322</v>
      </c>
      <c r="J104" s="515">
        <f>SUM(H104:I104)</f>
        <v>3476</v>
      </c>
      <c r="K104" s="573" t="s">
        <v>2429</v>
      </c>
      <c r="L104" s="629"/>
      <c r="M104" s="504"/>
      <c r="N104" s="629"/>
      <c r="O104" s="629"/>
      <c r="P104" s="629"/>
      <c r="Q104" s="925"/>
      <c r="R104" s="920"/>
      <c r="S104" s="921"/>
      <c r="T104" s="922"/>
      <c r="U104" s="921"/>
      <c r="V104" s="921"/>
      <c r="W104" s="921"/>
      <c r="X104" s="921"/>
      <c r="Y104" s="921"/>
      <c r="Z104" s="921"/>
      <c r="AA104" s="921"/>
      <c r="AB104" s="921"/>
      <c r="AC104" s="921"/>
      <c r="AD104" s="921"/>
      <c r="AE104" s="921"/>
      <c r="AF104" s="921"/>
      <c r="AG104" s="1508"/>
      <c r="AH104" s="486"/>
      <c r="AI104" s="486"/>
      <c r="AJ104" s="545"/>
      <c r="AL104" s="650"/>
      <c r="AM104" s="652"/>
      <c r="AN104" s="661"/>
      <c r="AO104" s="652"/>
      <c r="AP104" s="652"/>
      <c r="AQ104" s="652"/>
      <c r="AR104" s="652"/>
      <c r="AS104" s="652"/>
      <c r="AT104" s="652"/>
      <c r="AU104" s="652"/>
      <c r="AV104" s="652"/>
      <c r="AW104" s="652"/>
      <c r="AX104" s="652"/>
      <c r="AY104" s="652"/>
      <c r="AZ104" s="652"/>
      <c r="BA104" s="652"/>
      <c r="BB104" s="652"/>
      <c r="BC104" s="652"/>
      <c r="BD104" s="652"/>
      <c r="BE104" s="652"/>
      <c r="BF104" s="652"/>
      <c r="BG104" s="652"/>
      <c r="BH104" s="652"/>
      <c r="BI104" s="652"/>
      <c r="BJ104" s="652"/>
      <c r="BK104" s="652"/>
      <c r="BL104" s="652"/>
      <c r="BM104" s="652"/>
      <c r="BN104" s="652"/>
      <c r="BO104" s="652"/>
    </row>
    <row r="105" spans="1:67" s="5" customFormat="1" ht="15">
      <c r="A105" s="675"/>
      <c r="B105" s="241"/>
      <c r="C105" s="37"/>
      <c r="D105" s="37"/>
      <c r="E105" s="37"/>
      <c r="F105" s="1029"/>
      <c r="G105" s="37"/>
      <c r="H105" s="37"/>
      <c r="I105" s="37"/>
      <c r="J105" s="958"/>
      <c r="K105" s="504"/>
      <c r="L105" s="629"/>
      <c r="M105" s="504"/>
      <c r="N105" s="629"/>
      <c r="O105" s="629"/>
      <c r="P105" s="629"/>
      <c r="Q105" s="925"/>
      <c r="R105" s="920"/>
      <c r="S105" s="921"/>
      <c r="T105" s="922"/>
      <c r="U105" s="921"/>
      <c r="V105" s="921"/>
      <c r="W105" s="921"/>
      <c r="X105" s="921"/>
      <c r="Y105" s="921"/>
      <c r="Z105" s="921"/>
      <c r="AA105" s="921"/>
      <c r="AB105" s="921"/>
      <c r="AC105" s="921"/>
      <c r="AD105" s="921"/>
      <c r="AE105" s="921"/>
      <c r="AF105" s="921"/>
      <c r="AG105" s="1508"/>
      <c r="AH105" s="486"/>
      <c r="AI105" s="486"/>
      <c r="AJ105" s="545"/>
      <c r="AL105" s="650"/>
      <c r="AM105" s="652"/>
      <c r="AN105" s="661"/>
      <c r="AO105" s="652"/>
      <c r="AP105" s="652"/>
      <c r="AQ105" s="652"/>
      <c r="AR105" s="652"/>
      <c r="AS105" s="652"/>
      <c r="AT105" s="652"/>
      <c r="AU105" s="652"/>
      <c r="AV105" s="652"/>
      <c r="AW105" s="652"/>
      <c r="AX105" s="652"/>
      <c r="AY105" s="652"/>
      <c r="AZ105" s="652"/>
      <c r="BA105" s="652"/>
      <c r="BB105" s="652"/>
      <c r="BC105" s="652"/>
      <c r="BD105" s="652"/>
      <c r="BE105" s="652"/>
      <c r="BF105" s="652"/>
      <c r="BG105" s="652"/>
      <c r="BH105" s="652"/>
      <c r="BI105" s="652"/>
      <c r="BJ105" s="652"/>
      <c r="BK105" s="652"/>
      <c r="BL105" s="652"/>
      <c r="BM105" s="652"/>
      <c r="BN105" s="652"/>
      <c r="BO105" s="652"/>
    </row>
    <row r="106" spans="1:67" s="5" customFormat="1" ht="15">
      <c r="A106" s="818"/>
      <c r="B106" s="818"/>
      <c r="C106" s="818"/>
      <c r="D106" s="818"/>
      <c r="E106" s="818"/>
      <c r="F106" s="818"/>
      <c r="G106" s="818"/>
      <c r="H106" s="818"/>
      <c r="I106" s="818"/>
      <c r="J106" s="835">
        <f>SUM(J107:J111)</f>
        <v>13514</v>
      </c>
      <c r="K106" s="567"/>
      <c r="L106" s="633"/>
      <c r="M106" s="567"/>
      <c r="N106" s="633"/>
      <c r="O106" s="633"/>
      <c r="P106" s="633"/>
      <c r="Q106" s="925"/>
      <c r="R106" s="925"/>
      <c r="S106" s="926"/>
      <c r="T106" s="927"/>
      <c r="U106" s="921"/>
      <c r="V106" s="921"/>
      <c r="W106" s="926"/>
      <c r="X106" s="926"/>
      <c r="Y106" s="921"/>
      <c r="Z106" s="926"/>
      <c r="AA106" s="921"/>
      <c r="AB106" s="921"/>
      <c r="AC106" s="921"/>
      <c r="AD106" s="921"/>
      <c r="AE106" s="926"/>
      <c r="AF106" s="921"/>
      <c r="AG106" s="1508"/>
      <c r="AH106" s="486"/>
      <c r="AI106" s="486"/>
      <c r="AJ106" s="545"/>
      <c r="AL106" s="650"/>
      <c r="AM106" s="652"/>
      <c r="AN106" s="661"/>
      <c r="AO106" s="652"/>
      <c r="AP106" s="652"/>
      <c r="AQ106" s="652"/>
      <c r="AR106" s="652"/>
      <c r="AS106" s="652"/>
      <c r="AT106" s="652"/>
      <c r="AU106" s="652"/>
      <c r="AV106" s="652"/>
      <c r="AW106" s="652"/>
      <c r="AX106" s="652"/>
      <c r="AY106" s="652"/>
      <c r="AZ106" s="652"/>
      <c r="BA106" s="652"/>
      <c r="BB106" s="652"/>
      <c r="BC106" s="652"/>
      <c r="BD106" s="652"/>
      <c r="BE106" s="652"/>
      <c r="BF106" s="652"/>
      <c r="BG106" s="652"/>
      <c r="BH106" s="652"/>
      <c r="BI106" s="652"/>
      <c r="BJ106" s="652"/>
      <c r="BK106" s="652"/>
      <c r="BL106" s="652"/>
      <c r="BM106" s="652"/>
      <c r="BN106" s="652"/>
      <c r="BO106" s="652"/>
    </row>
    <row r="107" spans="1:67" s="5" customFormat="1" ht="15">
      <c r="A107" s="490" t="s">
        <v>383</v>
      </c>
      <c r="B107" s="27" t="s">
        <v>384</v>
      </c>
      <c r="C107" s="27">
        <f>COUNTA(C108:C112)</f>
        <v>5</v>
      </c>
      <c r="D107" s="27"/>
      <c r="E107" s="27"/>
      <c r="F107" s="567"/>
      <c r="G107" s="27"/>
      <c r="H107" s="27">
        <v>2121</v>
      </c>
      <c r="I107" s="27">
        <v>6746</v>
      </c>
      <c r="J107" s="526">
        <f>SUM(H107:I107)</f>
        <v>8867</v>
      </c>
      <c r="K107" s="573" t="s">
        <v>692</v>
      </c>
      <c r="L107" s="633"/>
      <c r="M107" s="1053" t="s">
        <v>2642</v>
      </c>
      <c r="N107" s="633"/>
      <c r="O107" s="737" t="s">
        <v>685</v>
      </c>
      <c r="P107" s="633"/>
      <c r="Q107" s="921">
        <f t="shared" ref="Q107:AF107" si="16">COUNTA(Q103:Q106)</f>
        <v>0</v>
      </c>
      <c r="R107" s="921">
        <f t="shared" si="16"/>
        <v>1</v>
      </c>
      <c r="S107" s="921">
        <f t="shared" si="16"/>
        <v>0</v>
      </c>
      <c r="T107" s="969">
        <f t="shared" si="16"/>
        <v>0</v>
      </c>
      <c r="U107" s="921">
        <f t="shared" si="16"/>
        <v>0</v>
      </c>
      <c r="V107" s="921">
        <f t="shared" si="16"/>
        <v>0</v>
      </c>
      <c r="W107" s="921">
        <f t="shared" si="16"/>
        <v>0</v>
      </c>
      <c r="X107" s="921">
        <f t="shared" si="16"/>
        <v>0</v>
      </c>
      <c r="Y107" s="921">
        <f t="shared" si="16"/>
        <v>0</v>
      </c>
      <c r="Z107" s="921">
        <f t="shared" si="16"/>
        <v>0</v>
      </c>
      <c r="AA107" s="921">
        <f t="shared" si="16"/>
        <v>0</v>
      </c>
      <c r="AB107" s="921">
        <f t="shared" si="16"/>
        <v>0</v>
      </c>
      <c r="AC107" s="921">
        <f t="shared" si="16"/>
        <v>0</v>
      </c>
      <c r="AD107" s="921">
        <f t="shared" si="16"/>
        <v>0</v>
      </c>
      <c r="AE107" s="921">
        <f t="shared" si="16"/>
        <v>0</v>
      </c>
      <c r="AF107" s="921">
        <f t="shared" si="16"/>
        <v>0</v>
      </c>
      <c r="AG107" s="1776"/>
      <c r="AH107" s="1777"/>
      <c r="AI107" s="1777"/>
      <c r="AJ107" s="1778"/>
      <c r="AL107" s="650"/>
      <c r="AM107" s="652"/>
      <c r="AN107" s="661"/>
      <c r="AO107" s="652"/>
      <c r="AP107" s="652"/>
      <c r="AQ107" s="652"/>
      <c r="AR107" s="652"/>
      <c r="AS107" s="652"/>
      <c r="AT107" s="652"/>
      <c r="AU107" s="652"/>
      <c r="AV107" s="652"/>
      <c r="AW107" s="652"/>
      <c r="AX107" s="652"/>
      <c r="AY107" s="652"/>
      <c r="AZ107" s="652"/>
      <c r="BA107" s="652"/>
      <c r="BB107" s="652"/>
      <c r="BC107" s="652"/>
      <c r="BD107" s="652"/>
      <c r="BE107" s="652"/>
      <c r="BF107" s="652"/>
      <c r="BG107" s="652"/>
      <c r="BH107" s="652"/>
      <c r="BI107" s="652"/>
      <c r="BJ107" s="652"/>
      <c r="BK107" s="652"/>
      <c r="BL107" s="652"/>
      <c r="BM107" s="652"/>
      <c r="BN107" s="652"/>
      <c r="BO107" s="652"/>
    </row>
    <row r="108" spans="1:67" s="5" customFormat="1" ht="15">
      <c r="A108" s="672" t="s">
        <v>383</v>
      </c>
      <c r="B108" s="28"/>
      <c r="C108" s="40" t="s">
        <v>1109</v>
      </c>
      <c r="D108" s="27" t="s">
        <v>384</v>
      </c>
      <c r="E108" s="40"/>
      <c r="F108" s="504"/>
      <c r="G108" s="42" t="s">
        <v>751</v>
      </c>
      <c r="H108" s="275">
        <v>351</v>
      </c>
      <c r="I108" s="275">
        <v>993</v>
      </c>
      <c r="J108" s="537">
        <f>SUM(H108:I108)</f>
        <v>1344</v>
      </c>
      <c r="K108" s="504"/>
      <c r="L108" s="629"/>
      <c r="M108" s="504"/>
      <c r="N108" s="629"/>
      <c r="O108" s="629"/>
      <c r="P108" s="629"/>
      <c r="Q108" s="920"/>
      <c r="R108" s="920" t="s">
        <v>1525</v>
      </c>
      <c r="S108" s="921"/>
      <c r="T108" s="922"/>
      <c r="U108" s="921" t="s">
        <v>1525</v>
      </c>
      <c r="V108" s="921"/>
      <c r="W108" s="921"/>
      <c r="X108" s="921"/>
      <c r="Y108" s="921"/>
      <c r="Z108" s="920" t="s">
        <v>1525</v>
      </c>
      <c r="AA108" s="921"/>
      <c r="AB108" s="921"/>
      <c r="AC108" s="921"/>
      <c r="AD108" s="921"/>
      <c r="AE108" s="921"/>
      <c r="AF108" s="921"/>
      <c r="AG108" s="1507"/>
      <c r="AH108" s="1507"/>
      <c r="AI108" s="1507"/>
      <c r="AJ108" s="1516"/>
      <c r="AL108" s="650"/>
      <c r="AM108" s="652"/>
      <c r="AN108" s="661"/>
      <c r="AO108" s="652"/>
      <c r="AP108" s="652"/>
      <c r="AQ108" s="652"/>
      <c r="AR108" s="652"/>
      <c r="AS108" s="652"/>
      <c r="AT108" s="652"/>
      <c r="AU108" s="652"/>
      <c r="AV108" s="652"/>
      <c r="AW108" s="652"/>
      <c r="AX108" s="652"/>
      <c r="AY108" s="652"/>
      <c r="AZ108" s="652"/>
      <c r="BA108" s="652"/>
      <c r="BB108" s="652"/>
      <c r="BC108" s="652"/>
      <c r="BD108" s="652"/>
      <c r="BE108" s="652"/>
      <c r="BF108" s="652"/>
      <c r="BG108" s="652"/>
      <c r="BH108" s="652"/>
      <c r="BI108" s="652"/>
      <c r="BJ108" s="652"/>
      <c r="BK108" s="652"/>
      <c r="BL108" s="652"/>
      <c r="BM108" s="652"/>
      <c r="BN108" s="652"/>
      <c r="BO108" s="652"/>
    </row>
    <row r="109" spans="1:67" s="5" customFormat="1" ht="15">
      <c r="A109" s="672" t="s">
        <v>383</v>
      </c>
      <c r="B109" s="28"/>
      <c r="C109" s="40" t="s">
        <v>1110</v>
      </c>
      <c r="D109" s="27" t="s">
        <v>384</v>
      </c>
      <c r="E109" s="40"/>
      <c r="F109" s="504"/>
      <c r="G109" s="42" t="s">
        <v>751</v>
      </c>
      <c r="H109" s="275">
        <v>544</v>
      </c>
      <c r="I109" s="275">
        <v>1294</v>
      </c>
      <c r="J109" s="537">
        <f t="shared" ref="J109:J112" si="17">SUM(H109:I109)</f>
        <v>1838</v>
      </c>
      <c r="K109" s="504"/>
      <c r="L109" s="629"/>
      <c r="M109" s="504"/>
      <c r="N109" s="629"/>
      <c r="O109" s="629"/>
      <c r="P109" s="629"/>
      <c r="Q109" s="920"/>
      <c r="R109" s="920"/>
      <c r="S109" s="921"/>
      <c r="T109" s="922"/>
      <c r="U109" s="921"/>
      <c r="V109" s="921"/>
      <c r="W109" s="921"/>
      <c r="X109" s="921"/>
      <c r="Y109" s="921"/>
      <c r="Z109" s="920"/>
      <c r="AA109" s="921"/>
      <c r="AB109" s="921"/>
      <c r="AC109" s="921"/>
      <c r="AD109" s="921"/>
      <c r="AE109" s="921"/>
      <c r="AF109" s="921"/>
      <c r="AG109" s="1508"/>
      <c r="AH109" s="1508"/>
      <c r="AI109" s="1508"/>
      <c r="AJ109" s="1517"/>
      <c r="AL109" s="650"/>
      <c r="AM109" s="652"/>
      <c r="AN109" s="661"/>
      <c r="AO109" s="652"/>
      <c r="AP109" s="652"/>
      <c r="AQ109" s="652"/>
      <c r="AR109" s="652"/>
      <c r="AS109" s="652"/>
      <c r="AT109" s="652"/>
      <c r="AU109" s="652"/>
      <c r="AV109" s="652"/>
      <c r="AW109" s="652"/>
      <c r="AX109" s="652"/>
      <c r="AY109" s="652"/>
      <c r="AZ109" s="652"/>
      <c r="BA109" s="652"/>
      <c r="BB109" s="652"/>
      <c r="BC109" s="652"/>
      <c r="BD109" s="652"/>
      <c r="BE109" s="652"/>
      <c r="BF109" s="652"/>
      <c r="BG109" s="652"/>
      <c r="BH109" s="652"/>
      <c r="BI109" s="652"/>
      <c r="BJ109" s="652"/>
      <c r="BK109" s="652"/>
      <c r="BL109" s="652"/>
      <c r="BM109" s="652"/>
      <c r="BN109" s="652"/>
      <c r="BO109" s="652"/>
    </row>
    <row r="110" spans="1:67" s="5" customFormat="1" ht="15">
      <c r="A110" s="672" t="s">
        <v>383</v>
      </c>
      <c r="B110" s="28"/>
      <c r="C110" s="40" t="s">
        <v>1111</v>
      </c>
      <c r="D110" s="27" t="s">
        <v>384</v>
      </c>
      <c r="E110" s="40"/>
      <c r="F110" s="504"/>
      <c r="G110" s="42" t="s">
        <v>751</v>
      </c>
      <c r="H110" s="275">
        <v>166</v>
      </c>
      <c r="I110" s="275">
        <v>462</v>
      </c>
      <c r="J110" s="537">
        <f t="shared" si="17"/>
        <v>628</v>
      </c>
      <c r="K110" s="504"/>
      <c r="L110" s="629"/>
      <c r="M110" s="504"/>
      <c r="N110" s="629"/>
      <c r="O110" s="629"/>
      <c r="P110" s="629"/>
      <c r="Q110" s="920"/>
      <c r="R110" s="920"/>
      <c r="S110" s="921"/>
      <c r="T110" s="922"/>
      <c r="U110" s="921"/>
      <c r="V110" s="921"/>
      <c r="W110" s="921"/>
      <c r="X110" s="921"/>
      <c r="Y110" s="921"/>
      <c r="Z110" s="920"/>
      <c r="AA110" s="921"/>
      <c r="AB110" s="921"/>
      <c r="AC110" s="921"/>
      <c r="AD110" s="921"/>
      <c r="AE110" s="921"/>
      <c r="AF110" s="921"/>
      <c r="AG110" s="1508"/>
      <c r="AH110" s="1508"/>
      <c r="AI110" s="1508"/>
      <c r="AJ110" s="1517"/>
      <c r="AL110" s="650"/>
      <c r="AM110" s="652"/>
      <c r="AN110" s="661"/>
      <c r="AO110" s="652"/>
      <c r="AP110" s="652"/>
      <c r="AQ110" s="652"/>
      <c r="AR110" s="652"/>
      <c r="AS110" s="652"/>
      <c r="AT110" s="652"/>
      <c r="AU110" s="652"/>
      <c r="AV110" s="652"/>
      <c r="AW110" s="652"/>
      <c r="AX110" s="652"/>
      <c r="AY110" s="652"/>
      <c r="AZ110" s="652"/>
      <c r="BA110" s="652"/>
      <c r="BB110" s="652"/>
      <c r="BC110" s="652"/>
      <c r="BD110" s="652"/>
      <c r="BE110" s="652"/>
      <c r="BF110" s="652"/>
      <c r="BG110" s="652"/>
      <c r="BH110" s="652"/>
      <c r="BI110" s="652"/>
      <c r="BJ110" s="652"/>
      <c r="BK110" s="652"/>
      <c r="BL110" s="652"/>
      <c r="BM110" s="652"/>
      <c r="BN110" s="652"/>
      <c r="BO110" s="652"/>
    </row>
    <row r="111" spans="1:67" s="5" customFormat="1" ht="15">
      <c r="A111" s="672" t="s">
        <v>383</v>
      </c>
      <c r="B111" s="28"/>
      <c r="C111" s="40" t="s">
        <v>1112</v>
      </c>
      <c r="D111" s="27" t="s">
        <v>384</v>
      </c>
      <c r="E111" s="40"/>
      <c r="F111" s="504"/>
      <c r="G111" s="42" t="s">
        <v>751</v>
      </c>
      <c r="H111" s="275">
        <v>258</v>
      </c>
      <c r="I111" s="275">
        <v>579</v>
      </c>
      <c r="J111" s="537">
        <f t="shared" si="17"/>
        <v>837</v>
      </c>
      <c r="K111" s="504"/>
      <c r="L111" s="629"/>
      <c r="M111" s="504"/>
      <c r="N111" s="629"/>
      <c r="O111" s="629"/>
      <c r="P111" s="629"/>
      <c r="Q111" s="920"/>
      <c r="R111" s="920"/>
      <c r="S111" s="921"/>
      <c r="T111" s="922"/>
      <c r="U111" s="921"/>
      <c r="V111" s="921"/>
      <c r="W111" s="921"/>
      <c r="X111" s="921"/>
      <c r="Y111" s="921"/>
      <c r="Z111" s="920"/>
      <c r="AA111" s="921"/>
      <c r="AB111" s="921"/>
      <c r="AC111" s="921"/>
      <c r="AD111" s="921"/>
      <c r="AE111" s="921"/>
      <c r="AF111" s="921"/>
      <c r="AG111" s="1508"/>
      <c r="AH111" s="1508"/>
      <c r="AI111" s="1508"/>
      <c r="AJ111" s="1517"/>
      <c r="AL111" s="650"/>
      <c r="AM111" s="652"/>
      <c r="AN111" s="661"/>
      <c r="AO111" s="652"/>
      <c r="AP111" s="652"/>
      <c r="AQ111" s="652"/>
      <c r="AR111" s="652"/>
      <c r="AS111" s="652"/>
      <c r="AT111" s="652"/>
      <c r="AU111" s="652"/>
      <c r="AV111" s="652"/>
      <c r="AW111" s="652"/>
      <c r="AX111" s="652"/>
      <c r="AY111" s="652"/>
      <c r="AZ111" s="652"/>
      <c r="BA111" s="652"/>
      <c r="BB111" s="652"/>
      <c r="BC111" s="652"/>
      <c r="BD111" s="652"/>
      <c r="BE111" s="652"/>
      <c r="BF111" s="652"/>
      <c r="BG111" s="652"/>
      <c r="BH111" s="652"/>
      <c r="BI111" s="652"/>
      <c r="BJ111" s="652"/>
      <c r="BK111" s="652"/>
      <c r="BL111" s="652"/>
      <c r="BM111" s="652"/>
      <c r="BN111" s="652"/>
      <c r="BO111" s="652"/>
    </row>
    <row r="112" spans="1:67" s="5" customFormat="1" ht="15">
      <c r="A112" s="672" t="s">
        <v>383</v>
      </c>
      <c r="B112" s="26"/>
      <c r="C112" s="40" t="s">
        <v>1113</v>
      </c>
      <c r="D112" s="27" t="s">
        <v>384</v>
      </c>
      <c r="E112" s="40"/>
      <c r="F112" s="420"/>
      <c r="G112" s="42" t="s">
        <v>751</v>
      </c>
      <c r="H112" s="275">
        <v>206</v>
      </c>
      <c r="I112" s="275">
        <v>728</v>
      </c>
      <c r="J112" s="537">
        <f t="shared" si="17"/>
        <v>934</v>
      </c>
      <c r="K112" s="504"/>
      <c r="L112" s="629"/>
      <c r="M112" s="504"/>
      <c r="N112" s="629"/>
      <c r="O112" s="629"/>
      <c r="P112" s="629"/>
      <c r="Q112" s="920"/>
      <c r="R112" s="920"/>
      <c r="S112" s="921"/>
      <c r="T112" s="922"/>
      <c r="U112" s="921"/>
      <c r="V112" s="921"/>
      <c r="W112" s="921"/>
      <c r="X112" s="921"/>
      <c r="Y112" s="921"/>
      <c r="Z112" s="920"/>
      <c r="AA112" s="921"/>
      <c r="AB112" s="921"/>
      <c r="AC112" s="921"/>
      <c r="AD112" s="921"/>
      <c r="AE112" s="921"/>
      <c r="AF112" s="921"/>
      <c r="AG112" s="1508"/>
      <c r="AH112" s="1508"/>
      <c r="AI112" s="1508"/>
      <c r="AJ112" s="1517"/>
      <c r="AL112" s="650"/>
      <c r="AM112" s="652"/>
      <c r="AN112" s="661"/>
      <c r="AO112" s="652"/>
      <c r="AP112" s="652"/>
      <c r="AQ112" s="652"/>
      <c r="AR112" s="652"/>
      <c r="AS112" s="652"/>
      <c r="AT112" s="652"/>
      <c r="AU112" s="652"/>
      <c r="AV112" s="652"/>
      <c r="AW112" s="652"/>
      <c r="AX112" s="652"/>
      <c r="AY112" s="652"/>
      <c r="AZ112" s="652"/>
      <c r="BA112" s="652"/>
      <c r="BB112" s="652"/>
      <c r="BC112" s="652"/>
      <c r="BD112" s="652"/>
      <c r="BE112" s="652"/>
      <c r="BF112" s="652"/>
      <c r="BG112" s="652"/>
      <c r="BH112" s="652"/>
      <c r="BI112" s="652"/>
      <c r="BJ112" s="652"/>
      <c r="BK112" s="652"/>
      <c r="BL112" s="652"/>
      <c r="BM112" s="652"/>
      <c r="BN112" s="652"/>
      <c r="BO112" s="652"/>
    </row>
    <row r="113" spans="1:67" s="5" customFormat="1" ht="15">
      <c r="A113" s="885"/>
      <c r="B113" s="241"/>
      <c r="C113" s="955"/>
      <c r="D113" s="955"/>
      <c r="E113" s="955"/>
      <c r="F113" s="1069"/>
      <c r="G113" s="37"/>
      <c r="H113" s="37"/>
      <c r="I113" s="37"/>
      <c r="J113" s="858"/>
      <c r="K113" s="504"/>
      <c r="L113" s="629"/>
      <c r="M113" s="504"/>
      <c r="N113" s="629"/>
      <c r="O113" s="629"/>
      <c r="P113" s="629"/>
      <c r="Q113" s="920"/>
      <c r="R113" s="920"/>
      <c r="S113" s="921"/>
      <c r="T113" s="922"/>
      <c r="U113" s="921"/>
      <c r="V113" s="921"/>
      <c r="W113" s="921"/>
      <c r="X113" s="921"/>
      <c r="Y113" s="921"/>
      <c r="Z113" s="920"/>
      <c r="AA113" s="921"/>
      <c r="AB113" s="921"/>
      <c r="AC113" s="921"/>
      <c r="AD113" s="921"/>
      <c r="AE113" s="921"/>
      <c r="AF113" s="921"/>
      <c r="AG113" s="1508"/>
      <c r="AH113" s="1508"/>
      <c r="AI113" s="1508"/>
      <c r="AJ113" s="1517"/>
      <c r="AL113" s="650"/>
      <c r="AM113" s="652"/>
      <c r="AN113" s="661"/>
      <c r="AO113" s="652"/>
      <c r="AP113" s="652"/>
      <c r="AQ113" s="652"/>
      <c r="AR113" s="652"/>
      <c r="AS113" s="652"/>
      <c r="AT113" s="652"/>
      <c r="AU113" s="652"/>
      <c r="AV113" s="652"/>
      <c r="AW113" s="652"/>
      <c r="AX113" s="652"/>
      <c r="AY113" s="652"/>
      <c r="AZ113" s="652"/>
      <c r="BA113" s="652"/>
      <c r="BB113" s="652"/>
      <c r="BC113" s="652"/>
      <c r="BD113" s="652"/>
      <c r="BE113" s="652"/>
      <c r="BF113" s="652"/>
      <c r="BG113" s="652"/>
      <c r="BH113" s="652"/>
      <c r="BI113" s="652"/>
      <c r="BJ113" s="652"/>
      <c r="BK113" s="652"/>
      <c r="BL113" s="652"/>
      <c r="BM113" s="652"/>
      <c r="BN113" s="652"/>
      <c r="BO113" s="652"/>
    </row>
    <row r="114" spans="1:67" s="5" customFormat="1" ht="15">
      <c r="A114" s="818"/>
      <c r="B114" s="818"/>
      <c r="C114" s="818"/>
      <c r="D114" s="818"/>
      <c r="E114" s="818"/>
      <c r="F114" s="818"/>
      <c r="G114" s="818"/>
      <c r="H114" s="818"/>
      <c r="I114" s="818"/>
      <c r="J114" s="835">
        <f>SUM(J115:J121)</f>
        <v>5470</v>
      </c>
      <c r="K114" s="567"/>
      <c r="L114" s="633"/>
      <c r="M114" s="567"/>
      <c r="N114" s="633"/>
      <c r="O114" s="633"/>
      <c r="P114" s="633"/>
      <c r="Q114" s="925"/>
      <c r="R114" s="925"/>
      <c r="S114" s="926"/>
      <c r="T114" s="927"/>
      <c r="U114" s="921"/>
      <c r="V114" s="921"/>
      <c r="W114" s="926"/>
      <c r="X114" s="926"/>
      <c r="Y114" s="921"/>
      <c r="Z114" s="926"/>
      <c r="AA114" s="921"/>
      <c r="AB114" s="921"/>
      <c r="AC114" s="921"/>
      <c r="AD114" s="921"/>
      <c r="AE114" s="926"/>
      <c r="AF114" s="921"/>
      <c r="AG114" s="1508"/>
      <c r="AH114" s="1508"/>
      <c r="AI114" s="1508"/>
      <c r="AJ114" s="1517"/>
      <c r="AL114" s="650"/>
      <c r="AM114" s="652"/>
      <c r="AN114" s="661"/>
      <c r="AO114" s="652"/>
      <c r="AP114" s="652"/>
      <c r="AQ114" s="652"/>
      <c r="AR114" s="652"/>
      <c r="AS114" s="652"/>
      <c r="AT114" s="652"/>
      <c r="AU114" s="652"/>
      <c r="AV114" s="652"/>
      <c r="AW114" s="652"/>
      <c r="AX114" s="652"/>
      <c r="AY114" s="652"/>
      <c r="AZ114" s="652"/>
      <c r="BA114" s="652"/>
      <c r="BB114" s="652"/>
      <c r="BC114" s="652"/>
      <c r="BD114" s="652"/>
      <c r="BE114" s="652"/>
      <c r="BF114" s="652"/>
      <c r="BG114" s="652"/>
      <c r="BH114" s="652"/>
      <c r="BI114" s="652"/>
      <c r="BJ114" s="652"/>
      <c r="BK114" s="652"/>
      <c r="BL114" s="652"/>
      <c r="BM114" s="652"/>
      <c r="BN114" s="652"/>
      <c r="BO114" s="652"/>
    </row>
    <row r="115" spans="1:67" s="5" customFormat="1" ht="15">
      <c r="A115" s="682" t="s">
        <v>493</v>
      </c>
      <c r="B115" s="41" t="s">
        <v>494</v>
      </c>
      <c r="C115" s="41">
        <f>COUNTA(C116:C121)</f>
        <v>6</v>
      </c>
      <c r="D115" s="41"/>
      <c r="E115" s="41"/>
      <c r="F115" s="567"/>
      <c r="G115" s="27" t="s">
        <v>766</v>
      </c>
      <c r="H115" s="27">
        <v>1316</v>
      </c>
      <c r="I115" s="27">
        <v>3847</v>
      </c>
      <c r="J115" s="526">
        <f>SUM(H115:I115)</f>
        <v>5163</v>
      </c>
      <c r="K115" s="573" t="s">
        <v>2429</v>
      </c>
      <c r="L115" s="633"/>
      <c r="M115" s="567"/>
      <c r="N115" s="633"/>
      <c r="O115" s="633"/>
      <c r="P115" s="633"/>
      <c r="Q115" s="921">
        <f t="shared" ref="Q115:AD115" si="18">COUNTA(Q108:Q114)</f>
        <v>0</v>
      </c>
      <c r="R115" s="921">
        <f t="shared" si="18"/>
        <v>1</v>
      </c>
      <c r="S115" s="921">
        <f t="shared" si="18"/>
        <v>0</v>
      </c>
      <c r="T115" s="969">
        <f t="shared" si="18"/>
        <v>0</v>
      </c>
      <c r="U115" s="921">
        <f t="shared" si="18"/>
        <v>1</v>
      </c>
      <c r="V115" s="921">
        <f t="shared" si="18"/>
        <v>0</v>
      </c>
      <c r="W115" s="921">
        <f t="shared" si="18"/>
        <v>0</v>
      </c>
      <c r="X115" s="921">
        <f t="shared" si="18"/>
        <v>0</v>
      </c>
      <c r="Y115" s="921">
        <f t="shared" si="18"/>
        <v>0</v>
      </c>
      <c r="Z115" s="921">
        <f t="shared" si="18"/>
        <v>1</v>
      </c>
      <c r="AA115" s="921">
        <f t="shared" si="18"/>
        <v>0</v>
      </c>
      <c r="AB115" s="921">
        <f t="shared" si="18"/>
        <v>0</v>
      </c>
      <c r="AC115" s="921">
        <f t="shared" si="18"/>
        <v>0</v>
      </c>
      <c r="AD115" s="921">
        <f t="shared" si="18"/>
        <v>0</v>
      </c>
      <c r="AE115" s="921"/>
      <c r="AF115" s="921">
        <f>COUNTA(AF108:AF114)</f>
        <v>0</v>
      </c>
      <c r="AG115" s="1776"/>
      <c r="AH115" s="1777"/>
      <c r="AI115" s="1777"/>
      <c r="AJ115" s="1778"/>
      <c r="AL115" s="650"/>
      <c r="AM115" s="652"/>
      <c r="AN115" s="661"/>
      <c r="AO115" s="652"/>
      <c r="AP115" s="652"/>
      <c r="AQ115" s="652"/>
      <c r="AR115" s="652"/>
      <c r="AS115" s="652"/>
      <c r="AT115" s="652"/>
      <c r="AU115" s="652"/>
      <c r="AV115" s="652"/>
      <c r="AW115" s="652"/>
      <c r="AX115" s="652"/>
      <c r="AY115" s="652"/>
      <c r="AZ115" s="652"/>
      <c r="BA115" s="652"/>
      <c r="BB115" s="652"/>
      <c r="BC115" s="652"/>
      <c r="BD115" s="652"/>
      <c r="BE115" s="652"/>
      <c r="BF115" s="652"/>
      <c r="BG115" s="652"/>
      <c r="BH115" s="652"/>
      <c r="BI115" s="652"/>
      <c r="BJ115" s="652"/>
      <c r="BK115" s="652"/>
      <c r="BL115" s="652"/>
      <c r="BM115" s="652"/>
      <c r="BN115" s="652"/>
      <c r="BO115" s="652"/>
    </row>
    <row r="116" spans="1:67" s="5" customFormat="1" ht="15">
      <c r="A116" s="669" t="s">
        <v>493</v>
      </c>
      <c r="B116" s="878"/>
      <c r="C116" s="26" t="s">
        <v>497</v>
      </c>
      <c r="D116" s="41" t="s">
        <v>494</v>
      </c>
      <c r="E116" s="26"/>
      <c r="F116" s="504"/>
      <c r="G116" s="36" t="s">
        <v>766</v>
      </c>
      <c r="H116" s="36"/>
      <c r="I116" s="36"/>
      <c r="J116" s="505">
        <v>44</v>
      </c>
      <c r="K116" s="504"/>
      <c r="L116" s="629"/>
      <c r="M116" s="504"/>
      <c r="N116" s="629"/>
      <c r="O116" s="629"/>
      <c r="P116" s="629"/>
      <c r="Q116" s="925"/>
      <c r="R116" s="920"/>
      <c r="S116" s="921" t="s">
        <v>1525</v>
      </c>
      <c r="T116" s="922"/>
      <c r="U116" s="921"/>
      <c r="V116" s="921"/>
      <c r="W116" s="921"/>
      <c r="X116" s="921"/>
      <c r="Y116" s="921"/>
      <c r="Z116" s="921"/>
      <c r="AA116" s="921"/>
      <c r="AB116" s="921"/>
      <c r="AC116" s="921"/>
      <c r="AD116" s="921"/>
      <c r="AE116" s="921"/>
      <c r="AF116" s="921"/>
      <c r="AG116" s="1507"/>
      <c r="AH116" s="485"/>
      <c r="AI116" s="485"/>
      <c r="AJ116" s="544"/>
      <c r="AL116" s="650"/>
      <c r="AM116" s="652"/>
      <c r="AN116" s="661"/>
      <c r="AO116" s="652"/>
      <c r="AP116" s="652"/>
      <c r="AQ116" s="652"/>
      <c r="AR116" s="652"/>
      <c r="AS116" s="652"/>
      <c r="AT116" s="652"/>
      <c r="AU116" s="652"/>
      <c r="AV116" s="652"/>
      <c r="AW116" s="652"/>
      <c r="AX116" s="652"/>
      <c r="AY116" s="652"/>
      <c r="AZ116" s="652"/>
      <c r="BA116" s="652"/>
      <c r="BB116" s="652"/>
      <c r="BC116" s="652"/>
      <c r="BD116" s="652"/>
      <c r="BE116" s="652"/>
      <c r="BF116" s="652"/>
      <c r="BG116" s="652"/>
      <c r="BH116" s="652"/>
      <c r="BI116" s="652"/>
      <c r="BJ116" s="652"/>
      <c r="BK116" s="652"/>
      <c r="BL116" s="652"/>
      <c r="BM116" s="652"/>
      <c r="BN116" s="652"/>
      <c r="BO116" s="652"/>
    </row>
    <row r="117" spans="1:67" s="5" customFormat="1" ht="15">
      <c r="A117" s="669" t="s">
        <v>493</v>
      </c>
      <c r="B117" s="28"/>
      <c r="C117" s="26" t="s">
        <v>500</v>
      </c>
      <c r="D117" s="41" t="s">
        <v>494</v>
      </c>
      <c r="E117" s="26"/>
      <c r="F117" s="504"/>
      <c r="G117" s="36" t="s">
        <v>766</v>
      </c>
      <c r="H117" s="36"/>
      <c r="I117" s="36"/>
      <c r="J117" s="505">
        <v>25</v>
      </c>
      <c r="K117" s="504"/>
      <c r="L117" s="629"/>
      <c r="M117" s="504"/>
      <c r="N117" s="629"/>
      <c r="O117" s="629"/>
      <c r="P117" s="629"/>
      <c r="Q117" s="920"/>
      <c r="R117" s="920"/>
      <c r="S117" s="921"/>
      <c r="T117" s="922"/>
      <c r="U117" s="921"/>
      <c r="V117" s="921"/>
      <c r="W117" s="921"/>
      <c r="X117" s="921"/>
      <c r="Y117" s="921"/>
      <c r="Z117" s="921"/>
      <c r="AA117" s="921"/>
      <c r="AB117" s="921"/>
      <c r="AC117" s="921"/>
      <c r="AD117" s="921"/>
      <c r="AE117" s="921"/>
      <c r="AF117" s="921"/>
      <c r="AG117" s="1508"/>
      <c r="AH117" s="486"/>
      <c r="AI117" s="486"/>
      <c r="AJ117" s="545"/>
      <c r="AL117" s="650"/>
      <c r="AM117" s="652"/>
      <c r="AN117" s="661"/>
      <c r="AO117" s="652"/>
      <c r="AP117" s="652"/>
      <c r="AQ117" s="652"/>
      <c r="AR117" s="652"/>
      <c r="AS117" s="652"/>
      <c r="AT117" s="652"/>
      <c r="AU117" s="652"/>
      <c r="AV117" s="652"/>
      <c r="AW117" s="652"/>
      <c r="AX117" s="652"/>
      <c r="AY117" s="652"/>
      <c r="AZ117" s="652"/>
      <c r="BA117" s="652"/>
      <c r="BB117" s="652"/>
      <c r="BC117" s="652"/>
      <c r="BD117" s="652"/>
      <c r="BE117" s="652"/>
      <c r="BF117" s="652"/>
      <c r="BG117" s="652"/>
      <c r="BH117" s="652"/>
      <c r="BI117" s="652"/>
      <c r="BJ117" s="652"/>
      <c r="BK117" s="652"/>
      <c r="BL117" s="652"/>
      <c r="BM117" s="652"/>
      <c r="BN117" s="652"/>
      <c r="BO117" s="652"/>
    </row>
    <row r="118" spans="1:67" s="5" customFormat="1" ht="15">
      <c r="A118" s="669" t="s">
        <v>493</v>
      </c>
      <c r="B118" s="28"/>
      <c r="C118" s="26" t="s">
        <v>496</v>
      </c>
      <c r="D118" s="41" t="s">
        <v>494</v>
      </c>
      <c r="E118" s="26"/>
      <c r="F118" s="504"/>
      <c r="G118" s="36" t="s">
        <v>766</v>
      </c>
      <c r="H118" s="36"/>
      <c r="I118" s="36"/>
      <c r="J118" s="505">
        <v>74</v>
      </c>
      <c r="K118" s="504"/>
      <c r="L118" s="629"/>
      <c r="M118" s="504"/>
      <c r="N118" s="629"/>
      <c r="O118" s="629"/>
      <c r="P118" s="629"/>
      <c r="Q118" s="920"/>
      <c r="R118" s="920"/>
      <c r="S118" s="921"/>
      <c r="T118" s="922"/>
      <c r="U118" s="921"/>
      <c r="V118" s="921"/>
      <c r="W118" s="921"/>
      <c r="X118" s="921"/>
      <c r="Y118" s="921"/>
      <c r="Z118" s="921"/>
      <c r="AA118" s="921"/>
      <c r="AB118" s="921"/>
      <c r="AC118" s="921"/>
      <c r="AD118" s="921"/>
      <c r="AE118" s="921"/>
      <c r="AF118" s="921"/>
      <c r="AG118" s="1508"/>
      <c r="AH118" s="486"/>
      <c r="AI118" s="486"/>
      <c r="AJ118" s="545"/>
      <c r="AL118" s="650"/>
      <c r="AM118" s="652"/>
      <c r="AN118" s="661"/>
      <c r="AO118" s="652"/>
      <c r="AP118" s="652"/>
      <c r="AQ118" s="652"/>
      <c r="AR118" s="652"/>
      <c r="AS118" s="652"/>
      <c r="AT118" s="652"/>
      <c r="AU118" s="652"/>
      <c r="AV118" s="652"/>
      <c r="AW118" s="652"/>
      <c r="AX118" s="652"/>
      <c r="AY118" s="652"/>
      <c r="AZ118" s="652"/>
      <c r="BA118" s="652"/>
      <c r="BB118" s="652"/>
      <c r="BC118" s="652"/>
      <c r="BD118" s="652"/>
      <c r="BE118" s="652"/>
      <c r="BF118" s="652"/>
      <c r="BG118" s="652"/>
      <c r="BH118" s="652"/>
      <c r="BI118" s="652"/>
      <c r="BJ118" s="652"/>
      <c r="BK118" s="652"/>
      <c r="BL118" s="652"/>
      <c r="BM118" s="652"/>
      <c r="BN118" s="652"/>
      <c r="BO118" s="652"/>
    </row>
    <row r="119" spans="1:67" s="5" customFormat="1" ht="15">
      <c r="A119" s="669" t="s">
        <v>493</v>
      </c>
      <c r="B119" s="28"/>
      <c r="C119" s="26" t="s">
        <v>498</v>
      </c>
      <c r="D119" s="41" t="s">
        <v>494</v>
      </c>
      <c r="E119" s="26"/>
      <c r="F119" s="504"/>
      <c r="G119" s="36" t="s">
        <v>766</v>
      </c>
      <c r="H119" s="36"/>
      <c r="I119" s="36"/>
      <c r="J119" s="505">
        <v>43</v>
      </c>
      <c r="K119" s="504"/>
      <c r="L119" s="629"/>
      <c r="M119" s="504"/>
      <c r="N119" s="629"/>
      <c r="O119" s="629"/>
      <c r="P119" s="629"/>
      <c r="Q119" s="920"/>
      <c r="R119" s="920"/>
      <c r="S119" s="921"/>
      <c r="T119" s="922"/>
      <c r="U119" s="921"/>
      <c r="V119" s="921"/>
      <c r="W119" s="921"/>
      <c r="X119" s="921"/>
      <c r="Y119" s="921"/>
      <c r="Z119" s="921"/>
      <c r="AA119" s="921"/>
      <c r="AB119" s="921"/>
      <c r="AC119" s="921"/>
      <c r="AD119" s="921"/>
      <c r="AE119" s="921"/>
      <c r="AF119" s="921"/>
      <c r="AG119" s="1508"/>
      <c r="AH119" s="486"/>
      <c r="AI119" s="486"/>
      <c r="AJ119" s="545"/>
      <c r="AL119" s="650"/>
      <c r="AM119" s="652"/>
      <c r="AN119" s="661"/>
      <c r="AO119" s="652"/>
      <c r="AP119" s="652"/>
      <c r="AQ119" s="652"/>
      <c r="AR119" s="652"/>
      <c r="AS119" s="652"/>
      <c r="AT119" s="652"/>
      <c r="AU119" s="652"/>
      <c r="AV119" s="652"/>
      <c r="AW119" s="652"/>
      <c r="AX119" s="652"/>
      <c r="AY119" s="652"/>
      <c r="AZ119" s="652"/>
      <c r="BA119" s="652"/>
      <c r="BB119" s="652"/>
      <c r="BC119" s="652"/>
      <c r="BD119" s="652"/>
      <c r="BE119" s="652"/>
      <c r="BF119" s="652"/>
      <c r="BG119" s="652"/>
      <c r="BH119" s="652"/>
      <c r="BI119" s="652"/>
      <c r="BJ119" s="652"/>
      <c r="BK119" s="652"/>
      <c r="BL119" s="652"/>
      <c r="BM119" s="652"/>
      <c r="BN119" s="652"/>
      <c r="BO119" s="652"/>
    </row>
    <row r="120" spans="1:67" s="5" customFormat="1" ht="15">
      <c r="A120" s="669" t="s">
        <v>493</v>
      </c>
      <c r="B120" s="28"/>
      <c r="C120" s="26" t="s">
        <v>499</v>
      </c>
      <c r="D120" s="41" t="s">
        <v>494</v>
      </c>
      <c r="E120" s="26"/>
      <c r="F120" s="504"/>
      <c r="G120" s="36" t="s">
        <v>766</v>
      </c>
      <c r="H120" s="36"/>
      <c r="I120" s="36"/>
      <c r="J120" s="505">
        <v>37</v>
      </c>
      <c r="K120" s="504"/>
      <c r="L120" s="629"/>
      <c r="M120" s="504"/>
      <c r="N120" s="629"/>
      <c r="O120" s="629"/>
      <c r="P120" s="629"/>
      <c r="Q120" s="920"/>
      <c r="R120" s="920"/>
      <c r="S120" s="921"/>
      <c r="T120" s="922"/>
      <c r="U120" s="921"/>
      <c r="V120" s="921"/>
      <c r="W120" s="921"/>
      <c r="X120" s="921"/>
      <c r="Y120" s="921"/>
      <c r="Z120" s="921"/>
      <c r="AA120" s="921"/>
      <c r="AB120" s="921"/>
      <c r="AC120" s="921"/>
      <c r="AD120" s="921"/>
      <c r="AE120" s="921"/>
      <c r="AF120" s="921"/>
      <c r="AG120" s="1508"/>
      <c r="AH120" s="486"/>
      <c r="AI120" s="486"/>
      <c r="AJ120" s="545"/>
      <c r="AL120" s="650"/>
      <c r="AM120" s="652"/>
      <c r="AN120" s="661"/>
      <c r="AO120" s="652"/>
      <c r="AP120" s="652"/>
      <c r="AQ120" s="652"/>
      <c r="AR120" s="652"/>
      <c r="AS120" s="652"/>
      <c r="AT120" s="652"/>
      <c r="AU120" s="652"/>
      <c r="AV120" s="652"/>
      <c r="AW120" s="652"/>
      <c r="AX120" s="652"/>
      <c r="AY120" s="652"/>
      <c r="AZ120" s="652"/>
      <c r="BA120" s="652"/>
      <c r="BB120" s="652"/>
      <c r="BC120" s="652"/>
      <c r="BD120" s="652"/>
      <c r="BE120" s="652"/>
      <c r="BF120" s="652"/>
      <c r="BG120" s="652"/>
      <c r="BH120" s="652"/>
      <c r="BI120" s="652"/>
      <c r="BJ120" s="652"/>
      <c r="BK120" s="652"/>
      <c r="BL120" s="652"/>
      <c r="BM120" s="652"/>
      <c r="BN120" s="652"/>
      <c r="BO120" s="652"/>
    </row>
    <row r="121" spans="1:67" s="5" customFormat="1" ht="15">
      <c r="A121" s="669" t="s">
        <v>493</v>
      </c>
      <c r="B121" s="28"/>
      <c r="C121" s="26" t="s">
        <v>495</v>
      </c>
      <c r="D121" s="41" t="s">
        <v>494</v>
      </c>
      <c r="E121" s="26"/>
      <c r="F121" s="504"/>
      <c r="G121" s="36" t="s">
        <v>766</v>
      </c>
      <c r="H121" s="36"/>
      <c r="I121" s="36"/>
      <c r="J121" s="505">
        <v>84</v>
      </c>
      <c r="K121" s="504"/>
      <c r="L121" s="629"/>
      <c r="M121" s="504"/>
      <c r="N121" s="629"/>
      <c r="O121" s="629"/>
      <c r="P121" s="629"/>
      <c r="Q121" s="920"/>
      <c r="R121" s="920"/>
      <c r="S121" s="921"/>
      <c r="T121" s="922"/>
      <c r="U121" s="921"/>
      <c r="V121" s="921"/>
      <c r="W121" s="921"/>
      <c r="X121" s="921"/>
      <c r="Y121" s="921"/>
      <c r="Z121" s="921"/>
      <c r="AA121" s="921"/>
      <c r="AB121" s="921"/>
      <c r="AC121" s="921"/>
      <c r="AD121" s="921"/>
      <c r="AE121" s="921"/>
      <c r="AF121" s="921"/>
      <c r="AG121" s="1508"/>
      <c r="AH121" s="486"/>
      <c r="AI121" s="486"/>
      <c r="AJ121" s="545"/>
      <c r="AL121" s="650"/>
      <c r="AM121" s="652"/>
      <c r="AN121" s="661"/>
      <c r="AO121" s="652"/>
      <c r="AP121" s="652"/>
      <c r="AQ121" s="652"/>
      <c r="AR121" s="652"/>
      <c r="AS121" s="652"/>
      <c r="AT121" s="652"/>
      <c r="AU121" s="652"/>
      <c r="AV121" s="652"/>
      <c r="AW121" s="652"/>
      <c r="AX121" s="652"/>
      <c r="AY121" s="652"/>
      <c r="AZ121" s="652"/>
      <c r="BA121" s="652"/>
      <c r="BB121" s="652"/>
      <c r="BC121" s="652"/>
      <c r="BD121" s="652"/>
      <c r="BE121" s="652"/>
      <c r="BF121" s="652"/>
      <c r="BG121" s="652"/>
      <c r="BH121" s="652"/>
      <c r="BI121" s="652"/>
      <c r="BJ121" s="652"/>
      <c r="BK121" s="652"/>
      <c r="BL121" s="652"/>
      <c r="BM121" s="652"/>
      <c r="BN121" s="652"/>
      <c r="BO121" s="652"/>
    </row>
    <row r="122" spans="1:67" s="5" customFormat="1" ht="15">
      <c r="A122" s="669"/>
      <c r="B122" s="28"/>
      <c r="K122" s="504"/>
      <c r="L122" s="629"/>
      <c r="M122" s="504"/>
      <c r="N122" s="629"/>
      <c r="O122" s="629"/>
      <c r="P122" s="629"/>
      <c r="Q122" s="920"/>
      <c r="R122" s="920"/>
      <c r="S122" s="921"/>
      <c r="T122" s="922"/>
      <c r="U122" s="921"/>
      <c r="V122" s="921"/>
      <c r="W122" s="921"/>
      <c r="X122" s="921"/>
      <c r="Y122" s="921"/>
      <c r="Z122" s="921"/>
      <c r="AA122" s="921"/>
      <c r="AB122" s="921"/>
      <c r="AC122" s="921"/>
      <c r="AD122" s="921"/>
      <c r="AE122" s="921"/>
      <c r="AF122" s="921"/>
      <c r="AG122" s="1508"/>
      <c r="AH122" s="486"/>
      <c r="AI122" s="486"/>
      <c r="AJ122" s="545"/>
      <c r="AL122" s="650"/>
      <c r="AM122" s="652"/>
      <c r="AN122" s="661"/>
      <c r="AO122" s="652"/>
      <c r="AP122" s="652"/>
      <c r="AQ122" s="652"/>
      <c r="AR122" s="652"/>
      <c r="AS122" s="652"/>
      <c r="AT122" s="652"/>
      <c r="AU122" s="652"/>
      <c r="AV122" s="652"/>
      <c r="AW122" s="652"/>
      <c r="AX122" s="652"/>
      <c r="AY122" s="652"/>
      <c r="AZ122" s="652"/>
      <c r="BA122" s="652"/>
      <c r="BB122" s="652"/>
      <c r="BC122" s="652"/>
      <c r="BD122" s="652"/>
      <c r="BE122" s="652"/>
      <c r="BF122" s="652"/>
      <c r="BG122" s="652"/>
      <c r="BH122" s="652"/>
      <c r="BI122" s="652"/>
      <c r="BJ122" s="652"/>
      <c r="BK122" s="652"/>
      <c r="BL122" s="652"/>
      <c r="BM122" s="652"/>
      <c r="BN122" s="652"/>
      <c r="BO122" s="652"/>
    </row>
    <row r="123" spans="1:67" s="5" customFormat="1" ht="15">
      <c r="A123" s="669"/>
      <c r="B123" s="878"/>
      <c r="C123" s="879"/>
      <c r="D123" s="879"/>
      <c r="E123" s="879"/>
      <c r="F123" s="504"/>
      <c r="G123" s="28"/>
      <c r="H123" s="28"/>
      <c r="I123" s="28"/>
      <c r="J123" s="502"/>
      <c r="K123" s="504"/>
      <c r="L123" s="629"/>
      <c r="M123" s="504"/>
      <c r="N123" s="629"/>
      <c r="O123" s="629"/>
      <c r="P123" s="629"/>
      <c r="Q123" s="925"/>
      <c r="R123" s="920"/>
      <c r="S123" s="921" t="s">
        <v>1525</v>
      </c>
      <c r="T123" s="922"/>
      <c r="U123" s="921"/>
      <c r="V123" s="921"/>
      <c r="W123" s="921"/>
      <c r="X123" s="921"/>
      <c r="Y123" s="921"/>
      <c r="Z123" s="921"/>
      <c r="AA123" s="921"/>
      <c r="AB123" s="921"/>
      <c r="AC123" s="921"/>
      <c r="AD123" s="921"/>
      <c r="AE123" s="921"/>
      <c r="AF123" s="921"/>
      <c r="AG123" s="1507"/>
      <c r="AH123" s="485"/>
      <c r="AI123" s="485"/>
      <c r="AJ123" s="544"/>
      <c r="AL123" s="650"/>
      <c r="AM123" s="652"/>
      <c r="AN123" s="661"/>
      <c r="AO123" s="652"/>
      <c r="AP123" s="652"/>
      <c r="AQ123" s="652"/>
      <c r="AR123" s="652"/>
      <c r="AS123" s="652"/>
      <c r="AT123" s="652"/>
      <c r="AU123" s="652"/>
      <c r="AV123" s="652"/>
      <c r="AW123" s="652"/>
      <c r="AX123" s="652"/>
      <c r="AY123" s="652"/>
      <c r="AZ123" s="652"/>
      <c r="BA123" s="652"/>
      <c r="BB123" s="652"/>
      <c r="BC123" s="652"/>
      <c r="BD123" s="652"/>
      <c r="BE123" s="652"/>
      <c r="BF123" s="652"/>
      <c r="BG123" s="652"/>
      <c r="BH123" s="652"/>
      <c r="BI123" s="652"/>
      <c r="BJ123" s="652"/>
      <c r="BK123" s="652"/>
      <c r="BL123" s="652"/>
      <c r="BM123" s="652"/>
      <c r="BN123" s="652"/>
      <c r="BO123" s="652"/>
    </row>
    <row r="124" spans="1:67" s="5" customFormat="1" ht="15">
      <c r="A124" s="1756" t="s">
        <v>408</v>
      </c>
      <c r="B124" s="1757" t="s">
        <v>409</v>
      </c>
      <c r="C124" s="1781">
        <f>COUNTA(C127:C162)</f>
        <v>36</v>
      </c>
      <c r="D124" s="1781"/>
      <c r="E124" s="1495"/>
      <c r="F124" s="567"/>
      <c r="G124" s="27" t="s">
        <v>751</v>
      </c>
      <c r="H124" s="27">
        <v>3692</v>
      </c>
      <c r="I124" s="27">
        <v>10724</v>
      </c>
      <c r="J124" s="526"/>
      <c r="K124" s="567"/>
      <c r="L124" s="633"/>
      <c r="M124" s="1052" t="s">
        <v>1519</v>
      </c>
      <c r="N124" s="633"/>
      <c r="O124" s="633"/>
      <c r="P124" s="633"/>
      <c r="Q124" s="925"/>
      <c r="R124" s="920"/>
      <c r="S124" s="921"/>
      <c r="T124" s="922"/>
      <c r="U124" s="921"/>
      <c r="V124" s="921"/>
      <c r="W124" s="921"/>
      <c r="X124" s="921"/>
      <c r="Y124" s="921"/>
      <c r="Z124" s="921"/>
      <c r="AA124" s="921"/>
      <c r="AB124" s="921"/>
      <c r="AC124" s="921"/>
      <c r="AD124" s="921"/>
      <c r="AE124" s="921"/>
      <c r="AF124" s="921"/>
      <c r="AG124" s="1508"/>
      <c r="AH124" s="486"/>
      <c r="AI124" s="486"/>
      <c r="AJ124" s="545"/>
      <c r="AL124" s="650"/>
      <c r="AM124" s="652"/>
      <c r="AN124" s="661"/>
      <c r="AO124" s="652"/>
      <c r="AP124" s="652"/>
      <c r="AQ124" s="652"/>
      <c r="AR124" s="652"/>
      <c r="AS124" s="652"/>
      <c r="AT124" s="652"/>
      <c r="AU124" s="652"/>
      <c r="AV124" s="652"/>
      <c r="AW124" s="652"/>
      <c r="AX124" s="652"/>
      <c r="AY124" s="652"/>
      <c r="AZ124" s="652"/>
      <c r="BA124" s="652"/>
      <c r="BB124" s="652"/>
      <c r="BC124" s="652"/>
      <c r="BD124" s="652"/>
      <c r="BE124" s="652"/>
      <c r="BF124" s="652"/>
      <c r="BG124" s="652"/>
      <c r="BH124" s="652"/>
      <c r="BI124" s="652"/>
      <c r="BJ124" s="652"/>
      <c r="BK124" s="652"/>
      <c r="BL124" s="652"/>
      <c r="BM124" s="652"/>
      <c r="BN124" s="652"/>
      <c r="BO124" s="652"/>
    </row>
    <row r="125" spans="1:67" s="5" customFormat="1" ht="15">
      <c r="A125" s="1758"/>
      <c r="B125" s="1503"/>
      <c r="C125" s="1782"/>
      <c r="D125" s="1782"/>
      <c r="E125" s="1496"/>
      <c r="F125" s="567"/>
      <c r="G125" s="27"/>
      <c r="H125" s="27"/>
      <c r="I125" s="27"/>
      <c r="J125" s="887">
        <f>SUM(J126:J162)</f>
        <v>28938</v>
      </c>
      <c r="K125" s="573" t="s">
        <v>692</v>
      </c>
      <c r="L125" s="633"/>
      <c r="M125" s="573" t="s">
        <v>2644</v>
      </c>
      <c r="N125" s="633"/>
      <c r="O125" s="573" t="s">
        <v>709</v>
      </c>
      <c r="P125" s="633"/>
      <c r="Q125" s="920"/>
      <c r="R125" s="920"/>
      <c r="S125" s="921"/>
      <c r="T125" s="922"/>
      <c r="U125" s="921"/>
      <c r="V125" s="921"/>
      <c r="W125" s="921"/>
      <c r="X125" s="921"/>
      <c r="Y125" s="921"/>
      <c r="Z125" s="921"/>
      <c r="AA125" s="921"/>
      <c r="AB125" s="921"/>
      <c r="AC125" s="921"/>
      <c r="AD125" s="921"/>
      <c r="AE125" s="921"/>
      <c r="AF125" s="921"/>
      <c r="AG125" s="1508"/>
      <c r="AH125" s="486"/>
      <c r="AI125" s="486"/>
      <c r="AJ125" s="545"/>
      <c r="AL125" s="650"/>
      <c r="AM125" s="652"/>
      <c r="AN125" s="661"/>
      <c r="AO125" s="652"/>
      <c r="AP125" s="652"/>
      <c r="AQ125" s="652"/>
      <c r="AR125" s="652"/>
      <c r="AS125" s="652"/>
      <c r="AT125" s="652"/>
      <c r="AU125" s="652"/>
      <c r="AV125" s="652"/>
      <c r="AW125" s="652"/>
      <c r="AX125" s="652"/>
      <c r="AY125" s="652"/>
      <c r="AZ125" s="652"/>
      <c r="BA125" s="652"/>
      <c r="BB125" s="652"/>
      <c r="BC125" s="652"/>
      <c r="BD125" s="652"/>
      <c r="BE125" s="652"/>
      <c r="BF125" s="652"/>
      <c r="BG125" s="652"/>
      <c r="BH125" s="652"/>
      <c r="BI125" s="652"/>
      <c r="BJ125" s="652"/>
      <c r="BK125" s="652"/>
      <c r="BL125" s="652"/>
      <c r="BM125" s="652"/>
      <c r="BN125" s="652"/>
      <c r="BO125" s="652"/>
    </row>
    <row r="126" spans="1:67" s="5" customFormat="1" ht="15">
      <c r="A126" s="1761"/>
      <c r="B126" s="1504"/>
      <c r="C126" s="1783"/>
      <c r="D126" s="1783"/>
      <c r="E126" s="1497"/>
      <c r="F126" s="567"/>
      <c r="J126" s="526">
        <f>SUM(H126:I126)</f>
        <v>0</v>
      </c>
      <c r="K126" s="573" t="s">
        <v>691</v>
      </c>
      <c r="L126" s="573"/>
      <c r="M126" s="573" t="s">
        <v>2643</v>
      </c>
      <c r="N126" s="633"/>
      <c r="O126" s="573" t="s">
        <v>685</v>
      </c>
      <c r="P126" s="633"/>
      <c r="Q126" s="921">
        <f t="shared" ref="Q126:AF126" si="19">COUNTA(Q123:Q125)</f>
        <v>0</v>
      </c>
      <c r="R126" s="921">
        <f t="shared" si="19"/>
        <v>0</v>
      </c>
      <c r="S126" s="921">
        <f t="shared" si="19"/>
        <v>1</v>
      </c>
      <c r="T126" s="969">
        <f t="shared" si="19"/>
        <v>0</v>
      </c>
      <c r="U126" s="921">
        <f t="shared" si="19"/>
        <v>0</v>
      </c>
      <c r="V126" s="921">
        <f t="shared" si="19"/>
        <v>0</v>
      </c>
      <c r="W126" s="921">
        <f t="shared" si="19"/>
        <v>0</v>
      </c>
      <c r="X126" s="921">
        <f t="shared" si="19"/>
        <v>0</v>
      </c>
      <c r="Y126" s="921">
        <f t="shared" si="19"/>
        <v>0</v>
      </c>
      <c r="Z126" s="921">
        <f t="shared" si="19"/>
        <v>0</v>
      </c>
      <c r="AA126" s="921">
        <f t="shared" si="19"/>
        <v>0</v>
      </c>
      <c r="AB126" s="921">
        <f t="shared" si="19"/>
        <v>0</v>
      </c>
      <c r="AC126" s="921">
        <f t="shared" si="19"/>
        <v>0</v>
      </c>
      <c r="AD126" s="921">
        <f t="shared" si="19"/>
        <v>0</v>
      </c>
      <c r="AE126" s="921">
        <f t="shared" si="19"/>
        <v>0</v>
      </c>
      <c r="AF126" s="921">
        <f t="shared" si="19"/>
        <v>0</v>
      </c>
      <c r="AG126" s="1776"/>
      <c r="AH126" s="1777"/>
      <c r="AI126" s="1777"/>
      <c r="AJ126" s="1778"/>
      <c r="AL126" s="650"/>
      <c r="AM126" s="652"/>
      <c r="AN126" s="661"/>
      <c r="AO126" s="652"/>
      <c r="AP126" s="652"/>
      <c r="AQ126" s="652"/>
      <c r="AR126" s="652"/>
      <c r="AS126" s="652"/>
      <c r="AT126" s="652"/>
      <c r="AU126" s="652"/>
      <c r="AV126" s="652"/>
      <c r="AW126" s="652"/>
      <c r="AX126" s="652"/>
      <c r="AY126" s="652"/>
      <c r="AZ126" s="652"/>
      <c r="BA126" s="652"/>
      <c r="BB126" s="652"/>
      <c r="BC126" s="652"/>
      <c r="BD126" s="652"/>
      <c r="BE126" s="652"/>
      <c r="BF126" s="652"/>
      <c r="BG126" s="652"/>
      <c r="BH126" s="652"/>
      <c r="BI126" s="652"/>
      <c r="BJ126" s="652"/>
      <c r="BK126" s="652"/>
      <c r="BL126" s="652"/>
      <c r="BM126" s="652"/>
      <c r="BN126" s="652"/>
      <c r="BO126" s="652"/>
    </row>
    <row r="127" spans="1:67" s="5" customFormat="1" ht="15" customHeight="1">
      <c r="A127" s="226" t="s">
        <v>408</v>
      </c>
      <c r="B127" s="36"/>
      <c r="C127" s="26" t="s">
        <v>1115</v>
      </c>
      <c r="D127" s="1757" t="s">
        <v>409</v>
      </c>
      <c r="E127" s="26"/>
      <c r="F127" s="504">
        <v>22.8</v>
      </c>
      <c r="G127" s="36" t="s">
        <v>751</v>
      </c>
      <c r="H127" s="36">
        <v>296</v>
      </c>
      <c r="I127" s="36">
        <v>598</v>
      </c>
      <c r="J127" s="505">
        <f>SUM(H127:I127)</f>
        <v>894</v>
      </c>
      <c r="K127" s="501"/>
      <c r="L127" s="628"/>
      <c r="M127" s="501"/>
      <c r="N127" s="628"/>
      <c r="O127" s="628"/>
      <c r="P127" s="628"/>
      <c r="Q127" s="925"/>
      <c r="R127" s="946" t="s">
        <v>1525</v>
      </c>
      <c r="S127" s="946" t="s">
        <v>1525</v>
      </c>
      <c r="T127" s="922" t="s">
        <v>1527</v>
      </c>
      <c r="U127" s="920"/>
      <c r="V127" s="920" t="s">
        <v>1525</v>
      </c>
      <c r="W127" s="947" t="s">
        <v>1525</v>
      </c>
      <c r="X127" s="920"/>
      <c r="Y127" s="946" t="s">
        <v>1525</v>
      </c>
      <c r="Z127" s="920" t="s">
        <v>1525</v>
      </c>
      <c r="AA127" s="920"/>
      <c r="AB127" s="946" t="s">
        <v>1525</v>
      </c>
      <c r="AC127" s="920"/>
      <c r="AD127" s="920"/>
      <c r="AE127" s="920"/>
      <c r="AF127" s="920"/>
      <c r="AG127" s="1507" t="s">
        <v>2546</v>
      </c>
      <c r="AH127" s="1507"/>
      <c r="AI127" s="1507"/>
      <c r="AJ127" s="1516"/>
      <c r="AL127" s="650"/>
      <c r="AM127" s="652"/>
      <c r="AN127" s="661"/>
      <c r="AO127" s="652"/>
      <c r="AP127" s="652"/>
      <c r="AQ127" s="652"/>
      <c r="AR127" s="652"/>
      <c r="AS127" s="652"/>
      <c r="AT127" s="652"/>
      <c r="AU127" s="652"/>
      <c r="AV127" s="652"/>
      <c r="AW127" s="652"/>
      <c r="AX127" s="652"/>
      <c r="AY127" s="652"/>
      <c r="AZ127" s="652"/>
      <c r="BA127" s="652"/>
      <c r="BB127" s="652"/>
      <c r="BC127" s="652"/>
      <c r="BD127" s="652"/>
      <c r="BE127" s="652"/>
      <c r="BF127" s="652"/>
      <c r="BG127" s="652"/>
      <c r="BH127" s="652"/>
      <c r="BI127" s="652"/>
      <c r="BJ127" s="652"/>
      <c r="BK127" s="652"/>
      <c r="BL127" s="652"/>
      <c r="BM127" s="652"/>
      <c r="BN127" s="652"/>
      <c r="BO127" s="652"/>
    </row>
    <row r="128" spans="1:67" s="5" customFormat="1" ht="15">
      <c r="A128" s="226" t="s">
        <v>408</v>
      </c>
      <c r="B128" s="36"/>
      <c r="C128" s="26" t="s">
        <v>1116</v>
      </c>
      <c r="D128" s="1757" t="s">
        <v>409</v>
      </c>
      <c r="E128" s="26"/>
      <c r="F128" s="504"/>
      <c r="G128" s="36" t="s">
        <v>751</v>
      </c>
      <c r="H128" s="36">
        <v>30</v>
      </c>
      <c r="I128" s="36">
        <v>138</v>
      </c>
      <c r="J128" s="505">
        <f t="shared" ref="J128:J142" si="20">SUM(H128:I128)</f>
        <v>168</v>
      </c>
      <c r="K128" s="504"/>
      <c r="L128" s="629"/>
      <c r="M128" s="504"/>
      <c r="N128" s="629"/>
      <c r="O128" s="629"/>
      <c r="P128" s="629"/>
      <c r="Q128" s="925"/>
      <c r="R128" s="925"/>
      <c r="S128" s="926"/>
      <c r="T128" s="927"/>
      <c r="U128" s="926"/>
      <c r="V128" s="926"/>
      <c r="W128" s="926"/>
      <c r="X128" s="926"/>
      <c r="Y128" s="926"/>
      <c r="Z128" s="926"/>
      <c r="AA128" s="926"/>
      <c r="AB128" s="926"/>
      <c r="AC128" s="926"/>
      <c r="AD128" s="926"/>
      <c r="AE128" s="926"/>
      <c r="AF128" s="926"/>
      <c r="AG128" s="1508"/>
      <c r="AH128" s="1508"/>
      <c r="AI128" s="1508"/>
      <c r="AJ128" s="1517"/>
      <c r="AL128" s="650"/>
      <c r="AM128" s="652"/>
      <c r="AN128" s="661"/>
      <c r="AO128" s="652"/>
      <c r="AP128" s="652"/>
      <c r="AQ128" s="652"/>
      <c r="AR128" s="652"/>
      <c r="AS128" s="652"/>
      <c r="AT128" s="652"/>
      <c r="AU128" s="652"/>
      <c r="AV128" s="652"/>
      <c r="AW128" s="652"/>
      <c r="AX128" s="652"/>
      <c r="AY128" s="652"/>
      <c r="AZ128" s="652"/>
      <c r="BA128" s="652"/>
      <c r="BB128" s="652"/>
      <c r="BC128" s="652"/>
      <c r="BD128" s="652"/>
      <c r="BE128" s="652"/>
      <c r="BF128" s="652"/>
      <c r="BG128" s="652"/>
      <c r="BH128" s="652"/>
      <c r="BI128" s="652"/>
      <c r="BJ128" s="652"/>
      <c r="BK128" s="652"/>
      <c r="BL128" s="652"/>
      <c r="BM128" s="652"/>
      <c r="BN128" s="652"/>
      <c r="BO128" s="652"/>
    </row>
    <row r="129" spans="1:67" s="5" customFormat="1" ht="15">
      <c r="A129" s="226" t="s">
        <v>408</v>
      </c>
      <c r="B129" s="36"/>
      <c r="C129" s="26" t="s">
        <v>680</v>
      </c>
      <c r="D129" s="1757" t="s">
        <v>409</v>
      </c>
      <c r="E129" s="26"/>
      <c r="F129" s="504"/>
      <c r="G129" s="36" t="s">
        <v>751</v>
      </c>
      <c r="H129" s="36">
        <v>178</v>
      </c>
      <c r="I129" s="36">
        <v>325</v>
      </c>
      <c r="J129" s="505">
        <f t="shared" si="20"/>
        <v>503</v>
      </c>
      <c r="K129" s="504"/>
      <c r="L129" s="629"/>
      <c r="M129" s="504"/>
      <c r="N129" s="629"/>
      <c r="O129" s="629"/>
      <c r="P129" s="629"/>
      <c r="Q129" s="925"/>
      <c r="R129" s="925"/>
      <c r="S129" s="926"/>
      <c r="T129" s="927"/>
      <c r="U129" s="926"/>
      <c r="V129" s="926"/>
      <c r="W129" s="926"/>
      <c r="X129" s="926"/>
      <c r="Y129" s="926"/>
      <c r="Z129" s="926"/>
      <c r="AA129" s="926"/>
      <c r="AB129" s="926"/>
      <c r="AC129" s="926"/>
      <c r="AD129" s="926"/>
      <c r="AE129" s="926"/>
      <c r="AF129" s="926"/>
      <c r="AG129" s="1508"/>
      <c r="AH129" s="1508"/>
      <c r="AI129" s="1508"/>
      <c r="AJ129" s="1517"/>
      <c r="AL129" s="650"/>
      <c r="AM129" s="652"/>
      <c r="AN129" s="661"/>
      <c r="AO129" s="652"/>
      <c r="AP129" s="652"/>
      <c r="AQ129" s="652"/>
      <c r="AR129" s="652"/>
      <c r="AS129" s="652"/>
      <c r="AT129" s="652"/>
      <c r="AU129" s="652"/>
      <c r="AV129" s="652"/>
      <c r="AW129" s="652"/>
      <c r="AX129" s="652"/>
      <c r="AY129" s="652"/>
      <c r="AZ129" s="652"/>
      <c r="BA129" s="652"/>
      <c r="BB129" s="652"/>
      <c r="BC129" s="652"/>
      <c r="BD129" s="652"/>
      <c r="BE129" s="652"/>
      <c r="BF129" s="652"/>
      <c r="BG129" s="652"/>
      <c r="BH129" s="652"/>
      <c r="BI129" s="652"/>
      <c r="BJ129" s="652"/>
      <c r="BK129" s="652"/>
      <c r="BL129" s="652"/>
      <c r="BM129" s="652"/>
      <c r="BN129" s="652"/>
      <c r="BO129" s="652"/>
    </row>
    <row r="130" spans="1:67" s="5" customFormat="1" ht="15">
      <c r="A130" s="226" t="s">
        <v>408</v>
      </c>
      <c r="B130" s="36"/>
      <c r="C130" s="26" t="s">
        <v>1117</v>
      </c>
      <c r="D130" s="1757" t="s">
        <v>409</v>
      </c>
      <c r="E130" s="26"/>
      <c r="F130" s="504"/>
      <c r="G130" s="36" t="s">
        <v>751</v>
      </c>
      <c r="H130" s="36">
        <v>921</v>
      </c>
      <c r="I130" s="36">
        <v>2116</v>
      </c>
      <c r="J130" s="505">
        <f t="shared" si="20"/>
        <v>3037</v>
      </c>
      <c r="K130" s="504"/>
      <c r="L130" s="629"/>
      <c r="M130" s="504"/>
      <c r="N130" s="629"/>
      <c r="O130" s="629"/>
      <c r="P130" s="629"/>
      <c r="Q130" s="925"/>
      <c r="R130" s="925"/>
      <c r="S130" s="926"/>
      <c r="T130" s="927"/>
      <c r="U130" s="926"/>
      <c r="V130" s="926"/>
      <c r="W130" s="926"/>
      <c r="X130" s="926"/>
      <c r="Y130" s="926"/>
      <c r="Z130" s="926"/>
      <c r="AA130" s="926"/>
      <c r="AB130" s="926"/>
      <c r="AC130" s="926"/>
      <c r="AD130" s="926"/>
      <c r="AE130" s="926"/>
      <c r="AF130" s="926"/>
      <c r="AG130" s="1508"/>
      <c r="AH130" s="1508"/>
      <c r="AI130" s="1508"/>
      <c r="AJ130" s="1517"/>
      <c r="AL130" s="650"/>
      <c r="AM130" s="652"/>
      <c r="AN130" s="661"/>
      <c r="AO130" s="652"/>
      <c r="AP130" s="652"/>
      <c r="AQ130" s="652"/>
      <c r="AR130" s="652"/>
      <c r="AS130" s="652"/>
      <c r="AT130" s="652"/>
      <c r="AU130" s="652"/>
      <c r="AV130" s="652"/>
      <c r="AW130" s="652"/>
      <c r="AX130" s="652"/>
      <c r="AY130" s="652"/>
      <c r="AZ130" s="652"/>
      <c r="BA130" s="652"/>
      <c r="BB130" s="652"/>
      <c r="BC130" s="652"/>
      <c r="BD130" s="652"/>
      <c r="BE130" s="652"/>
      <c r="BF130" s="652"/>
      <c r="BG130" s="652"/>
      <c r="BH130" s="652"/>
      <c r="BI130" s="652"/>
      <c r="BJ130" s="652"/>
      <c r="BK130" s="652"/>
      <c r="BL130" s="652"/>
      <c r="BM130" s="652"/>
      <c r="BN130" s="652"/>
      <c r="BO130" s="652"/>
    </row>
    <row r="131" spans="1:67" s="5" customFormat="1" ht="15">
      <c r="A131" s="226" t="s">
        <v>408</v>
      </c>
      <c r="B131" s="36"/>
      <c r="C131" s="26" t="s">
        <v>1118</v>
      </c>
      <c r="D131" s="1757" t="s">
        <v>409</v>
      </c>
      <c r="E131" s="26"/>
      <c r="F131" s="504"/>
      <c r="G131" s="36" t="s">
        <v>751</v>
      </c>
      <c r="H131" s="36">
        <v>24</v>
      </c>
      <c r="I131" s="36">
        <v>80</v>
      </c>
      <c r="J131" s="505">
        <f t="shared" si="20"/>
        <v>104</v>
      </c>
      <c r="K131" s="504"/>
      <c r="L131" s="629"/>
      <c r="M131" s="504"/>
      <c r="N131" s="629"/>
      <c r="O131" s="629"/>
      <c r="P131" s="629"/>
      <c r="Q131" s="925"/>
      <c r="R131" s="925"/>
      <c r="S131" s="926"/>
      <c r="T131" s="927"/>
      <c r="U131" s="926"/>
      <c r="V131" s="926"/>
      <c r="W131" s="926"/>
      <c r="X131" s="926"/>
      <c r="Y131" s="926"/>
      <c r="Z131" s="926"/>
      <c r="AA131" s="926"/>
      <c r="AB131" s="926"/>
      <c r="AC131" s="926"/>
      <c r="AD131" s="926"/>
      <c r="AE131" s="926"/>
      <c r="AF131" s="926"/>
      <c r="AG131" s="1508"/>
      <c r="AH131" s="1508"/>
      <c r="AI131" s="1508"/>
      <c r="AJ131" s="1517"/>
      <c r="AL131" s="650"/>
      <c r="AM131" s="652"/>
      <c r="AN131" s="661"/>
      <c r="AO131" s="652"/>
      <c r="AP131" s="652"/>
      <c r="AQ131" s="652"/>
      <c r="AR131" s="652"/>
      <c r="AS131" s="652"/>
      <c r="AT131" s="652"/>
      <c r="AU131" s="652"/>
      <c r="AV131" s="652"/>
      <c r="AW131" s="652"/>
      <c r="AX131" s="652"/>
      <c r="AY131" s="652"/>
      <c r="AZ131" s="652"/>
      <c r="BA131" s="652"/>
      <c r="BB131" s="652"/>
      <c r="BC131" s="652"/>
      <c r="BD131" s="652"/>
      <c r="BE131" s="652"/>
      <c r="BF131" s="652"/>
      <c r="BG131" s="652"/>
      <c r="BH131" s="652"/>
      <c r="BI131" s="652"/>
      <c r="BJ131" s="652"/>
      <c r="BK131" s="652"/>
      <c r="BL131" s="652"/>
      <c r="BM131" s="652"/>
      <c r="BN131" s="652"/>
      <c r="BO131" s="652"/>
    </row>
    <row r="132" spans="1:67" s="5" customFormat="1" ht="15">
      <c r="A132" s="226" t="s">
        <v>408</v>
      </c>
      <c r="B132" s="36"/>
      <c r="C132" s="26" t="s">
        <v>410</v>
      </c>
      <c r="D132" s="1757" t="s">
        <v>409</v>
      </c>
      <c r="E132" s="26"/>
      <c r="F132" s="504">
        <v>58.7</v>
      </c>
      <c r="G132" s="36" t="s">
        <v>751</v>
      </c>
      <c r="H132" s="36">
        <v>332</v>
      </c>
      <c r="I132" s="36">
        <v>831</v>
      </c>
      <c r="J132" s="505">
        <f t="shared" si="20"/>
        <v>1163</v>
      </c>
      <c r="K132" s="504"/>
      <c r="L132" s="629"/>
      <c r="M132" s="504"/>
      <c r="N132" s="629"/>
      <c r="O132" s="629"/>
      <c r="P132" s="629"/>
      <c r="Q132" s="925"/>
      <c r="R132" s="925"/>
      <c r="S132" s="926"/>
      <c r="T132" s="927"/>
      <c r="U132" s="926"/>
      <c r="V132" s="926"/>
      <c r="W132" s="926"/>
      <c r="X132" s="926"/>
      <c r="Y132" s="926"/>
      <c r="Z132" s="926"/>
      <c r="AA132" s="926"/>
      <c r="AB132" s="926"/>
      <c r="AC132" s="926"/>
      <c r="AD132" s="926"/>
      <c r="AE132" s="926"/>
      <c r="AF132" s="926"/>
      <c r="AG132" s="1508"/>
      <c r="AH132" s="1508"/>
      <c r="AI132" s="1508"/>
      <c r="AJ132" s="1517"/>
      <c r="AL132" s="650"/>
      <c r="AM132" s="652"/>
      <c r="AN132" s="661"/>
      <c r="AO132" s="652"/>
      <c r="AP132" s="652"/>
      <c r="AQ132" s="652"/>
      <c r="AR132" s="652"/>
      <c r="AS132" s="652"/>
      <c r="AT132" s="652"/>
      <c r="AU132" s="652"/>
      <c r="AV132" s="652"/>
      <c r="AW132" s="652"/>
      <c r="AX132" s="652"/>
      <c r="AY132" s="652"/>
      <c r="AZ132" s="652"/>
      <c r="BA132" s="652"/>
      <c r="BB132" s="652"/>
      <c r="BC132" s="652"/>
      <c r="BD132" s="652"/>
      <c r="BE132" s="652"/>
      <c r="BF132" s="652"/>
      <c r="BG132" s="652"/>
      <c r="BH132" s="652"/>
      <c r="BI132" s="652"/>
      <c r="BJ132" s="652"/>
      <c r="BK132" s="652"/>
      <c r="BL132" s="652"/>
      <c r="BM132" s="652"/>
      <c r="BN132" s="652"/>
      <c r="BO132" s="652"/>
    </row>
    <row r="133" spans="1:67" s="5" customFormat="1" ht="15">
      <c r="A133" s="226" t="s">
        <v>408</v>
      </c>
      <c r="B133" s="36"/>
      <c r="C133" s="26" t="s">
        <v>411</v>
      </c>
      <c r="D133" s="1757" t="s">
        <v>409</v>
      </c>
      <c r="E133" s="26"/>
      <c r="F133" s="504">
        <v>32.1</v>
      </c>
      <c r="G133" s="36" t="s">
        <v>751</v>
      </c>
      <c r="H133" s="36">
        <v>1002</v>
      </c>
      <c r="I133" s="36">
        <v>3055</v>
      </c>
      <c r="J133" s="505">
        <f t="shared" si="20"/>
        <v>4057</v>
      </c>
      <c r="K133" s="504"/>
      <c r="L133" s="629"/>
      <c r="M133" s="504"/>
      <c r="N133" s="629"/>
      <c r="O133" s="629"/>
      <c r="P133" s="629"/>
      <c r="Q133" s="925"/>
      <c r="R133" s="925"/>
      <c r="S133" s="926"/>
      <c r="T133" s="927"/>
      <c r="U133" s="926"/>
      <c r="V133" s="926"/>
      <c r="W133" s="926"/>
      <c r="X133" s="926"/>
      <c r="Y133" s="926"/>
      <c r="Z133" s="926"/>
      <c r="AA133" s="926"/>
      <c r="AB133" s="926"/>
      <c r="AC133" s="926"/>
      <c r="AD133" s="926"/>
      <c r="AE133" s="926"/>
      <c r="AF133" s="926"/>
      <c r="AG133" s="1508"/>
      <c r="AH133" s="1508"/>
      <c r="AI133" s="1508"/>
      <c r="AJ133" s="1517"/>
      <c r="AL133" s="650"/>
      <c r="AM133" s="652"/>
      <c r="AN133" s="661"/>
      <c r="AO133" s="652"/>
      <c r="AP133" s="652"/>
      <c r="AQ133" s="652"/>
      <c r="AR133" s="652"/>
      <c r="AS133" s="652"/>
      <c r="AT133" s="652"/>
      <c r="AU133" s="652"/>
      <c r="AV133" s="652"/>
      <c r="AW133" s="652"/>
      <c r="AX133" s="652"/>
      <c r="AY133" s="652"/>
      <c r="AZ133" s="652"/>
      <c r="BA133" s="652"/>
      <c r="BB133" s="652"/>
      <c r="BC133" s="652"/>
      <c r="BD133" s="652"/>
      <c r="BE133" s="652"/>
      <c r="BF133" s="652"/>
      <c r="BG133" s="652"/>
      <c r="BH133" s="652"/>
      <c r="BI133" s="652"/>
      <c r="BJ133" s="652"/>
      <c r="BK133" s="652"/>
      <c r="BL133" s="652"/>
      <c r="BM133" s="652"/>
      <c r="BN133" s="652"/>
      <c r="BO133" s="652"/>
    </row>
    <row r="134" spans="1:67" s="5" customFormat="1" ht="15">
      <c r="A134" s="226" t="s">
        <v>408</v>
      </c>
      <c r="B134" s="36"/>
      <c r="C134" s="26" t="s">
        <v>1119</v>
      </c>
      <c r="D134" s="1757" t="s">
        <v>409</v>
      </c>
      <c r="E134" s="26"/>
      <c r="F134" s="504"/>
      <c r="G134" s="36" t="s">
        <v>751</v>
      </c>
      <c r="H134" s="36"/>
      <c r="I134" s="36"/>
      <c r="J134" s="505">
        <f t="shared" si="20"/>
        <v>0</v>
      </c>
      <c r="K134" s="504"/>
      <c r="L134" s="629"/>
      <c r="M134" s="504"/>
      <c r="N134" s="629"/>
      <c r="O134" s="629"/>
      <c r="P134" s="629"/>
      <c r="Q134" s="925"/>
      <c r="R134" s="925"/>
      <c r="S134" s="926"/>
      <c r="T134" s="927"/>
      <c r="U134" s="926"/>
      <c r="V134" s="926"/>
      <c r="W134" s="926"/>
      <c r="X134" s="926"/>
      <c r="Y134" s="926"/>
      <c r="Z134" s="926"/>
      <c r="AA134" s="926"/>
      <c r="AB134" s="926"/>
      <c r="AC134" s="926"/>
      <c r="AD134" s="926"/>
      <c r="AE134" s="926"/>
      <c r="AF134" s="926"/>
      <c r="AG134" s="1508"/>
      <c r="AH134" s="1508"/>
      <c r="AI134" s="1508"/>
      <c r="AJ134" s="1517"/>
      <c r="AL134" s="650"/>
      <c r="AM134" s="652"/>
      <c r="AN134" s="661"/>
      <c r="AO134" s="652"/>
      <c r="AP134" s="652"/>
      <c r="AQ134" s="652"/>
      <c r="AR134" s="652"/>
      <c r="AS134" s="652"/>
      <c r="AT134" s="652"/>
      <c r="AU134" s="652"/>
      <c r="AV134" s="652"/>
      <c r="AW134" s="652"/>
      <c r="AX134" s="652"/>
      <c r="AY134" s="652"/>
      <c r="AZ134" s="652"/>
      <c r="BA134" s="652"/>
      <c r="BB134" s="652"/>
      <c r="BC134" s="652"/>
      <c r="BD134" s="652"/>
      <c r="BE134" s="652"/>
      <c r="BF134" s="652"/>
      <c r="BG134" s="652"/>
      <c r="BH134" s="652"/>
      <c r="BI134" s="652"/>
      <c r="BJ134" s="652"/>
      <c r="BK134" s="652"/>
      <c r="BL134" s="652"/>
      <c r="BM134" s="652"/>
      <c r="BN134" s="652"/>
      <c r="BO134" s="652"/>
    </row>
    <row r="135" spans="1:67" s="5" customFormat="1" ht="15">
      <c r="A135" s="226" t="s">
        <v>408</v>
      </c>
      <c r="B135" s="36"/>
      <c r="C135" s="26" t="s">
        <v>1120</v>
      </c>
      <c r="D135" s="1757" t="s">
        <v>409</v>
      </c>
      <c r="E135" s="26"/>
      <c r="F135" s="504"/>
      <c r="G135" s="36" t="s">
        <v>751</v>
      </c>
      <c r="H135" s="36">
        <v>129</v>
      </c>
      <c r="I135" s="36">
        <v>1454</v>
      </c>
      <c r="J135" s="505">
        <f t="shared" si="20"/>
        <v>1583</v>
      </c>
      <c r="K135" s="504"/>
      <c r="L135" s="629"/>
      <c r="M135" s="504"/>
      <c r="N135" s="629"/>
      <c r="O135" s="629"/>
      <c r="P135" s="629"/>
      <c r="Q135" s="925"/>
      <c r="R135" s="925"/>
      <c r="S135" s="926"/>
      <c r="T135" s="927"/>
      <c r="U135" s="926"/>
      <c r="V135" s="926"/>
      <c r="W135" s="926"/>
      <c r="X135" s="926"/>
      <c r="Y135" s="926"/>
      <c r="Z135" s="926"/>
      <c r="AA135" s="926"/>
      <c r="AB135" s="926"/>
      <c r="AC135" s="926"/>
      <c r="AD135" s="926"/>
      <c r="AE135" s="926"/>
      <c r="AF135" s="926"/>
      <c r="AG135" s="1508"/>
      <c r="AH135" s="1508"/>
      <c r="AI135" s="1508"/>
      <c r="AJ135" s="1517"/>
      <c r="AL135" s="650"/>
      <c r="AM135" s="652"/>
      <c r="AN135" s="661"/>
      <c r="AO135" s="652"/>
      <c r="AP135" s="652"/>
      <c r="AQ135" s="652"/>
      <c r="AR135" s="652"/>
      <c r="AS135" s="652"/>
      <c r="AT135" s="652"/>
      <c r="AU135" s="652"/>
      <c r="AV135" s="652"/>
      <c r="AW135" s="652"/>
      <c r="AX135" s="652"/>
      <c r="AY135" s="652"/>
      <c r="AZ135" s="652"/>
      <c r="BA135" s="652"/>
      <c r="BB135" s="652"/>
      <c r="BC135" s="652"/>
      <c r="BD135" s="652"/>
      <c r="BE135" s="652"/>
      <c r="BF135" s="652"/>
      <c r="BG135" s="652"/>
      <c r="BH135" s="652"/>
      <c r="BI135" s="652"/>
      <c r="BJ135" s="652"/>
      <c r="BK135" s="652"/>
      <c r="BL135" s="652"/>
      <c r="BM135" s="652"/>
      <c r="BN135" s="652"/>
      <c r="BO135" s="652"/>
    </row>
    <row r="136" spans="1:67" s="7" customFormat="1" ht="15">
      <c r="A136" s="226" t="s">
        <v>408</v>
      </c>
      <c r="B136" s="36"/>
      <c r="C136" s="26" t="s">
        <v>1121</v>
      </c>
      <c r="D136" s="1757" t="s">
        <v>409</v>
      </c>
      <c r="E136" s="26"/>
      <c r="F136" s="504"/>
      <c r="G136" s="36" t="s">
        <v>751</v>
      </c>
      <c r="H136" s="36">
        <v>22</v>
      </c>
      <c r="I136" s="36">
        <v>44</v>
      </c>
      <c r="J136" s="505">
        <f t="shared" si="20"/>
        <v>66</v>
      </c>
      <c r="K136" s="504"/>
      <c r="L136" s="629"/>
      <c r="M136" s="504"/>
      <c r="N136" s="629"/>
      <c r="O136" s="629"/>
      <c r="P136" s="629"/>
      <c r="Q136" s="925"/>
      <c r="R136" s="925"/>
      <c r="S136" s="926"/>
      <c r="T136" s="927"/>
      <c r="U136" s="926"/>
      <c r="V136" s="926"/>
      <c r="W136" s="926"/>
      <c r="X136" s="926"/>
      <c r="Y136" s="926"/>
      <c r="Z136" s="926"/>
      <c r="AA136" s="926"/>
      <c r="AB136" s="926"/>
      <c r="AC136" s="926"/>
      <c r="AD136" s="926"/>
      <c r="AE136" s="926"/>
      <c r="AF136" s="926"/>
      <c r="AG136" s="1508"/>
      <c r="AH136" s="1508"/>
      <c r="AI136" s="1508"/>
      <c r="AJ136" s="1517"/>
      <c r="AL136" s="657"/>
      <c r="AM136" s="658"/>
      <c r="AN136" s="664"/>
      <c r="AO136" s="658"/>
      <c r="AP136" s="658"/>
      <c r="AQ136" s="658"/>
      <c r="AR136" s="658"/>
      <c r="AS136" s="658"/>
      <c r="AT136" s="658"/>
      <c r="AU136" s="658"/>
      <c r="AV136" s="658"/>
      <c r="AW136" s="658"/>
      <c r="AX136" s="658"/>
      <c r="AY136" s="658"/>
      <c r="AZ136" s="658"/>
      <c r="BA136" s="658"/>
      <c r="BB136" s="658"/>
      <c r="BC136" s="658"/>
      <c r="BD136" s="658"/>
      <c r="BE136" s="658"/>
      <c r="BF136" s="658"/>
      <c r="BG136" s="658"/>
      <c r="BH136" s="658"/>
      <c r="BI136" s="658"/>
      <c r="BJ136" s="658"/>
      <c r="BK136" s="658"/>
      <c r="BL136" s="658"/>
      <c r="BM136" s="658"/>
      <c r="BN136" s="658"/>
      <c r="BO136" s="658"/>
    </row>
    <row r="137" spans="1:67" s="5" customFormat="1" ht="15">
      <c r="A137" s="226" t="s">
        <v>408</v>
      </c>
      <c r="B137" s="36"/>
      <c r="C137" s="26" t="s">
        <v>679</v>
      </c>
      <c r="D137" s="1757" t="s">
        <v>409</v>
      </c>
      <c r="E137" s="26"/>
      <c r="F137" s="504">
        <v>51.1</v>
      </c>
      <c r="G137" s="36" t="s">
        <v>751</v>
      </c>
      <c r="H137" s="36">
        <v>635</v>
      </c>
      <c r="I137" s="36">
        <v>34</v>
      </c>
      <c r="J137" s="505">
        <f t="shared" si="20"/>
        <v>669</v>
      </c>
      <c r="K137" s="504"/>
      <c r="L137" s="629"/>
      <c r="M137" s="504"/>
      <c r="N137" s="629"/>
      <c r="O137" s="629"/>
      <c r="P137" s="629"/>
      <c r="Q137" s="925"/>
      <c r="R137" s="925"/>
      <c r="S137" s="926"/>
      <c r="T137" s="927"/>
      <c r="U137" s="926"/>
      <c r="V137" s="926"/>
      <c r="W137" s="926"/>
      <c r="X137" s="926"/>
      <c r="Y137" s="926"/>
      <c r="Z137" s="926"/>
      <c r="AA137" s="926"/>
      <c r="AB137" s="926"/>
      <c r="AC137" s="926"/>
      <c r="AD137" s="926"/>
      <c r="AE137" s="926"/>
      <c r="AF137" s="926"/>
      <c r="AG137" s="1508"/>
      <c r="AH137" s="1508"/>
      <c r="AI137" s="1508"/>
      <c r="AJ137" s="1517"/>
      <c r="AL137" s="650"/>
      <c r="AM137" s="652"/>
      <c r="AN137" s="661"/>
      <c r="AO137" s="652"/>
      <c r="AP137" s="652"/>
      <c r="AQ137" s="652"/>
      <c r="AR137" s="652"/>
      <c r="AS137" s="652"/>
      <c r="AT137" s="652"/>
      <c r="AU137" s="652"/>
      <c r="AV137" s="652"/>
      <c r="AW137" s="652"/>
      <c r="AX137" s="652"/>
      <c r="AY137" s="652"/>
      <c r="AZ137" s="652"/>
      <c r="BA137" s="652"/>
      <c r="BB137" s="652"/>
      <c r="BC137" s="652"/>
      <c r="BD137" s="652"/>
      <c r="BE137" s="652"/>
      <c r="BF137" s="652"/>
      <c r="BG137" s="652"/>
      <c r="BH137" s="652"/>
      <c r="BI137" s="652"/>
      <c r="BJ137" s="652"/>
      <c r="BK137" s="652"/>
      <c r="BL137" s="652"/>
      <c r="BM137" s="652"/>
      <c r="BN137" s="652"/>
      <c r="BO137" s="652"/>
    </row>
    <row r="138" spans="1:67" s="5" customFormat="1" ht="15">
      <c r="A138" s="226" t="s">
        <v>408</v>
      </c>
      <c r="B138" s="36"/>
      <c r="C138" s="26" t="s">
        <v>1122</v>
      </c>
      <c r="D138" s="1757" t="s">
        <v>409</v>
      </c>
      <c r="E138" s="26"/>
      <c r="F138" s="504"/>
      <c r="G138" s="36" t="s">
        <v>751</v>
      </c>
      <c r="H138" s="36">
        <v>454</v>
      </c>
      <c r="I138" s="36">
        <v>1001</v>
      </c>
      <c r="J138" s="505">
        <f t="shared" si="20"/>
        <v>1455</v>
      </c>
      <c r="K138" s="504"/>
      <c r="L138" s="629"/>
      <c r="M138" s="504"/>
      <c r="N138" s="629"/>
      <c r="O138" s="629"/>
      <c r="P138" s="629"/>
      <c r="Q138" s="925"/>
      <c r="R138" s="925"/>
      <c r="S138" s="926"/>
      <c r="T138" s="927"/>
      <c r="U138" s="926"/>
      <c r="V138" s="926"/>
      <c r="W138" s="926"/>
      <c r="X138" s="926"/>
      <c r="Y138" s="926"/>
      <c r="Z138" s="926"/>
      <c r="AA138" s="926"/>
      <c r="AB138" s="926"/>
      <c r="AC138" s="926"/>
      <c r="AD138" s="926"/>
      <c r="AE138" s="926"/>
      <c r="AF138" s="926"/>
      <c r="AG138" s="1508"/>
      <c r="AH138" s="1508"/>
      <c r="AI138" s="1508"/>
      <c r="AJ138" s="1517"/>
      <c r="AL138" s="650"/>
      <c r="AM138" s="652"/>
      <c r="AN138" s="661"/>
      <c r="AO138" s="652"/>
      <c r="AP138" s="652"/>
      <c r="AQ138" s="652"/>
      <c r="AR138" s="652"/>
      <c r="AS138" s="652"/>
      <c r="AT138" s="652"/>
      <c r="AU138" s="652"/>
      <c r="AV138" s="652"/>
      <c r="AW138" s="652"/>
      <c r="AX138" s="652"/>
      <c r="AY138" s="652"/>
      <c r="AZ138" s="652"/>
      <c r="BA138" s="652"/>
      <c r="BB138" s="652"/>
      <c r="BC138" s="652"/>
      <c r="BD138" s="652"/>
      <c r="BE138" s="652"/>
      <c r="BF138" s="652"/>
      <c r="BG138" s="652"/>
      <c r="BH138" s="652"/>
      <c r="BI138" s="652"/>
      <c r="BJ138" s="652"/>
      <c r="BK138" s="652"/>
      <c r="BL138" s="652"/>
      <c r="BM138" s="652"/>
      <c r="BN138" s="652"/>
      <c r="BO138" s="652"/>
    </row>
    <row r="139" spans="1:67" s="5" customFormat="1" ht="15">
      <c r="A139" s="226" t="s">
        <v>408</v>
      </c>
      <c r="B139" s="36"/>
      <c r="C139" s="26" t="s">
        <v>1123</v>
      </c>
      <c r="D139" s="1757" t="s">
        <v>409</v>
      </c>
      <c r="E139" s="26"/>
      <c r="F139" s="504"/>
      <c r="G139" s="36" t="s">
        <v>751</v>
      </c>
      <c r="H139" s="36">
        <v>72</v>
      </c>
      <c r="I139" s="36">
        <v>853</v>
      </c>
      <c r="J139" s="505">
        <f t="shared" si="20"/>
        <v>925</v>
      </c>
      <c r="K139" s="504"/>
      <c r="L139" s="629"/>
      <c r="M139" s="504"/>
      <c r="N139" s="629"/>
      <c r="O139" s="629"/>
      <c r="P139" s="629"/>
      <c r="Q139" s="925"/>
      <c r="R139" s="925"/>
      <c r="S139" s="926"/>
      <c r="T139" s="927"/>
      <c r="U139" s="926"/>
      <c r="V139" s="926"/>
      <c r="W139" s="926"/>
      <c r="X139" s="926"/>
      <c r="Y139" s="926"/>
      <c r="Z139" s="926"/>
      <c r="AA139" s="926"/>
      <c r="AB139" s="926"/>
      <c r="AC139" s="926"/>
      <c r="AD139" s="926"/>
      <c r="AE139" s="926"/>
      <c r="AF139" s="926"/>
      <c r="AG139" s="1508"/>
      <c r="AH139" s="1508"/>
      <c r="AI139" s="1508"/>
      <c r="AJ139" s="1517"/>
      <c r="AL139" s="650"/>
      <c r="AM139" s="652"/>
      <c r="AN139" s="661"/>
      <c r="AO139" s="652"/>
      <c r="AP139" s="652"/>
      <c r="AQ139" s="652"/>
      <c r="AR139" s="652"/>
      <c r="AS139" s="652"/>
      <c r="AT139" s="652"/>
      <c r="AU139" s="652"/>
      <c r="AV139" s="652"/>
      <c r="AW139" s="652"/>
      <c r="AX139" s="652"/>
      <c r="AY139" s="652"/>
      <c r="AZ139" s="652"/>
      <c r="BA139" s="652"/>
      <c r="BB139" s="652"/>
      <c r="BC139" s="652"/>
      <c r="BD139" s="652"/>
      <c r="BE139" s="652"/>
      <c r="BF139" s="652"/>
      <c r="BG139" s="652"/>
      <c r="BH139" s="652"/>
      <c r="BI139" s="652"/>
      <c r="BJ139" s="652"/>
      <c r="BK139" s="652"/>
      <c r="BL139" s="652"/>
      <c r="BM139" s="652"/>
      <c r="BN139" s="652"/>
      <c r="BO139" s="652"/>
    </row>
    <row r="140" spans="1:67" s="5" customFormat="1" ht="15">
      <c r="A140" s="226" t="s">
        <v>408</v>
      </c>
      <c r="B140" s="36"/>
      <c r="C140" s="26" t="s">
        <v>416</v>
      </c>
      <c r="D140" s="1757" t="s">
        <v>409</v>
      </c>
      <c r="E140" s="26"/>
      <c r="F140" s="504">
        <v>11.8</v>
      </c>
      <c r="G140" s="36" t="s">
        <v>751</v>
      </c>
      <c r="H140" s="36">
        <v>576</v>
      </c>
      <c r="I140" s="36">
        <v>1557</v>
      </c>
      <c r="J140" s="505">
        <f t="shared" si="20"/>
        <v>2133</v>
      </c>
      <c r="K140" s="504"/>
      <c r="L140" s="629"/>
      <c r="M140" s="504"/>
      <c r="N140" s="629"/>
      <c r="O140" s="629"/>
      <c r="P140" s="629"/>
      <c r="Q140" s="925"/>
      <c r="R140" s="925"/>
      <c r="S140" s="926"/>
      <c r="T140" s="927"/>
      <c r="U140" s="926"/>
      <c r="V140" s="926"/>
      <c r="W140" s="926"/>
      <c r="X140" s="926"/>
      <c r="Y140" s="926"/>
      <c r="Z140" s="926"/>
      <c r="AA140" s="926"/>
      <c r="AB140" s="926"/>
      <c r="AC140" s="926"/>
      <c r="AD140" s="926"/>
      <c r="AE140" s="926"/>
      <c r="AF140" s="926"/>
      <c r="AG140" s="1508"/>
      <c r="AH140" s="1508"/>
      <c r="AI140" s="1508"/>
      <c r="AJ140" s="1517"/>
      <c r="AL140" s="650"/>
      <c r="AM140" s="652"/>
      <c r="AN140" s="661"/>
      <c r="AO140" s="652"/>
      <c r="AP140" s="652"/>
      <c r="AQ140" s="652"/>
      <c r="AR140" s="652"/>
      <c r="AS140" s="652"/>
      <c r="AT140" s="652"/>
      <c r="AU140" s="652"/>
      <c r="AV140" s="652"/>
      <c r="AW140" s="652"/>
      <c r="AX140" s="652"/>
      <c r="AY140" s="652"/>
      <c r="AZ140" s="652"/>
      <c r="BA140" s="652"/>
      <c r="BB140" s="652"/>
      <c r="BC140" s="652"/>
      <c r="BD140" s="652"/>
      <c r="BE140" s="652"/>
      <c r="BF140" s="652"/>
      <c r="BG140" s="652"/>
      <c r="BH140" s="652"/>
      <c r="BI140" s="652"/>
      <c r="BJ140" s="652"/>
      <c r="BK140" s="652"/>
      <c r="BL140" s="652"/>
      <c r="BM140" s="652"/>
      <c r="BN140" s="652"/>
      <c r="BO140" s="652"/>
    </row>
    <row r="141" spans="1:67" s="5" customFormat="1" ht="15">
      <c r="A141" s="226" t="s">
        <v>408</v>
      </c>
      <c r="B141" s="36"/>
      <c r="C141" s="26" t="s">
        <v>1124</v>
      </c>
      <c r="D141" s="1757" t="s">
        <v>409</v>
      </c>
      <c r="E141" s="26"/>
      <c r="F141" s="504">
        <v>26.4</v>
      </c>
      <c r="G141" s="36" t="s">
        <v>751</v>
      </c>
      <c r="H141" s="36">
        <v>146</v>
      </c>
      <c r="I141" s="36">
        <v>570</v>
      </c>
      <c r="J141" s="505">
        <f t="shared" si="20"/>
        <v>716</v>
      </c>
      <c r="K141" s="504"/>
      <c r="L141" s="629"/>
      <c r="M141" s="504"/>
      <c r="N141" s="629"/>
      <c r="O141" s="629"/>
      <c r="P141" s="629"/>
      <c r="Q141" s="925"/>
      <c r="R141" s="925"/>
      <c r="S141" s="926"/>
      <c r="T141" s="927"/>
      <c r="U141" s="926"/>
      <c r="V141" s="926"/>
      <c r="W141" s="926"/>
      <c r="X141" s="926"/>
      <c r="Y141" s="926"/>
      <c r="Z141" s="926"/>
      <c r="AA141" s="926"/>
      <c r="AB141" s="926"/>
      <c r="AC141" s="926"/>
      <c r="AD141" s="926"/>
      <c r="AE141" s="926"/>
      <c r="AF141" s="926"/>
      <c r="AG141" s="1508"/>
      <c r="AH141" s="1508"/>
      <c r="AI141" s="1508"/>
      <c r="AJ141" s="1517"/>
      <c r="AL141" s="650"/>
      <c r="AM141" s="652"/>
      <c r="AN141" s="661"/>
      <c r="AO141" s="652"/>
      <c r="AP141" s="652"/>
      <c r="AQ141" s="652"/>
      <c r="AR141" s="652"/>
      <c r="AS141" s="652"/>
      <c r="AT141" s="652"/>
      <c r="AU141" s="652"/>
      <c r="AV141" s="652"/>
      <c r="AW141" s="652"/>
      <c r="AX141" s="652"/>
      <c r="AY141" s="652"/>
      <c r="AZ141" s="652"/>
      <c r="BA141" s="652"/>
      <c r="BB141" s="652"/>
      <c r="BC141" s="652"/>
      <c r="BD141" s="652"/>
      <c r="BE141" s="652"/>
      <c r="BF141" s="652"/>
      <c r="BG141" s="652"/>
      <c r="BH141" s="652"/>
      <c r="BI141" s="652"/>
      <c r="BJ141" s="652"/>
      <c r="BK141" s="652"/>
      <c r="BL141" s="652"/>
      <c r="BM141" s="652"/>
      <c r="BN141" s="652"/>
      <c r="BO141" s="652"/>
    </row>
    <row r="142" spans="1:67" s="5" customFormat="1" ht="15">
      <c r="A142" s="226" t="s">
        <v>408</v>
      </c>
      <c r="B142" s="36"/>
      <c r="C142" s="26" t="s">
        <v>1125</v>
      </c>
      <c r="D142" s="1757" t="s">
        <v>409</v>
      </c>
      <c r="E142" s="26"/>
      <c r="F142" s="504"/>
      <c r="G142" s="36" t="s">
        <v>751</v>
      </c>
      <c r="H142" s="36">
        <v>27</v>
      </c>
      <c r="I142" s="36">
        <v>37</v>
      </c>
      <c r="J142" s="505">
        <f t="shared" si="20"/>
        <v>64</v>
      </c>
      <c r="K142" s="504"/>
      <c r="L142" s="629"/>
      <c r="M142" s="504"/>
      <c r="N142" s="629"/>
      <c r="O142" s="629"/>
      <c r="P142" s="629"/>
      <c r="Q142" s="925"/>
      <c r="R142" s="925"/>
      <c r="S142" s="926"/>
      <c r="T142" s="927"/>
      <c r="U142" s="926"/>
      <c r="V142" s="926"/>
      <c r="W142" s="926"/>
      <c r="X142" s="926"/>
      <c r="Y142" s="926"/>
      <c r="Z142" s="926"/>
      <c r="AA142" s="926"/>
      <c r="AB142" s="926"/>
      <c r="AC142" s="926"/>
      <c r="AD142" s="926"/>
      <c r="AE142" s="926"/>
      <c r="AF142" s="926"/>
      <c r="AG142" s="1508"/>
      <c r="AH142" s="1508"/>
      <c r="AI142" s="1508"/>
      <c r="AJ142" s="1517"/>
      <c r="AL142" s="650"/>
      <c r="AM142" s="652"/>
      <c r="AN142" s="661"/>
      <c r="AO142" s="652"/>
      <c r="AP142" s="652"/>
      <c r="AQ142" s="652"/>
      <c r="AR142" s="652"/>
      <c r="AS142" s="652"/>
      <c r="AT142" s="652"/>
      <c r="AU142" s="652"/>
      <c r="AV142" s="652"/>
      <c r="AW142" s="652"/>
      <c r="AX142" s="652"/>
      <c r="AY142" s="652"/>
      <c r="AZ142" s="652"/>
      <c r="BA142" s="652"/>
      <c r="BB142" s="652"/>
      <c r="BC142" s="652"/>
      <c r="BD142" s="652"/>
      <c r="BE142" s="652"/>
      <c r="BF142" s="652"/>
      <c r="BG142" s="652"/>
      <c r="BH142" s="652"/>
      <c r="BI142" s="652"/>
      <c r="BJ142" s="652"/>
      <c r="BK142" s="652"/>
      <c r="BL142" s="652"/>
      <c r="BM142" s="652"/>
      <c r="BN142" s="652"/>
      <c r="BO142" s="652"/>
    </row>
    <row r="143" spans="1:67" s="5" customFormat="1" ht="15">
      <c r="A143" s="226" t="s">
        <v>408</v>
      </c>
      <c r="B143" s="36"/>
      <c r="C143" s="26" t="s">
        <v>1205</v>
      </c>
      <c r="D143" s="1757" t="s">
        <v>409</v>
      </c>
      <c r="E143" s="26"/>
      <c r="F143" s="504"/>
      <c r="G143" s="36" t="s">
        <v>689</v>
      </c>
      <c r="H143" s="36"/>
      <c r="I143" s="36"/>
      <c r="J143" s="505">
        <v>217</v>
      </c>
      <c r="K143" s="504"/>
      <c r="L143" s="629"/>
      <c r="M143" s="504"/>
      <c r="N143" s="629"/>
      <c r="O143" s="629"/>
      <c r="P143" s="629"/>
      <c r="Q143" s="925"/>
      <c r="R143" s="925"/>
      <c r="S143" s="926"/>
      <c r="T143" s="927"/>
      <c r="U143" s="926"/>
      <c r="V143" s="926"/>
      <c r="W143" s="926"/>
      <c r="X143" s="926"/>
      <c r="Y143" s="926"/>
      <c r="Z143" s="926"/>
      <c r="AA143" s="926"/>
      <c r="AB143" s="926"/>
      <c r="AC143" s="926"/>
      <c r="AD143" s="926"/>
      <c r="AE143" s="926"/>
      <c r="AF143" s="926"/>
      <c r="AG143" s="1508"/>
      <c r="AH143" s="1508"/>
      <c r="AI143" s="1508"/>
      <c r="AJ143" s="1517"/>
      <c r="AL143" s="650"/>
      <c r="AM143" s="652"/>
      <c r="AN143" s="661"/>
      <c r="AO143" s="652"/>
      <c r="AP143" s="652"/>
      <c r="AQ143" s="652"/>
      <c r="AR143" s="652"/>
      <c r="AS143" s="652"/>
      <c r="AT143" s="652"/>
      <c r="AU143" s="652"/>
      <c r="AV143" s="652"/>
      <c r="AW143" s="652"/>
      <c r="AX143" s="652"/>
      <c r="AY143" s="652"/>
      <c r="AZ143" s="652"/>
      <c r="BA143" s="652"/>
      <c r="BB143" s="652"/>
      <c r="BC143" s="652"/>
      <c r="BD143" s="652"/>
      <c r="BE143" s="652"/>
      <c r="BF143" s="652"/>
      <c r="BG143" s="652"/>
      <c r="BH143" s="652"/>
      <c r="BI143" s="652"/>
      <c r="BJ143" s="652"/>
      <c r="BK143" s="652"/>
      <c r="BL143" s="652"/>
      <c r="BM143" s="652"/>
      <c r="BN143" s="652"/>
      <c r="BO143" s="652"/>
    </row>
    <row r="144" spans="1:67" s="5" customFormat="1" ht="15">
      <c r="A144" s="226" t="s">
        <v>408</v>
      </c>
      <c r="B144" s="36"/>
      <c r="C144" s="26" t="s">
        <v>682</v>
      </c>
      <c r="D144" s="1757" t="s">
        <v>409</v>
      </c>
      <c r="E144" s="26"/>
      <c r="F144" s="504">
        <v>15.2</v>
      </c>
      <c r="G144" s="36" t="s">
        <v>751</v>
      </c>
      <c r="H144" s="36">
        <v>296</v>
      </c>
      <c r="I144" s="36">
        <v>907</v>
      </c>
      <c r="J144" s="505">
        <f>SUM(H144:I144)</f>
        <v>1203</v>
      </c>
      <c r="K144" s="504"/>
      <c r="L144" s="629"/>
      <c r="M144" s="504"/>
      <c r="N144" s="629"/>
      <c r="O144" s="629"/>
      <c r="P144" s="629"/>
      <c r="Q144" s="925"/>
      <c r="R144" s="925"/>
      <c r="S144" s="926"/>
      <c r="T144" s="927"/>
      <c r="U144" s="926"/>
      <c r="V144" s="926"/>
      <c r="W144" s="926"/>
      <c r="X144" s="926"/>
      <c r="Y144" s="926"/>
      <c r="Z144" s="926"/>
      <c r="AA144" s="926"/>
      <c r="AB144" s="926"/>
      <c r="AC144" s="926"/>
      <c r="AD144" s="926"/>
      <c r="AE144" s="926"/>
      <c r="AF144" s="926"/>
      <c r="AG144" s="1508"/>
      <c r="AH144" s="1508"/>
      <c r="AI144" s="1508"/>
      <c r="AJ144" s="1517"/>
      <c r="AL144" s="650"/>
      <c r="AM144" s="652"/>
      <c r="AN144" s="661"/>
      <c r="AO144" s="652"/>
      <c r="AP144" s="652"/>
      <c r="AQ144" s="652"/>
      <c r="AR144" s="652"/>
      <c r="AS144" s="652"/>
      <c r="AT144" s="652"/>
      <c r="AU144" s="652"/>
      <c r="AV144" s="652"/>
      <c r="AW144" s="652"/>
      <c r="AX144" s="652"/>
      <c r="AY144" s="652"/>
      <c r="AZ144" s="652"/>
      <c r="BA144" s="652"/>
      <c r="BB144" s="652"/>
      <c r="BC144" s="652"/>
      <c r="BD144" s="652"/>
      <c r="BE144" s="652"/>
      <c r="BF144" s="652"/>
      <c r="BG144" s="652"/>
      <c r="BH144" s="652"/>
      <c r="BI144" s="652"/>
      <c r="BJ144" s="652"/>
      <c r="BK144" s="652"/>
      <c r="BL144" s="652"/>
      <c r="BM144" s="652"/>
      <c r="BN144" s="652"/>
      <c r="BO144" s="652"/>
    </row>
    <row r="145" spans="1:67" s="5" customFormat="1" ht="15">
      <c r="A145" s="226" t="s">
        <v>408</v>
      </c>
      <c r="B145" s="36"/>
      <c r="C145" s="26" t="s">
        <v>1126</v>
      </c>
      <c r="D145" s="1757" t="s">
        <v>409</v>
      </c>
      <c r="E145" s="26"/>
      <c r="F145" s="504"/>
      <c r="G145" s="36" t="s">
        <v>751</v>
      </c>
      <c r="H145" s="36">
        <v>559</v>
      </c>
      <c r="I145" s="36">
        <v>138</v>
      </c>
      <c r="J145" s="505">
        <f t="shared" ref="J145:J148" si="21">SUM(H145:I145)</f>
        <v>697</v>
      </c>
      <c r="K145" s="504"/>
      <c r="L145" s="629"/>
      <c r="M145" s="504"/>
      <c r="N145" s="629"/>
      <c r="O145" s="629"/>
      <c r="P145" s="629"/>
      <c r="Q145" s="925"/>
      <c r="R145" s="925"/>
      <c r="S145" s="926"/>
      <c r="T145" s="927"/>
      <c r="U145" s="926"/>
      <c r="V145" s="926"/>
      <c r="W145" s="926"/>
      <c r="X145" s="926"/>
      <c r="Y145" s="926"/>
      <c r="Z145" s="926"/>
      <c r="AA145" s="926"/>
      <c r="AB145" s="926"/>
      <c r="AC145" s="926"/>
      <c r="AD145" s="926"/>
      <c r="AE145" s="926"/>
      <c r="AF145" s="926"/>
      <c r="AG145" s="1508"/>
      <c r="AH145" s="1508"/>
      <c r="AI145" s="1508"/>
      <c r="AJ145" s="1517"/>
      <c r="AL145" s="650"/>
      <c r="AM145" s="652"/>
      <c r="AN145" s="661"/>
      <c r="AO145" s="652"/>
      <c r="AP145" s="652"/>
      <c r="AQ145" s="652"/>
      <c r="AR145" s="652"/>
      <c r="AS145" s="652"/>
      <c r="AT145" s="652"/>
      <c r="AU145" s="652"/>
      <c r="AV145" s="652"/>
      <c r="AW145" s="652"/>
      <c r="AX145" s="652"/>
      <c r="AY145" s="652"/>
      <c r="AZ145" s="652"/>
      <c r="BA145" s="652"/>
      <c r="BB145" s="652"/>
      <c r="BC145" s="652"/>
      <c r="BD145" s="652"/>
      <c r="BE145" s="652"/>
      <c r="BF145" s="652"/>
      <c r="BG145" s="652"/>
      <c r="BH145" s="652"/>
      <c r="BI145" s="652"/>
      <c r="BJ145" s="652"/>
      <c r="BK145" s="652"/>
      <c r="BL145" s="652"/>
      <c r="BM145" s="652"/>
      <c r="BN145" s="652"/>
      <c r="BO145" s="652"/>
    </row>
    <row r="146" spans="1:67" s="5" customFormat="1" ht="15">
      <c r="A146" s="226" t="s">
        <v>408</v>
      </c>
      <c r="B146" s="36"/>
      <c r="C146" s="26" t="s">
        <v>1127</v>
      </c>
      <c r="D146" s="1757" t="s">
        <v>409</v>
      </c>
      <c r="E146" s="26"/>
      <c r="F146" s="504"/>
      <c r="G146" s="36" t="s">
        <v>751</v>
      </c>
      <c r="H146" s="36">
        <v>14</v>
      </c>
      <c r="I146" s="36">
        <v>41</v>
      </c>
      <c r="J146" s="505">
        <f t="shared" si="21"/>
        <v>55</v>
      </c>
      <c r="K146" s="504"/>
      <c r="L146" s="629"/>
      <c r="M146" s="504"/>
      <c r="N146" s="629"/>
      <c r="O146" s="629"/>
      <c r="P146" s="629"/>
      <c r="Q146" s="925"/>
      <c r="R146" s="925"/>
      <c r="S146" s="926"/>
      <c r="T146" s="927"/>
      <c r="U146" s="926"/>
      <c r="V146" s="926"/>
      <c r="W146" s="926"/>
      <c r="X146" s="926"/>
      <c r="Y146" s="926"/>
      <c r="Z146" s="926"/>
      <c r="AA146" s="926"/>
      <c r="AB146" s="926"/>
      <c r="AC146" s="926"/>
      <c r="AD146" s="926"/>
      <c r="AE146" s="926"/>
      <c r="AF146" s="926"/>
      <c r="AG146" s="1508"/>
      <c r="AH146" s="1508"/>
      <c r="AI146" s="1508"/>
      <c r="AJ146" s="1517"/>
      <c r="AL146" s="650"/>
      <c r="AM146" s="652"/>
      <c r="AN146" s="661"/>
      <c r="AO146" s="652"/>
      <c r="AP146" s="652"/>
      <c r="AQ146" s="652"/>
      <c r="AR146" s="652"/>
      <c r="AS146" s="652"/>
      <c r="AT146" s="652"/>
      <c r="AU146" s="652"/>
      <c r="AV146" s="652"/>
      <c r="AW146" s="652"/>
      <c r="AX146" s="652"/>
      <c r="AY146" s="652"/>
      <c r="AZ146" s="652"/>
      <c r="BA146" s="652"/>
      <c r="BB146" s="652"/>
      <c r="BC146" s="652"/>
      <c r="BD146" s="652"/>
      <c r="BE146" s="652"/>
      <c r="BF146" s="652"/>
      <c r="BG146" s="652"/>
      <c r="BH146" s="652"/>
      <c r="BI146" s="652"/>
      <c r="BJ146" s="652"/>
      <c r="BK146" s="652"/>
      <c r="BL146" s="652"/>
      <c r="BM146" s="652"/>
      <c r="BN146" s="652"/>
      <c r="BO146" s="652"/>
    </row>
    <row r="147" spans="1:67" s="5" customFormat="1" ht="15">
      <c r="A147" s="226" t="s">
        <v>408</v>
      </c>
      <c r="B147" s="36"/>
      <c r="C147" s="26" t="s">
        <v>1128</v>
      </c>
      <c r="D147" s="1757" t="s">
        <v>409</v>
      </c>
      <c r="E147" s="26"/>
      <c r="F147" s="504"/>
      <c r="G147" s="36" t="s">
        <v>751</v>
      </c>
      <c r="H147" s="36">
        <v>136</v>
      </c>
      <c r="I147" s="36">
        <v>158</v>
      </c>
      <c r="J147" s="505">
        <f t="shared" si="21"/>
        <v>294</v>
      </c>
      <c r="K147" s="504"/>
      <c r="L147" s="629"/>
      <c r="M147" s="504"/>
      <c r="N147" s="629"/>
      <c r="O147" s="629"/>
      <c r="P147" s="629"/>
      <c r="Q147" s="925"/>
      <c r="R147" s="925"/>
      <c r="S147" s="926"/>
      <c r="T147" s="927"/>
      <c r="U147" s="926"/>
      <c r="V147" s="926"/>
      <c r="W147" s="926"/>
      <c r="X147" s="926"/>
      <c r="Y147" s="926"/>
      <c r="Z147" s="926"/>
      <c r="AA147" s="926"/>
      <c r="AB147" s="926"/>
      <c r="AC147" s="926"/>
      <c r="AD147" s="926"/>
      <c r="AE147" s="926"/>
      <c r="AF147" s="926"/>
      <c r="AG147" s="1508"/>
      <c r="AH147" s="1508"/>
      <c r="AI147" s="1508"/>
      <c r="AJ147" s="1517"/>
      <c r="AL147" s="650"/>
      <c r="AM147" s="652"/>
      <c r="AN147" s="661"/>
      <c r="AO147" s="652"/>
      <c r="AP147" s="652"/>
      <c r="AQ147" s="652"/>
      <c r="AR147" s="652"/>
      <c r="AS147" s="652"/>
      <c r="AT147" s="652"/>
      <c r="AU147" s="652"/>
      <c r="AV147" s="652"/>
      <c r="AW147" s="652"/>
      <c r="AX147" s="652"/>
      <c r="AY147" s="652"/>
      <c r="AZ147" s="652"/>
      <c r="BA147" s="652"/>
      <c r="BB147" s="652"/>
      <c r="BC147" s="652"/>
      <c r="BD147" s="652"/>
      <c r="BE147" s="652"/>
      <c r="BF147" s="652"/>
      <c r="BG147" s="652"/>
      <c r="BH147" s="652"/>
      <c r="BI147" s="652"/>
      <c r="BJ147" s="652"/>
      <c r="BK147" s="652"/>
      <c r="BL147" s="652"/>
      <c r="BM147" s="652"/>
      <c r="BN147" s="652"/>
      <c r="BO147" s="652"/>
    </row>
    <row r="148" spans="1:67" s="5" customFormat="1" ht="15">
      <c r="A148" s="226" t="s">
        <v>408</v>
      </c>
      <c r="B148" s="36"/>
      <c r="C148" s="26" t="s">
        <v>1129</v>
      </c>
      <c r="D148" s="1757" t="s">
        <v>409</v>
      </c>
      <c r="E148" s="26"/>
      <c r="F148" s="504"/>
      <c r="G148" s="36" t="s">
        <v>751</v>
      </c>
      <c r="H148" s="36">
        <v>187</v>
      </c>
      <c r="I148" s="36">
        <v>301</v>
      </c>
      <c r="J148" s="505">
        <f t="shared" si="21"/>
        <v>488</v>
      </c>
      <c r="K148" s="504"/>
      <c r="L148" s="629"/>
      <c r="M148" s="504"/>
      <c r="N148" s="629"/>
      <c r="O148" s="629"/>
      <c r="P148" s="629"/>
      <c r="Q148" s="925"/>
      <c r="R148" s="925"/>
      <c r="S148" s="926"/>
      <c r="T148" s="927"/>
      <c r="U148" s="926"/>
      <c r="V148" s="926"/>
      <c r="W148" s="926"/>
      <c r="X148" s="926"/>
      <c r="Y148" s="926"/>
      <c r="Z148" s="926"/>
      <c r="AA148" s="926"/>
      <c r="AB148" s="926"/>
      <c r="AC148" s="926"/>
      <c r="AD148" s="926"/>
      <c r="AE148" s="926"/>
      <c r="AF148" s="926"/>
      <c r="AG148" s="1508"/>
      <c r="AH148" s="1508"/>
      <c r="AI148" s="1508"/>
      <c r="AJ148" s="1517"/>
      <c r="AL148" s="650"/>
      <c r="AM148" s="652"/>
      <c r="AN148" s="661"/>
      <c r="AO148" s="652"/>
      <c r="AP148" s="652"/>
      <c r="AQ148" s="652"/>
      <c r="AR148" s="652"/>
      <c r="AS148" s="652"/>
      <c r="AT148" s="652"/>
      <c r="AU148" s="652"/>
      <c r="AV148" s="652"/>
      <c r="AW148" s="652"/>
      <c r="AX148" s="652"/>
      <c r="AY148" s="652"/>
      <c r="AZ148" s="652"/>
      <c r="BA148" s="652"/>
      <c r="BB148" s="652"/>
      <c r="BC148" s="652"/>
      <c r="BD148" s="652"/>
      <c r="BE148" s="652"/>
      <c r="BF148" s="652"/>
      <c r="BG148" s="652"/>
      <c r="BH148" s="652"/>
      <c r="BI148" s="652"/>
      <c r="BJ148" s="652"/>
      <c r="BK148" s="652"/>
      <c r="BL148" s="652"/>
      <c r="BM148" s="652"/>
      <c r="BN148" s="652"/>
      <c r="BO148" s="652"/>
    </row>
    <row r="149" spans="1:67" s="5" customFormat="1" ht="15">
      <c r="A149" s="226" t="s">
        <v>408</v>
      </c>
      <c r="B149" s="36"/>
      <c r="C149" s="26" t="s">
        <v>1206</v>
      </c>
      <c r="D149" s="1757" t="s">
        <v>409</v>
      </c>
      <c r="E149" s="26"/>
      <c r="F149" s="504"/>
      <c r="G149" s="36" t="s">
        <v>1207</v>
      </c>
      <c r="H149" s="36"/>
      <c r="I149" s="36"/>
      <c r="J149" s="505">
        <v>88</v>
      </c>
      <c r="K149" s="504"/>
      <c r="L149" s="629"/>
      <c r="M149" s="504"/>
      <c r="N149" s="629"/>
      <c r="O149" s="629"/>
      <c r="P149" s="629"/>
      <c r="Q149" s="925"/>
      <c r="R149" s="925"/>
      <c r="S149" s="926"/>
      <c r="T149" s="927"/>
      <c r="U149" s="926"/>
      <c r="V149" s="926"/>
      <c r="W149" s="926"/>
      <c r="X149" s="926"/>
      <c r="Y149" s="926"/>
      <c r="Z149" s="926"/>
      <c r="AA149" s="926"/>
      <c r="AB149" s="926"/>
      <c r="AC149" s="926"/>
      <c r="AD149" s="926"/>
      <c r="AE149" s="926"/>
      <c r="AF149" s="926"/>
      <c r="AG149" s="1508"/>
      <c r="AH149" s="1508"/>
      <c r="AI149" s="1508"/>
      <c r="AJ149" s="1517"/>
      <c r="AL149" s="650"/>
      <c r="AM149" s="652"/>
      <c r="AN149" s="661"/>
      <c r="AO149" s="652"/>
      <c r="AP149" s="652"/>
      <c r="AQ149" s="652"/>
      <c r="AR149" s="652"/>
      <c r="AS149" s="652"/>
      <c r="AT149" s="652"/>
      <c r="AU149" s="652"/>
      <c r="AV149" s="652"/>
      <c r="AW149" s="652"/>
      <c r="AX149" s="652"/>
      <c r="AY149" s="652"/>
      <c r="AZ149" s="652"/>
      <c r="BA149" s="652"/>
      <c r="BB149" s="652"/>
      <c r="BC149" s="652"/>
      <c r="BD149" s="652"/>
      <c r="BE149" s="652"/>
      <c r="BF149" s="652"/>
      <c r="BG149" s="652"/>
      <c r="BH149" s="652"/>
      <c r="BI149" s="652"/>
      <c r="BJ149" s="652"/>
      <c r="BK149" s="652"/>
      <c r="BL149" s="652"/>
      <c r="BM149" s="652"/>
      <c r="BN149" s="652"/>
      <c r="BO149" s="652"/>
    </row>
    <row r="150" spans="1:67" s="5" customFormat="1" ht="15">
      <c r="A150" s="226" t="s">
        <v>408</v>
      </c>
      <c r="B150" s="36"/>
      <c r="C150" s="26" t="s">
        <v>412</v>
      </c>
      <c r="D150" s="1757" t="s">
        <v>409</v>
      </c>
      <c r="E150" s="26"/>
      <c r="F150" s="504">
        <v>69.099999999999994</v>
      </c>
      <c r="G150" s="36" t="s">
        <v>751</v>
      </c>
      <c r="H150" s="36">
        <v>20</v>
      </c>
      <c r="I150" s="36">
        <v>36</v>
      </c>
      <c r="J150" s="505">
        <f>SUM(H150:I150)</f>
        <v>56</v>
      </c>
      <c r="K150" s="504"/>
      <c r="L150" s="629"/>
      <c r="M150" s="504"/>
      <c r="N150" s="629"/>
      <c r="O150" s="629"/>
      <c r="P150" s="629"/>
      <c r="Q150" s="925"/>
      <c r="R150" s="925"/>
      <c r="S150" s="926"/>
      <c r="T150" s="927"/>
      <c r="U150" s="926"/>
      <c r="V150" s="926"/>
      <c r="W150" s="926"/>
      <c r="X150" s="926"/>
      <c r="Y150" s="926"/>
      <c r="Z150" s="926"/>
      <c r="AA150" s="926"/>
      <c r="AB150" s="926"/>
      <c r="AC150" s="926"/>
      <c r="AD150" s="926"/>
      <c r="AE150" s="926"/>
      <c r="AF150" s="926"/>
      <c r="AG150" s="1508"/>
      <c r="AH150" s="1508"/>
      <c r="AI150" s="1508"/>
      <c r="AJ150" s="1517"/>
      <c r="AL150" s="650"/>
      <c r="AM150" s="652"/>
      <c r="AN150" s="661"/>
      <c r="AO150" s="652"/>
      <c r="AP150" s="652"/>
      <c r="AQ150" s="652"/>
      <c r="AR150" s="652"/>
      <c r="AS150" s="652"/>
      <c r="AT150" s="652"/>
      <c r="AU150" s="652"/>
      <c r="AV150" s="652"/>
      <c r="AW150" s="652"/>
      <c r="AX150" s="652"/>
      <c r="AY150" s="652"/>
      <c r="AZ150" s="652"/>
      <c r="BA150" s="652"/>
      <c r="BB150" s="652"/>
      <c r="BC150" s="652"/>
      <c r="BD150" s="652"/>
      <c r="BE150" s="652"/>
      <c r="BF150" s="652"/>
      <c r="BG150" s="652"/>
      <c r="BH150" s="652"/>
      <c r="BI150" s="652"/>
      <c r="BJ150" s="652"/>
      <c r="BK150" s="652"/>
      <c r="BL150" s="652"/>
      <c r="BM150" s="652"/>
      <c r="BN150" s="652"/>
      <c r="BO150" s="652"/>
    </row>
    <row r="151" spans="1:67" s="5" customFormat="1" ht="15">
      <c r="A151" s="226" t="s">
        <v>408</v>
      </c>
      <c r="B151" s="36"/>
      <c r="C151" s="26" t="s">
        <v>1130</v>
      </c>
      <c r="D151" s="1757" t="s">
        <v>409</v>
      </c>
      <c r="E151" s="26"/>
      <c r="F151" s="504"/>
      <c r="G151" s="36" t="s">
        <v>751</v>
      </c>
      <c r="H151" s="36">
        <v>320</v>
      </c>
      <c r="I151" s="36">
        <v>773</v>
      </c>
      <c r="J151" s="505">
        <f t="shared" ref="J151:J156" si="22">SUM(H151:I151)</f>
        <v>1093</v>
      </c>
      <c r="K151" s="504"/>
      <c r="L151" s="629"/>
      <c r="M151" s="504"/>
      <c r="N151" s="629"/>
      <c r="O151" s="629"/>
      <c r="P151" s="629"/>
      <c r="Q151" s="925"/>
      <c r="R151" s="925"/>
      <c r="S151" s="926"/>
      <c r="T151" s="927"/>
      <c r="U151" s="926"/>
      <c r="V151" s="926"/>
      <c r="W151" s="926"/>
      <c r="X151" s="926"/>
      <c r="Y151" s="926"/>
      <c r="Z151" s="926"/>
      <c r="AA151" s="926"/>
      <c r="AB151" s="926"/>
      <c r="AC151" s="926"/>
      <c r="AD151" s="926"/>
      <c r="AE151" s="926"/>
      <c r="AF151" s="926"/>
      <c r="AG151" s="1508"/>
      <c r="AH151" s="1508"/>
      <c r="AI151" s="1508"/>
      <c r="AJ151" s="1517"/>
      <c r="AL151" s="650"/>
      <c r="AM151" s="652"/>
      <c r="AN151" s="661"/>
      <c r="AO151" s="652"/>
      <c r="AP151" s="652"/>
      <c r="AQ151" s="652"/>
      <c r="AR151" s="652"/>
      <c r="AS151" s="652"/>
      <c r="AT151" s="652"/>
      <c r="AU151" s="652"/>
      <c r="AV151" s="652"/>
      <c r="AW151" s="652"/>
      <c r="AX151" s="652"/>
      <c r="AY151" s="652"/>
      <c r="AZ151" s="652"/>
      <c r="BA151" s="652"/>
      <c r="BB151" s="652"/>
      <c r="BC151" s="652"/>
      <c r="BD151" s="652"/>
      <c r="BE151" s="652"/>
      <c r="BF151" s="652"/>
      <c r="BG151" s="652"/>
      <c r="BH151" s="652"/>
      <c r="BI151" s="652"/>
      <c r="BJ151" s="652"/>
      <c r="BK151" s="652"/>
      <c r="BL151" s="652"/>
      <c r="BM151" s="652"/>
      <c r="BN151" s="652"/>
      <c r="BO151" s="652"/>
    </row>
    <row r="152" spans="1:67" s="5" customFormat="1" ht="15">
      <c r="A152" s="226" t="s">
        <v>408</v>
      </c>
      <c r="B152" s="36"/>
      <c r="C152" s="36" t="s">
        <v>1208</v>
      </c>
      <c r="D152" s="1757" t="s">
        <v>409</v>
      </c>
      <c r="E152" s="36"/>
      <c r="F152" s="504">
        <v>58.2</v>
      </c>
      <c r="G152" s="36" t="s">
        <v>766</v>
      </c>
      <c r="H152" s="36">
        <v>225</v>
      </c>
      <c r="I152" s="36">
        <v>971</v>
      </c>
      <c r="J152" s="505">
        <f t="shared" si="22"/>
        <v>1196</v>
      </c>
      <c r="K152" s="504"/>
      <c r="L152" s="629"/>
      <c r="M152" s="504"/>
      <c r="N152" s="629"/>
      <c r="O152" s="629"/>
      <c r="P152" s="629"/>
      <c r="Q152" s="925"/>
      <c r="R152" s="925"/>
      <c r="S152" s="926"/>
      <c r="T152" s="927"/>
      <c r="U152" s="926"/>
      <c r="V152" s="926"/>
      <c r="W152" s="926"/>
      <c r="X152" s="926"/>
      <c r="Y152" s="926"/>
      <c r="Z152" s="926"/>
      <c r="AA152" s="926"/>
      <c r="AB152" s="926"/>
      <c r="AC152" s="926"/>
      <c r="AD152" s="926"/>
      <c r="AE152" s="926"/>
      <c r="AF152" s="926"/>
      <c r="AG152" s="1508"/>
      <c r="AH152" s="1508"/>
      <c r="AI152" s="1508"/>
      <c r="AJ152" s="1517"/>
      <c r="AL152" s="650"/>
      <c r="AM152" s="652"/>
      <c r="AN152" s="661"/>
      <c r="AO152" s="652"/>
      <c r="AP152" s="652"/>
      <c r="AQ152" s="652"/>
      <c r="AR152" s="652"/>
      <c r="AS152" s="652"/>
      <c r="AT152" s="652"/>
      <c r="AU152" s="652"/>
      <c r="AV152" s="652"/>
      <c r="AW152" s="652"/>
      <c r="AX152" s="652"/>
      <c r="AY152" s="652"/>
      <c r="AZ152" s="652"/>
      <c r="BA152" s="652"/>
      <c r="BB152" s="652"/>
      <c r="BC152" s="652"/>
      <c r="BD152" s="652"/>
      <c r="BE152" s="652"/>
      <c r="BF152" s="652"/>
      <c r="BG152" s="652"/>
      <c r="BH152" s="652"/>
      <c r="BI152" s="652"/>
      <c r="BJ152" s="652"/>
      <c r="BK152" s="652"/>
      <c r="BL152" s="652"/>
      <c r="BM152" s="652"/>
      <c r="BN152" s="652"/>
      <c r="BO152" s="652"/>
    </row>
    <row r="153" spans="1:67" s="5" customFormat="1" ht="15">
      <c r="A153" s="226" t="s">
        <v>408</v>
      </c>
      <c r="B153" s="36"/>
      <c r="C153" s="26" t="s">
        <v>1131</v>
      </c>
      <c r="D153" s="1757" t="s">
        <v>409</v>
      </c>
      <c r="E153" s="26"/>
      <c r="F153" s="504"/>
      <c r="G153" s="36" t="s">
        <v>751</v>
      </c>
      <c r="H153" s="36">
        <v>56</v>
      </c>
      <c r="I153" s="36">
        <v>79</v>
      </c>
      <c r="J153" s="505">
        <f t="shared" si="22"/>
        <v>135</v>
      </c>
      <c r="K153" s="504"/>
      <c r="L153" s="629"/>
      <c r="M153" s="504"/>
      <c r="N153" s="629"/>
      <c r="O153" s="629"/>
      <c r="P153" s="629"/>
      <c r="Q153" s="925"/>
      <c r="R153" s="925"/>
      <c r="S153" s="926"/>
      <c r="T153" s="927"/>
      <c r="U153" s="926"/>
      <c r="V153" s="926"/>
      <c r="W153" s="926"/>
      <c r="X153" s="926"/>
      <c r="Y153" s="926"/>
      <c r="Z153" s="926"/>
      <c r="AA153" s="926"/>
      <c r="AB153" s="926"/>
      <c r="AC153" s="926"/>
      <c r="AD153" s="926"/>
      <c r="AE153" s="926"/>
      <c r="AF153" s="926"/>
      <c r="AG153" s="1508"/>
      <c r="AH153" s="1508"/>
      <c r="AI153" s="1508"/>
      <c r="AJ153" s="1517"/>
      <c r="AL153" s="650"/>
      <c r="AM153" s="652"/>
      <c r="AN153" s="661"/>
      <c r="AO153" s="652"/>
      <c r="AP153" s="652"/>
      <c r="AQ153" s="652"/>
      <c r="AR153" s="652"/>
      <c r="AS153" s="652"/>
      <c r="AT153" s="652"/>
      <c r="AU153" s="652"/>
      <c r="AV153" s="652"/>
      <c r="AW153" s="652"/>
      <c r="AX153" s="652"/>
      <c r="AY153" s="652"/>
      <c r="AZ153" s="652"/>
      <c r="BA153" s="652"/>
      <c r="BB153" s="652"/>
      <c r="BC153" s="652"/>
      <c r="BD153" s="652"/>
      <c r="BE153" s="652"/>
      <c r="BF153" s="652"/>
      <c r="BG153" s="652"/>
      <c r="BH153" s="652"/>
      <c r="BI153" s="652"/>
      <c r="BJ153" s="652"/>
      <c r="BK153" s="652"/>
      <c r="BL153" s="652"/>
      <c r="BM153" s="652"/>
      <c r="BN153" s="652"/>
      <c r="BO153" s="652"/>
    </row>
    <row r="154" spans="1:67" s="5" customFormat="1" ht="15">
      <c r="A154" s="226" t="s">
        <v>408</v>
      </c>
      <c r="B154" s="36"/>
      <c r="C154" s="26" t="s">
        <v>417</v>
      </c>
      <c r="D154" s="1757" t="s">
        <v>409</v>
      </c>
      <c r="E154" s="26"/>
      <c r="F154" s="504">
        <v>16.3</v>
      </c>
      <c r="G154" s="36" t="s">
        <v>751</v>
      </c>
      <c r="H154" s="36">
        <v>162</v>
      </c>
      <c r="I154" s="36">
        <v>260</v>
      </c>
      <c r="J154" s="505">
        <f t="shared" si="22"/>
        <v>422</v>
      </c>
      <c r="K154" s="504"/>
      <c r="L154" s="629"/>
      <c r="M154" s="504"/>
      <c r="N154" s="629"/>
      <c r="O154" s="629"/>
      <c r="P154" s="629"/>
      <c r="Q154" s="925"/>
      <c r="R154" s="925"/>
      <c r="S154" s="926"/>
      <c r="T154" s="927"/>
      <c r="U154" s="926"/>
      <c r="V154" s="926"/>
      <c r="W154" s="926"/>
      <c r="X154" s="926"/>
      <c r="Y154" s="926"/>
      <c r="Z154" s="926"/>
      <c r="AA154" s="926"/>
      <c r="AB154" s="926"/>
      <c r="AC154" s="926"/>
      <c r="AD154" s="926"/>
      <c r="AE154" s="926"/>
      <c r="AF154" s="926"/>
      <c r="AG154" s="1508"/>
      <c r="AH154" s="1508"/>
      <c r="AI154" s="1508"/>
      <c r="AJ154" s="1517"/>
      <c r="AL154" s="650"/>
      <c r="AM154" s="652"/>
      <c r="AN154" s="661"/>
      <c r="AO154" s="652"/>
      <c r="AP154" s="652"/>
      <c r="AQ154" s="652"/>
      <c r="AR154" s="652"/>
      <c r="AS154" s="652"/>
      <c r="AT154" s="652"/>
      <c r="AU154" s="652"/>
      <c r="AV154" s="652"/>
      <c r="AW154" s="652"/>
      <c r="AX154" s="652"/>
      <c r="AY154" s="652"/>
      <c r="AZ154" s="652"/>
      <c r="BA154" s="652"/>
      <c r="BB154" s="652"/>
      <c r="BC154" s="652"/>
      <c r="BD154" s="652"/>
      <c r="BE154" s="652"/>
      <c r="BF154" s="652"/>
      <c r="BG154" s="652"/>
      <c r="BH154" s="652"/>
      <c r="BI154" s="652"/>
      <c r="BJ154" s="652"/>
      <c r="BK154" s="652"/>
      <c r="BL154" s="652"/>
      <c r="BM154" s="652"/>
      <c r="BN154" s="652"/>
      <c r="BO154" s="652"/>
    </row>
    <row r="155" spans="1:67" s="5" customFormat="1" ht="15">
      <c r="A155" s="226" t="s">
        <v>408</v>
      </c>
      <c r="B155" s="36"/>
      <c r="C155" s="26" t="s">
        <v>1132</v>
      </c>
      <c r="D155" s="1757" t="s">
        <v>409</v>
      </c>
      <c r="E155" s="26"/>
      <c r="F155" s="504"/>
      <c r="G155" s="36" t="s">
        <v>751</v>
      </c>
      <c r="H155" s="36"/>
      <c r="I155" s="36"/>
      <c r="J155" s="505">
        <f t="shared" si="22"/>
        <v>0</v>
      </c>
      <c r="K155" s="504"/>
      <c r="L155" s="629"/>
      <c r="M155" s="504"/>
      <c r="N155" s="629"/>
      <c r="O155" s="629"/>
      <c r="P155" s="629"/>
      <c r="Q155" s="925"/>
      <c r="R155" s="925"/>
      <c r="S155" s="926"/>
      <c r="T155" s="927"/>
      <c r="U155" s="926"/>
      <c r="V155" s="926"/>
      <c r="W155" s="926"/>
      <c r="X155" s="926"/>
      <c r="Y155" s="926"/>
      <c r="Z155" s="926"/>
      <c r="AA155" s="926"/>
      <c r="AB155" s="926"/>
      <c r="AC155" s="926"/>
      <c r="AD155" s="926"/>
      <c r="AE155" s="926"/>
      <c r="AF155" s="926"/>
      <c r="AG155" s="1508"/>
      <c r="AH155" s="1508"/>
      <c r="AI155" s="1508"/>
      <c r="AJ155" s="1517"/>
      <c r="AL155" s="650"/>
      <c r="AM155" s="652"/>
      <c r="AN155" s="661"/>
      <c r="AO155" s="652"/>
      <c r="AP155" s="652"/>
      <c r="AQ155" s="652"/>
      <c r="AR155" s="652"/>
      <c r="AS155" s="652"/>
      <c r="AT155" s="652"/>
      <c r="AU155" s="652"/>
      <c r="AV155" s="652"/>
      <c r="AW155" s="652"/>
      <c r="AX155" s="652"/>
      <c r="AY155" s="652"/>
      <c r="AZ155" s="652"/>
      <c r="BA155" s="652"/>
      <c r="BB155" s="652"/>
      <c r="BC155" s="652"/>
      <c r="BD155" s="652"/>
      <c r="BE155" s="652"/>
      <c r="BF155" s="652"/>
      <c r="BG155" s="652"/>
      <c r="BH155" s="652"/>
      <c r="BI155" s="652"/>
      <c r="BJ155" s="652"/>
      <c r="BK155" s="652"/>
      <c r="BL155" s="652"/>
      <c r="BM155" s="652"/>
      <c r="BN155" s="652"/>
      <c r="BO155" s="652"/>
    </row>
    <row r="156" spans="1:67" s="5" customFormat="1" ht="15">
      <c r="A156" s="226" t="s">
        <v>408</v>
      </c>
      <c r="B156" s="36"/>
      <c r="C156" s="26" t="s">
        <v>414</v>
      </c>
      <c r="D156" s="1757" t="s">
        <v>409</v>
      </c>
      <c r="E156" s="26"/>
      <c r="F156" s="504">
        <v>44.7</v>
      </c>
      <c r="G156" s="36" t="s">
        <v>751</v>
      </c>
      <c r="H156" s="36">
        <v>460</v>
      </c>
      <c r="I156" s="36">
        <v>1005</v>
      </c>
      <c r="J156" s="505">
        <f t="shared" si="22"/>
        <v>1465</v>
      </c>
      <c r="K156" s="504"/>
      <c r="L156" s="629"/>
      <c r="M156" s="504"/>
      <c r="N156" s="629"/>
      <c r="O156" s="629"/>
      <c r="P156" s="629"/>
      <c r="Q156" s="925"/>
      <c r="R156" s="925"/>
      <c r="S156" s="926"/>
      <c r="T156" s="927"/>
      <c r="U156" s="926"/>
      <c r="V156" s="926"/>
      <c r="W156" s="926"/>
      <c r="X156" s="926"/>
      <c r="Y156" s="926"/>
      <c r="Z156" s="926"/>
      <c r="AA156" s="926"/>
      <c r="AB156" s="926"/>
      <c r="AC156" s="926"/>
      <c r="AD156" s="926"/>
      <c r="AE156" s="926"/>
      <c r="AF156" s="926"/>
      <c r="AG156" s="1508"/>
      <c r="AH156" s="1508"/>
      <c r="AI156" s="1508"/>
      <c r="AJ156" s="1517"/>
      <c r="AL156" s="650"/>
      <c r="AM156" s="652"/>
      <c r="AN156" s="661"/>
      <c r="AO156" s="652"/>
      <c r="AP156" s="652"/>
      <c r="AQ156" s="652"/>
      <c r="AR156" s="652"/>
      <c r="AS156" s="652"/>
      <c r="AT156" s="652"/>
      <c r="AU156" s="652"/>
      <c r="AV156" s="652"/>
      <c r="AW156" s="652"/>
      <c r="AX156" s="652"/>
      <c r="AY156" s="652"/>
      <c r="AZ156" s="652"/>
      <c r="BA156" s="652"/>
      <c r="BB156" s="652"/>
      <c r="BC156" s="652"/>
      <c r="BD156" s="652"/>
      <c r="BE156" s="652"/>
      <c r="BF156" s="652"/>
      <c r="BG156" s="652"/>
      <c r="BH156" s="652"/>
      <c r="BI156" s="652"/>
      <c r="BJ156" s="652"/>
      <c r="BK156" s="652"/>
      <c r="BL156" s="652"/>
      <c r="BM156" s="652"/>
      <c r="BN156" s="652"/>
      <c r="BO156" s="652"/>
    </row>
    <row r="157" spans="1:67" s="5" customFormat="1" ht="15">
      <c r="A157" s="671" t="s">
        <v>681</v>
      </c>
      <c r="B157" s="144"/>
      <c r="C157" s="137" t="s">
        <v>2581</v>
      </c>
      <c r="D157" s="1757" t="s">
        <v>409</v>
      </c>
      <c r="E157" s="137"/>
      <c r="F157" s="519">
        <v>30.1</v>
      </c>
      <c r="G157" s="144" t="s">
        <v>751</v>
      </c>
      <c r="H157" s="144"/>
      <c r="I157" s="144"/>
      <c r="J157" s="507">
        <v>701</v>
      </c>
      <c r="K157" s="504"/>
      <c r="L157" s="629"/>
      <c r="M157" s="504"/>
      <c r="N157" s="629"/>
      <c r="O157" s="629"/>
      <c r="P157" s="629"/>
      <c r="Q157" s="925"/>
      <c r="R157" s="925"/>
      <c r="S157" s="926"/>
      <c r="T157" s="927"/>
      <c r="U157" s="926"/>
      <c r="V157" s="926"/>
      <c r="W157" s="926"/>
      <c r="X157" s="926"/>
      <c r="Y157" s="926"/>
      <c r="Z157" s="926"/>
      <c r="AA157" s="926"/>
      <c r="AB157" s="926"/>
      <c r="AC157" s="926"/>
      <c r="AD157" s="926"/>
      <c r="AE157" s="926"/>
      <c r="AF157" s="926"/>
      <c r="AG157" s="1508"/>
      <c r="AH157" s="1508"/>
      <c r="AI157" s="1508"/>
      <c r="AJ157" s="1517"/>
      <c r="AL157" s="650"/>
      <c r="AM157" s="652"/>
      <c r="AN157" s="661"/>
      <c r="AO157" s="652"/>
      <c r="AP157" s="652"/>
      <c r="AQ157" s="652"/>
      <c r="AR157" s="652"/>
      <c r="AS157" s="652"/>
      <c r="AT157" s="652"/>
      <c r="AU157" s="652"/>
      <c r="AV157" s="652"/>
      <c r="AW157" s="652"/>
      <c r="AX157" s="652"/>
      <c r="AY157" s="652"/>
      <c r="AZ157" s="652"/>
      <c r="BA157" s="652"/>
      <c r="BB157" s="652"/>
      <c r="BC157" s="652"/>
      <c r="BD157" s="652"/>
      <c r="BE157" s="652"/>
      <c r="BF157" s="652"/>
      <c r="BG157" s="652"/>
      <c r="BH157" s="652"/>
      <c r="BI157" s="652"/>
      <c r="BJ157" s="652"/>
      <c r="BK157" s="652"/>
      <c r="BL157" s="652"/>
      <c r="BM157" s="652"/>
      <c r="BN157" s="652"/>
      <c r="BO157" s="652"/>
    </row>
    <row r="158" spans="1:67" s="5" customFormat="1" ht="15">
      <c r="A158" s="673" t="s">
        <v>681</v>
      </c>
      <c r="B158" s="152"/>
      <c r="C158" s="142" t="s">
        <v>418</v>
      </c>
      <c r="D158" s="1757" t="s">
        <v>409</v>
      </c>
      <c r="E158" s="142"/>
      <c r="F158" s="524"/>
      <c r="G158" s="152" t="s">
        <v>751</v>
      </c>
      <c r="H158" s="152">
        <v>93</v>
      </c>
      <c r="I158" s="152">
        <v>541</v>
      </c>
      <c r="J158" s="532">
        <f>SUM(H158:I158)</f>
        <v>634</v>
      </c>
      <c r="K158" s="519"/>
      <c r="L158" s="632"/>
      <c r="M158" s="519"/>
      <c r="N158" s="632"/>
      <c r="O158" s="632"/>
      <c r="P158" s="632"/>
      <c r="Q158" s="920"/>
      <c r="R158" s="920"/>
      <c r="S158" s="921"/>
      <c r="T158" s="922"/>
      <c r="U158" s="921"/>
      <c r="V158" s="921"/>
      <c r="W158" s="921"/>
      <c r="X158" s="921"/>
      <c r="Y158" s="921"/>
      <c r="Z158" s="921"/>
      <c r="AA158" s="921" t="s">
        <v>1525</v>
      </c>
      <c r="AB158" s="921"/>
      <c r="AC158" s="921"/>
      <c r="AD158" s="921"/>
      <c r="AE158" s="921"/>
      <c r="AF158" s="921"/>
      <c r="AG158" s="1508"/>
      <c r="AH158" s="1508"/>
      <c r="AI158" s="1508"/>
      <c r="AJ158" s="1517"/>
      <c r="AL158" s="650"/>
      <c r="AM158" s="652"/>
      <c r="AN158" s="661"/>
      <c r="AO158" s="652"/>
      <c r="AP158" s="652"/>
      <c r="AQ158" s="652"/>
      <c r="AR158" s="652"/>
      <c r="AS158" s="652"/>
      <c r="AT158" s="652"/>
      <c r="AU158" s="652"/>
      <c r="AV158" s="652"/>
      <c r="AW158" s="652"/>
      <c r="AX158" s="652"/>
      <c r="AY158" s="652"/>
      <c r="AZ158" s="652"/>
      <c r="BA158" s="652"/>
      <c r="BB158" s="652"/>
      <c r="BC158" s="652"/>
      <c r="BD158" s="652"/>
      <c r="BE158" s="652"/>
      <c r="BF158" s="652"/>
      <c r="BG158" s="652"/>
      <c r="BH158" s="652"/>
      <c r="BI158" s="652"/>
      <c r="BJ158" s="652"/>
      <c r="BK158" s="652"/>
      <c r="BL158" s="652"/>
      <c r="BM158" s="652"/>
      <c r="BN158" s="652"/>
      <c r="BO158" s="652"/>
    </row>
    <row r="159" spans="1:67" s="6" customFormat="1" ht="15">
      <c r="A159" s="673" t="s">
        <v>681</v>
      </c>
      <c r="B159" s="152"/>
      <c r="C159" s="142" t="s">
        <v>413</v>
      </c>
      <c r="D159" s="1757" t="s">
        <v>409</v>
      </c>
      <c r="E159" s="142"/>
      <c r="F159" s="524">
        <v>21.8</v>
      </c>
      <c r="G159" s="152" t="s">
        <v>751</v>
      </c>
      <c r="H159" s="152">
        <v>265</v>
      </c>
      <c r="I159" s="152">
        <v>1382</v>
      </c>
      <c r="J159" s="532">
        <f t="shared" ref="J159:J162" si="23">SUM(H159:I159)</f>
        <v>1647</v>
      </c>
      <c r="K159" s="524"/>
      <c r="L159" s="631"/>
      <c r="M159" s="524"/>
      <c r="N159" s="631"/>
      <c r="O159" s="631"/>
      <c r="P159" s="631"/>
      <c r="Q159" s="925"/>
      <c r="R159" s="925"/>
      <c r="S159" s="926"/>
      <c r="T159" s="927"/>
      <c r="U159" s="926"/>
      <c r="V159" s="926"/>
      <c r="W159" s="926"/>
      <c r="X159" s="926"/>
      <c r="Y159" s="926"/>
      <c r="Z159" s="926"/>
      <c r="AA159" s="926"/>
      <c r="AB159" s="926"/>
      <c r="AC159" s="926"/>
      <c r="AD159" s="926"/>
      <c r="AE159" s="926"/>
      <c r="AF159" s="926"/>
      <c r="AG159" s="1508"/>
      <c r="AH159" s="1508"/>
      <c r="AI159" s="1508"/>
      <c r="AJ159" s="1517"/>
      <c r="AL159" s="650"/>
      <c r="AM159" s="652"/>
      <c r="AN159" s="661"/>
      <c r="AO159" s="652"/>
      <c r="AP159" s="652"/>
      <c r="AQ159" s="652"/>
      <c r="AR159" s="652"/>
      <c r="AS159" s="652"/>
      <c r="AT159" s="652"/>
      <c r="AU159" s="652"/>
      <c r="AV159" s="652"/>
      <c r="AW159" s="652"/>
      <c r="AX159" s="652"/>
      <c r="AY159" s="652"/>
      <c r="AZ159" s="652"/>
      <c r="BA159" s="652"/>
      <c r="BB159" s="652"/>
      <c r="BC159" s="652"/>
      <c r="BD159" s="652"/>
      <c r="BE159" s="652"/>
      <c r="BF159" s="652"/>
      <c r="BG159" s="652"/>
      <c r="BH159" s="652"/>
      <c r="BI159" s="652"/>
      <c r="BJ159" s="652"/>
      <c r="BK159" s="652"/>
      <c r="BL159" s="652"/>
      <c r="BM159" s="652"/>
      <c r="BN159" s="652"/>
      <c r="BO159" s="652"/>
    </row>
    <row r="160" spans="1:67" s="21" customFormat="1" ht="15">
      <c r="A160" s="673" t="s">
        <v>681</v>
      </c>
      <c r="B160" s="152"/>
      <c r="C160" s="142" t="s">
        <v>419</v>
      </c>
      <c r="D160" s="1757" t="s">
        <v>409</v>
      </c>
      <c r="E160" s="142"/>
      <c r="F160" s="524">
        <v>14.5</v>
      </c>
      <c r="G160" s="152" t="s">
        <v>751</v>
      </c>
      <c r="H160" s="152">
        <v>90</v>
      </c>
      <c r="I160" s="152">
        <v>249</v>
      </c>
      <c r="J160" s="532">
        <f t="shared" si="23"/>
        <v>339</v>
      </c>
      <c r="K160" s="524"/>
      <c r="L160" s="631"/>
      <c r="M160" s="524"/>
      <c r="N160" s="631"/>
      <c r="O160" s="631"/>
      <c r="P160" s="631"/>
      <c r="Q160" s="925"/>
      <c r="R160" s="925"/>
      <c r="S160" s="926"/>
      <c r="T160" s="927"/>
      <c r="U160" s="926"/>
      <c r="V160" s="926"/>
      <c r="W160" s="926"/>
      <c r="X160" s="926"/>
      <c r="Y160" s="926"/>
      <c r="Z160" s="926"/>
      <c r="AA160" s="926"/>
      <c r="AB160" s="926"/>
      <c r="AC160" s="926"/>
      <c r="AD160" s="926"/>
      <c r="AE160" s="926"/>
      <c r="AF160" s="926"/>
      <c r="AG160" s="1508"/>
      <c r="AH160" s="1508"/>
      <c r="AI160" s="1508"/>
      <c r="AJ160" s="1517"/>
      <c r="AL160" s="650"/>
      <c r="AM160" s="652"/>
      <c r="AN160" s="661"/>
      <c r="AO160" s="652"/>
      <c r="AP160" s="652"/>
      <c r="AQ160" s="652"/>
      <c r="AR160" s="652"/>
      <c r="AS160" s="652"/>
      <c r="AT160" s="652"/>
      <c r="AU160" s="652"/>
      <c r="AV160" s="652"/>
      <c r="AW160" s="652"/>
      <c r="AX160" s="652"/>
      <c r="AY160" s="652"/>
      <c r="AZ160" s="652"/>
      <c r="BA160" s="652"/>
      <c r="BB160" s="652"/>
      <c r="BC160" s="652"/>
      <c r="BD160" s="652"/>
      <c r="BE160" s="652"/>
      <c r="BF160" s="652"/>
      <c r="BG160" s="652"/>
      <c r="BH160" s="652"/>
      <c r="BI160" s="652"/>
      <c r="BJ160" s="652"/>
      <c r="BK160" s="652"/>
      <c r="BL160" s="652"/>
      <c r="BM160" s="652"/>
      <c r="BN160" s="652"/>
      <c r="BO160" s="652"/>
    </row>
    <row r="161" spans="1:67" s="6" customFormat="1" ht="15">
      <c r="A161" s="673" t="s">
        <v>678</v>
      </c>
      <c r="B161" s="152"/>
      <c r="C161" s="142" t="s">
        <v>420</v>
      </c>
      <c r="D161" s="1757" t="s">
        <v>409</v>
      </c>
      <c r="E161" s="142"/>
      <c r="F161" s="524"/>
      <c r="G161" s="152" t="s">
        <v>751</v>
      </c>
      <c r="H161" s="152">
        <v>58</v>
      </c>
      <c r="I161" s="152">
        <v>315</v>
      </c>
      <c r="J161" s="532">
        <f t="shared" si="23"/>
        <v>373</v>
      </c>
      <c r="K161" s="524"/>
      <c r="L161" s="631"/>
      <c r="M161" s="524"/>
      <c r="N161" s="631"/>
      <c r="O161" s="631"/>
      <c r="P161" s="631"/>
      <c r="Q161" s="925"/>
      <c r="R161" s="925"/>
      <c r="S161" s="926"/>
      <c r="T161" s="927"/>
      <c r="U161" s="926"/>
      <c r="V161" s="926"/>
      <c r="W161" s="926"/>
      <c r="X161" s="926"/>
      <c r="Y161" s="926"/>
      <c r="Z161" s="926"/>
      <c r="AA161" s="926"/>
      <c r="AB161" s="926"/>
      <c r="AC161" s="926"/>
      <c r="AD161" s="926"/>
      <c r="AE161" s="926"/>
      <c r="AF161" s="926"/>
      <c r="AG161" s="1508"/>
      <c r="AH161" s="1508"/>
      <c r="AI161" s="1508"/>
      <c r="AJ161" s="1517"/>
      <c r="AL161" s="650"/>
      <c r="AM161" s="652"/>
      <c r="AN161" s="661"/>
      <c r="AO161" s="652"/>
      <c r="AP161" s="652"/>
      <c r="AQ161" s="652"/>
      <c r="AR161" s="652"/>
      <c r="AS161" s="652"/>
      <c r="AT161" s="652"/>
      <c r="AU161" s="652"/>
      <c r="AV161" s="652"/>
      <c r="AW161" s="652"/>
      <c r="AX161" s="652"/>
      <c r="AY161" s="652"/>
      <c r="AZ161" s="652"/>
      <c r="BA161" s="652"/>
      <c r="BB161" s="652"/>
      <c r="BC161" s="652"/>
      <c r="BD161" s="652"/>
      <c r="BE161" s="652"/>
      <c r="BF161" s="652"/>
      <c r="BG161" s="652"/>
      <c r="BH161" s="652"/>
      <c r="BI161" s="652"/>
      <c r="BJ161" s="652"/>
      <c r="BK161" s="652"/>
      <c r="BL161" s="652"/>
      <c r="BM161" s="652"/>
      <c r="BN161" s="652"/>
      <c r="BO161" s="652"/>
    </row>
    <row r="162" spans="1:67" s="6" customFormat="1" ht="15">
      <c r="A162" s="673" t="s">
        <v>678</v>
      </c>
      <c r="B162" s="152"/>
      <c r="C162" s="142" t="s">
        <v>421</v>
      </c>
      <c r="D162" s="1757" t="s">
        <v>409</v>
      </c>
      <c r="E162" s="142"/>
      <c r="F162" s="524"/>
      <c r="G162" s="152" t="s">
        <v>751</v>
      </c>
      <c r="H162" s="152">
        <v>84</v>
      </c>
      <c r="I162" s="152">
        <v>214</v>
      </c>
      <c r="J162" s="532">
        <f t="shared" si="23"/>
        <v>298</v>
      </c>
      <c r="K162" s="524"/>
      <c r="L162" s="631"/>
      <c r="M162" s="524"/>
      <c r="N162" s="631"/>
      <c r="O162" s="631"/>
      <c r="P162" s="631"/>
      <c r="Q162" s="925"/>
      <c r="R162" s="925"/>
      <c r="S162" s="926"/>
      <c r="T162" s="927"/>
      <c r="U162" s="926"/>
      <c r="V162" s="926"/>
      <c r="W162" s="926"/>
      <c r="X162" s="926"/>
      <c r="Y162" s="926"/>
      <c r="Z162" s="926"/>
      <c r="AA162" s="926"/>
      <c r="AB162" s="926"/>
      <c r="AC162" s="926"/>
      <c r="AD162" s="926"/>
      <c r="AE162" s="926"/>
      <c r="AF162" s="926"/>
      <c r="AG162" s="1508"/>
      <c r="AH162" s="1508"/>
      <c r="AI162" s="1508"/>
      <c r="AJ162" s="1517"/>
      <c r="AL162" s="650"/>
      <c r="AM162" s="652"/>
      <c r="AN162" s="661"/>
      <c r="AO162" s="652"/>
      <c r="AP162" s="652"/>
      <c r="AQ162" s="652"/>
      <c r="AR162" s="652"/>
      <c r="AS162" s="652"/>
      <c r="AT162" s="652"/>
      <c r="AU162" s="652"/>
      <c r="AV162" s="652"/>
      <c r="AW162" s="652"/>
      <c r="AX162" s="652"/>
      <c r="AY162" s="652"/>
      <c r="AZ162" s="652"/>
      <c r="BA162" s="652"/>
      <c r="BB162" s="652"/>
      <c r="BC162" s="652"/>
      <c r="BD162" s="652"/>
      <c r="BE162" s="652"/>
      <c r="BF162" s="652"/>
      <c r="BG162" s="652"/>
      <c r="BH162" s="652"/>
      <c r="BI162" s="652"/>
      <c r="BJ162" s="652"/>
      <c r="BK162" s="652"/>
      <c r="BL162" s="652"/>
      <c r="BM162" s="652"/>
      <c r="BN162" s="652"/>
      <c r="BO162" s="652"/>
    </row>
    <row r="163" spans="1:67" s="6" customFormat="1" ht="15">
      <c r="K163" s="524"/>
      <c r="L163" s="631"/>
      <c r="M163" s="524"/>
      <c r="N163" s="631"/>
      <c r="O163" s="631"/>
      <c r="P163" s="631"/>
      <c r="Q163" s="925"/>
      <c r="R163" s="925"/>
      <c r="S163" s="926"/>
      <c r="T163" s="927"/>
      <c r="U163" s="926"/>
      <c r="V163" s="926"/>
      <c r="W163" s="926"/>
      <c r="X163" s="926"/>
      <c r="Y163" s="926"/>
      <c r="Z163" s="926"/>
      <c r="AA163" s="926"/>
      <c r="AB163" s="926"/>
      <c r="AC163" s="926"/>
      <c r="AD163" s="926"/>
      <c r="AE163" s="926"/>
      <c r="AF163" s="926"/>
      <c r="AG163" s="1509"/>
      <c r="AH163" s="1508"/>
      <c r="AI163" s="1508"/>
      <c r="AJ163" s="1517"/>
      <c r="AL163" s="650"/>
      <c r="AM163" s="652"/>
      <c r="AN163" s="661"/>
      <c r="AO163" s="652"/>
      <c r="AP163" s="652"/>
      <c r="AQ163" s="652"/>
      <c r="AR163" s="652"/>
      <c r="AS163" s="652"/>
      <c r="AT163" s="652"/>
      <c r="AU163" s="652"/>
      <c r="AV163" s="652"/>
      <c r="AW163" s="652"/>
      <c r="AX163" s="652"/>
      <c r="AY163" s="652"/>
      <c r="AZ163" s="652"/>
      <c r="BA163" s="652"/>
      <c r="BB163" s="652"/>
      <c r="BC163" s="652"/>
      <c r="BD163" s="652"/>
      <c r="BE163" s="652"/>
      <c r="BF163" s="652"/>
      <c r="BG163" s="652"/>
      <c r="BH163" s="652"/>
      <c r="BI163" s="652"/>
      <c r="BJ163" s="652"/>
      <c r="BK163" s="652"/>
      <c r="BL163" s="652"/>
      <c r="BM163" s="652"/>
      <c r="BN163" s="652"/>
      <c r="BO163" s="652"/>
    </row>
    <row r="164" spans="1:67" s="6" customFormat="1" ht="15">
      <c r="A164" s="1503" t="s">
        <v>408</v>
      </c>
      <c r="B164" s="1749" t="s">
        <v>472</v>
      </c>
      <c r="C164" s="1749">
        <f>COUNTA(C166:C177)</f>
        <v>12</v>
      </c>
      <c r="D164" s="1749"/>
      <c r="E164" s="1449"/>
      <c r="F164" s="870"/>
      <c r="G164" s="27" t="s">
        <v>766</v>
      </c>
      <c r="H164" s="27">
        <v>2352</v>
      </c>
      <c r="I164" s="27">
        <v>5890</v>
      </c>
      <c r="J164" s="526">
        <f>SUM(J165:J177)</f>
        <v>733</v>
      </c>
      <c r="K164" s="1076"/>
      <c r="L164" s="1051"/>
      <c r="M164" s="573"/>
      <c r="N164" s="1051"/>
      <c r="O164" s="1051"/>
      <c r="P164" s="1051"/>
      <c r="Q164" s="925"/>
      <c r="R164" s="925"/>
      <c r="S164" s="926"/>
      <c r="T164" s="1077"/>
      <c r="U164" s="926"/>
      <c r="V164" s="926"/>
      <c r="W164" s="926"/>
      <c r="X164" s="926"/>
      <c r="Y164" s="926"/>
      <c r="Z164" s="926"/>
      <c r="AA164" s="926"/>
      <c r="AB164" s="926"/>
      <c r="AC164" s="926"/>
      <c r="AD164" s="926"/>
      <c r="AE164" s="926"/>
      <c r="AF164" s="926"/>
      <c r="AG164" s="1073"/>
      <c r="AH164" s="1074"/>
      <c r="AI164" s="1074"/>
      <c r="AJ164" s="1075"/>
      <c r="AL164" s="650"/>
      <c r="AM164" s="652"/>
      <c r="AN164" s="661"/>
      <c r="AO164" s="652"/>
      <c r="AP164" s="652"/>
      <c r="AQ164" s="652"/>
      <c r="AR164" s="652"/>
      <c r="AS164" s="652"/>
      <c r="AT164" s="652"/>
      <c r="AU164" s="652"/>
      <c r="AV164" s="652"/>
      <c r="AW164" s="652"/>
      <c r="AX164" s="652"/>
      <c r="AY164" s="652"/>
      <c r="AZ164" s="652"/>
      <c r="BA164" s="652"/>
      <c r="BB164" s="652"/>
      <c r="BC164" s="652"/>
      <c r="BD164" s="652"/>
      <c r="BE164" s="652"/>
      <c r="BF164" s="652"/>
      <c r="BG164" s="652"/>
      <c r="BH164" s="652"/>
      <c r="BI164" s="652"/>
      <c r="BJ164" s="652"/>
      <c r="BK164" s="652"/>
      <c r="BL164" s="652"/>
      <c r="BM164" s="652"/>
      <c r="BN164" s="652"/>
      <c r="BO164" s="652"/>
    </row>
    <row r="165" spans="1:67" s="5" customFormat="1" ht="15">
      <c r="A165" s="1504"/>
      <c r="B165" s="1750"/>
      <c r="C165" s="1750"/>
      <c r="D165" s="1750"/>
      <c r="E165" s="1450"/>
      <c r="F165" s="567"/>
      <c r="J165" s="526">
        <f>SUM(H165:I165)</f>
        <v>0</v>
      </c>
      <c r="K165" s="573" t="s">
        <v>692</v>
      </c>
      <c r="L165" s="633"/>
      <c r="M165" s="737" t="s">
        <v>2642</v>
      </c>
      <c r="N165" s="633"/>
      <c r="O165" s="737" t="s">
        <v>686</v>
      </c>
      <c r="P165" s="633"/>
      <c r="Q165" s="921">
        <f t="shared" ref="Q165:AF165" si="24">COUNTA(Q127:Q163)</f>
        <v>0</v>
      </c>
      <c r="R165" s="921">
        <f t="shared" si="24"/>
        <v>1</v>
      </c>
      <c r="S165" s="921">
        <f t="shared" si="24"/>
        <v>1</v>
      </c>
      <c r="T165" s="969">
        <f t="shared" si="24"/>
        <v>1</v>
      </c>
      <c r="U165" s="921">
        <f t="shared" si="24"/>
        <v>0</v>
      </c>
      <c r="V165" s="921">
        <f t="shared" si="24"/>
        <v>1</v>
      </c>
      <c r="W165" s="921">
        <f t="shared" si="24"/>
        <v>1</v>
      </c>
      <c r="X165" s="921">
        <f t="shared" si="24"/>
        <v>0</v>
      </c>
      <c r="Y165" s="921">
        <f t="shared" si="24"/>
        <v>1</v>
      </c>
      <c r="Z165" s="921">
        <f t="shared" si="24"/>
        <v>1</v>
      </c>
      <c r="AA165" s="921">
        <f t="shared" si="24"/>
        <v>1</v>
      </c>
      <c r="AB165" s="921">
        <f t="shared" si="24"/>
        <v>1</v>
      </c>
      <c r="AC165" s="921">
        <f t="shared" si="24"/>
        <v>0</v>
      </c>
      <c r="AD165" s="921">
        <f t="shared" si="24"/>
        <v>0</v>
      </c>
      <c r="AE165" s="921">
        <f t="shared" si="24"/>
        <v>0</v>
      </c>
      <c r="AF165" s="921">
        <f t="shared" si="24"/>
        <v>0</v>
      </c>
      <c r="AG165" s="1776"/>
      <c r="AH165" s="1777"/>
      <c r="AI165" s="1777"/>
      <c r="AJ165" s="1778"/>
      <c r="AL165" s="650"/>
      <c r="AM165" s="652"/>
      <c r="AN165" s="661"/>
      <c r="AO165" s="652"/>
      <c r="AP165" s="652"/>
      <c r="AQ165" s="652"/>
      <c r="AR165" s="652"/>
      <c r="AS165" s="652"/>
      <c r="AT165" s="652"/>
      <c r="AU165" s="652"/>
      <c r="AV165" s="652"/>
      <c r="AW165" s="652"/>
      <c r="AX165" s="652"/>
      <c r="AY165" s="652"/>
      <c r="AZ165" s="652"/>
      <c r="BA165" s="652"/>
      <c r="BB165" s="652"/>
      <c r="BC165" s="652"/>
      <c r="BD165" s="652"/>
      <c r="BE165" s="652"/>
      <c r="BF165" s="652"/>
      <c r="BG165" s="652"/>
      <c r="BH165" s="652"/>
      <c r="BI165" s="652"/>
      <c r="BJ165" s="652"/>
      <c r="BK165" s="652"/>
      <c r="BL165" s="652"/>
      <c r="BM165" s="652"/>
      <c r="BN165" s="652"/>
      <c r="BO165" s="652"/>
    </row>
    <row r="166" spans="1:67" s="5" customFormat="1" ht="15">
      <c r="A166" s="669" t="s">
        <v>408</v>
      </c>
      <c r="B166" s="26"/>
      <c r="C166" s="26" t="s">
        <v>478</v>
      </c>
      <c r="D166" s="1749" t="s">
        <v>472</v>
      </c>
      <c r="E166" s="26"/>
      <c r="F166" s="504">
        <v>55</v>
      </c>
      <c r="G166" s="36" t="s">
        <v>766</v>
      </c>
      <c r="H166" s="36"/>
      <c r="I166" s="36"/>
      <c r="J166" s="505">
        <v>73</v>
      </c>
      <c r="K166" s="504"/>
      <c r="L166" s="629"/>
      <c r="M166" s="504"/>
      <c r="N166" s="629"/>
      <c r="O166" s="629"/>
      <c r="P166" s="629"/>
      <c r="Q166" s="925"/>
      <c r="R166" s="920" t="s">
        <v>1525</v>
      </c>
      <c r="S166" s="921"/>
      <c r="T166" s="922"/>
      <c r="U166" s="921"/>
      <c r="V166" s="921"/>
      <c r="W166" s="921"/>
      <c r="X166" s="921"/>
      <c r="Y166" s="921"/>
      <c r="Z166" s="921"/>
      <c r="AA166" s="921"/>
      <c r="AB166" s="921"/>
      <c r="AC166" s="921"/>
      <c r="AD166" s="921"/>
      <c r="AE166" s="921"/>
      <c r="AF166" s="921"/>
      <c r="AG166" s="1507"/>
      <c r="AH166" s="485"/>
      <c r="AI166" s="485"/>
      <c r="AJ166" s="544"/>
      <c r="AL166" s="650"/>
      <c r="AM166" s="652"/>
      <c r="AN166" s="661"/>
      <c r="AO166" s="652"/>
      <c r="AP166" s="652"/>
      <c r="AQ166" s="652"/>
      <c r="AR166" s="652"/>
      <c r="AS166" s="652"/>
      <c r="AT166" s="652"/>
      <c r="AU166" s="652"/>
      <c r="AV166" s="652"/>
      <c r="AW166" s="652"/>
      <c r="AX166" s="652"/>
      <c r="AY166" s="652"/>
      <c r="AZ166" s="652"/>
      <c r="BA166" s="652"/>
      <c r="BB166" s="652"/>
      <c r="BC166" s="652"/>
      <c r="BD166" s="652"/>
      <c r="BE166" s="652"/>
      <c r="BF166" s="652"/>
      <c r="BG166" s="652"/>
      <c r="BH166" s="652"/>
      <c r="BI166" s="652"/>
      <c r="BJ166" s="652"/>
      <c r="BK166" s="652"/>
      <c r="BL166" s="652"/>
      <c r="BM166" s="652"/>
      <c r="BN166" s="652"/>
      <c r="BO166" s="652"/>
    </row>
    <row r="167" spans="1:67" s="5" customFormat="1" ht="15">
      <c r="A167" s="669" t="s">
        <v>408</v>
      </c>
      <c r="B167" s="26"/>
      <c r="C167" s="26" t="s">
        <v>480</v>
      </c>
      <c r="D167" s="1749" t="s">
        <v>472</v>
      </c>
      <c r="E167" s="26"/>
      <c r="F167" s="504">
        <v>63</v>
      </c>
      <c r="G167" s="36" t="s">
        <v>766</v>
      </c>
      <c r="H167" s="36"/>
      <c r="I167" s="36"/>
      <c r="J167" s="505">
        <v>53</v>
      </c>
      <c r="K167" s="504"/>
      <c r="L167" s="629"/>
      <c r="M167" s="504"/>
      <c r="N167" s="629"/>
      <c r="O167" s="629"/>
      <c r="P167" s="629"/>
      <c r="Q167" s="920"/>
      <c r="R167" s="920"/>
      <c r="S167" s="921"/>
      <c r="T167" s="922"/>
      <c r="U167" s="921"/>
      <c r="V167" s="921"/>
      <c r="W167" s="921"/>
      <c r="X167" s="921"/>
      <c r="Y167" s="921"/>
      <c r="Z167" s="921"/>
      <c r="AA167" s="921"/>
      <c r="AB167" s="921"/>
      <c r="AC167" s="921"/>
      <c r="AD167" s="921"/>
      <c r="AE167" s="921"/>
      <c r="AF167" s="921"/>
      <c r="AG167" s="1508"/>
      <c r="AH167" s="486"/>
      <c r="AI167" s="486"/>
      <c r="AJ167" s="545"/>
      <c r="AL167" s="650"/>
      <c r="AM167" s="652"/>
      <c r="AN167" s="661"/>
      <c r="AO167" s="652"/>
      <c r="AP167" s="652"/>
      <c r="AQ167" s="652"/>
      <c r="AR167" s="652"/>
      <c r="AS167" s="652"/>
      <c r="AT167" s="652"/>
      <c r="AU167" s="652"/>
      <c r="AV167" s="652"/>
      <c r="AW167" s="652"/>
      <c r="AX167" s="652"/>
      <c r="AY167" s="652"/>
      <c r="AZ167" s="652"/>
      <c r="BA167" s="652"/>
      <c r="BB167" s="652"/>
      <c r="BC167" s="652"/>
      <c r="BD167" s="652"/>
      <c r="BE167" s="652"/>
      <c r="BF167" s="652"/>
      <c r="BG167" s="652"/>
      <c r="BH167" s="652"/>
      <c r="BI167" s="652"/>
      <c r="BJ167" s="652"/>
      <c r="BK167" s="652"/>
      <c r="BL167" s="652"/>
      <c r="BM167" s="652"/>
      <c r="BN167" s="652"/>
      <c r="BO167" s="652"/>
    </row>
    <row r="168" spans="1:67" s="5" customFormat="1" ht="15">
      <c r="A168" s="669" t="s">
        <v>408</v>
      </c>
      <c r="B168" s="26"/>
      <c r="C168" s="26" t="s">
        <v>484</v>
      </c>
      <c r="D168" s="1749" t="s">
        <v>472</v>
      </c>
      <c r="E168" s="26"/>
      <c r="F168" s="504"/>
      <c r="G168" s="36" t="s">
        <v>766</v>
      </c>
      <c r="H168" s="36"/>
      <c r="I168" s="36"/>
      <c r="J168" s="505">
        <v>2</v>
      </c>
      <c r="K168" s="504"/>
      <c r="L168" s="629"/>
      <c r="M168" s="504"/>
      <c r="N168" s="629"/>
      <c r="O168" s="629"/>
      <c r="P168" s="629"/>
      <c r="Q168" s="920"/>
      <c r="R168" s="920"/>
      <c r="S168" s="921"/>
      <c r="T168" s="922"/>
      <c r="U168" s="921"/>
      <c r="V168" s="921"/>
      <c r="W168" s="921"/>
      <c r="X168" s="921"/>
      <c r="Y168" s="921"/>
      <c r="Z168" s="921"/>
      <c r="AA168" s="921"/>
      <c r="AB168" s="921"/>
      <c r="AC168" s="921"/>
      <c r="AD168" s="921"/>
      <c r="AE168" s="921"/>
      <c r="AF168" s="921"/>
      <c r="AG168" s="1508"/>
      <c r="AH168" s="486"/>
      <c r="AI168" s="486"/>
      <c r="AJ168" s="545"/>
      <c r="AL168" s="650"/>
      <c r="AM168" s="652"/>
      <c r="AN168" s="661"/>
      <c r="AO168" s="652"/>
      <c r="AP168" s="652"/>
      <c r="AQ168" s="652"/>
      <c r="AR168" s="652"/>
      <c r="AS168" s="652"/>
      <c r="AT168" s="652"/>
      <c r="AU168" s="652"/>
      <c r="AV168" s="652"/>
      <c r="AW168" s="652"/>
      <c r="AX168" s="652"/>
      <c r="AY168" s="652"/>
      <c r="AZ168" s="652"/>
      <c r="BA168" s="652"/>
      <c r="BB168" s="652"/>
      <c r="BC168" s="652"/>
      <c r="BD168" s="652"/>
      <c r="BE168" s="652"/>
      <c r="BF168" s="652"/>
      <c r="BG168" s="652"/>
      <c r="BH168" s="652"/>
      <c r="BI168" s="652"/>
      <c r="BJ168" s="652"/>
      <c r="BK168" s="652"/>
      <c r="BL168" s="652"/>
      <c r="BM168" s="652"/>
      <c r="BN168" s="652"/>
      <c r="BO168" s="652"/>
    </row>
    <row r="169" spans="1:67" s="5" customFormat="1" ht="15">
      <c r="A169" s="669" t="s">
        <v>408</v>
      </c>
      <c r="B169" s="28"/>
      <c r="C169" s="26" t="s">
        <v>481</v>
      </c>
      <c r="D169" s="1749" t="s">
        <v>472</v>
      </c>
      <c r="E169" s="26"/>
      <c r="F169" s="504">
        <v>60</v>
      </c>
      <c r="G169" s="36" t="s">
        <v>766</v>
      </c>
      <c r="H169" s="36"/>
      <c r="I169" s="36"/>
      <c r="J169" s="505">
        <f>SUM(H169:I169)</f>
        <v>0</v>
      </c>
      <c r="K169" s="504"/>
      <c r="L169" s="629"/>
      <c r="M169" s="504"/>
      <c r="N169" s="629"/>
      <c r="O169" s="629"/>
      <c r="P169" s="629"/>
      <c r="Q169" s="920"/>
      <c r="R169" s="920"/>
      <c r="S169" s="921"/>
      <c r="T169" s="922"/>
      <c r="U169" s="921"/>
      <c r="V169" s="921"/>
      <c r="W169" s="921"/>
      <c r="X169" s="921"/>
      <c r="Y169" s="921"/>
      <c r="Z169" s="921"/>
      <c r="AA169" s="921"/>
      <c r="AB169" s="921"/>
      <c r="AC169" s="921"/>
      <c r="AD169" s="921"/>
      <c r="AE169" s="921"/>
      <c r="AF169" s="921"/>
      <c r="AG169" s="1508"/>
      <c r="AH169" s="486"/>
      <c r="AI169" s="486"/>
      <c r="AJ169" s="545"/>
      <c r="AL169" s="650"/>
      <c r="AM169" s="652"/>
      <c r="AN169" s="661"/>
      <c r="AO169" s="652"/>
      <c r="AP169" s="652"/>
      <c r="AQ169" s="652"/>
      <c r="AR169" s="652"/>
      <c r="AS169" s="652"/>
      <c r="AT169" s="652"/>
      <c r="AU169" s="652"/>
      <c r="AV169" s="652"/>
      <c r="AW169" s="652"/>
      <c r="AX169" s="652"/>
      <c r="AY169" s="652"/>
      <c r="AZ169" s="652"/>
      <c r="BA169" s="652"/>
      <c r="BB169" s="652"/>
      <c r="BC169" s="652"/>
      <c r="BD169" s="652"/>
      <c r="BE169" s="652"/>
      <c r="BF169" s="652"/>
      <c r="BG169" s="652"/>
      <c r="BH169" s="652"/>
      <c r="BI169" s="652"/>
      <c r="BJ169" s="652"/>
      <c r="BK169" s="652"/>
      <c r="BL169" s="652"/>
      <c r="BM169" s="652"/>
      <c r="BN169" s="652"/>
      <c r="BO169" s="652"/>
    </row>
    <row r="170" spans="1:67" s="5" customFormat="1" ht="15">
      <c r="A170" s="669" t="s">
        <v>408</v>
      </c>
      <c r="B170" s="28"/>
      <c r="C170" s="26" t="s">
        <v>479</v>
      </c>
      <c r="D170" s="1749" t="s">
        <v>472</v>
      </c>
      <c r="E170" s="26"/>
      <c r="F170" s="504"/>
      <c r="G170" s="36" t="s">
        <v>766</v>
      </c>
      <c r="H170" s="36"/>
      <c r="I170" s="36"/>
      <c r="J170" s="505">
        <f>SUM(H170:I170)</f>
        <v>0</v>
      </c>
      <c r="K170" s="504"/>
      <c r="L170" s="629"/>
      <c r="M170" s="504"/>
      <c r="N170" s="629"/>
      <c r="O170" s="629"/>
      <c r="P170" s="629"/>
      <c r="Q170" s="920"/>
      <c r="R170" s="920"/>
      <c r="S170" s="921"/>
      <c r="T170" s="922"/>
      <c r="U170" s="921"/>
      <c r="V170" s="921"/>
      <c r="W170" s="921"/>
      <c r="X170" s="921"/>
      <c r="Y170" s="921"/>
      <c r="Z170" s="921"/>
      <c r="AA170" s="921"/>
      <c r="AB170" s="921"/>
      <c r="AC170" s="921"/>
      <c r="AD170" s="921"/>
      <c r="AE170" s="921"/>
      <c r="AF170" s="921"/>
      <c r="AG170" s="1508"/>
      <c r="AH170" s="486"/>
      <c r="AI170" s="486"/>
      <c r="AJ170" s="545"/>
      <c r="AL170" s="650"/>
      <c r="AM170" s="652"/>
      <c r="AN170" s="661"/>
      <c r="AO170" s="652"/>
      <c r="AP170" s="652"/>
      <c r="AQ170" s="652"/>
      <c r="AR170" s="652"/>
      <c r="AS170" s="652"/>
      <c r="AT170" s="652"/>
      <c r="AU170" s="652"/>
      <c r="AV170" s="652"/>
      <c r="AW170" s="652"/>
      <c r="AX170" s="652"/>
      <c r="AY170" s="652"/>
      <c r="AZ170" s="652"/>
      <c r="BA170" s="652"/>
      <c r="BB170" s="652"/>
      <c r="BC170" s="652"/>
      <c r="BD170" s="652"/>
      <c r="BE170" s="652"/>
      <c r="BF170" s="652"/>
      <c r="BG170" s="652"/>
      <c r="BH170" s="652"/>
      <c r="BI170" s="652"/>
      <c r="BJ170" s="652"/>
      <c r="BK170" s="652"/>
      <c r="BL170" s="652"/>
      <c r="BM170" s="652"/>
      <c r="BN170" s="652"/>
      <c r="BO170" s="652"/>
    </row>
    <row r="171" spans="1:67" s="5" customFormat="1" ht="15">
      <c r="A171" s="669" t="s">
        <v>408</v>
      </c>
      <c r="B171" s="28"/>
      <c r="C171" s="26" t="s">
        <v>482</v>
      </c>
      <c r="D171" s="1749" t="s">
        <v>472</v>
      </c>
      <c r="E171" s="26"/>
      <c r="F171" s="504"/>
      <c r="G171" s="36" t="s">
        <v>766</v>
      </c>
      <c r="H171" s="36"/>
      <c r="I171" s="36"/>
      <c r="J171" s="505">
        <v>42</v>
      </c>
      <c r="K171" s="504"/>
      <c r="L171" s="629"/>
      <c r="M171" s="504"/>
      <c r="N171" s="629"/>
      <c r="O171" s="629"/>
      <c r="P171" s="629"/>
      <c r="Q171" s="920"/>
      <c r="R171" s="920"/>
      <c r="S171" s="921"/>
      <c r="T171" s="922"/>
      <c r="U171" s="921"/>
      <c r="V171" s="921"/>
      <c r="W171" s="921"/>
      <c r="X171" s="921"/>
      <c r="Y171" s="921"/>
      <c r="Z171" s="921"/>
      <c r="AA171" s="921"/>
      <c r="AB171" s="921"/>
      <c r="AC171" s="921"/>
      <c r="AD171" s="921"/>
      <c r="AE171" s="921"/>
      <c r="AF171" s="921"/>
      <c r="AG171" s="1508"/>
      <c r="AH171" s="486"/>
      <c r="AI171" s="486"/>
      <c r="AJ171" s="545"/>
      <c r="AL171" s="650"/>
      <c r="AM171" s="652"/>
      <c r="AN171" s="661"/>
      <c r="AO171" s="652"/>
      <c r="AP171" s="652"/>
      <c r="AQ171" s="652"/>
      <c r="AR171" s="652"/>
      <c r="AS171" s="652"/>
      <c r="AT171" s="652"/>
      <c r="AU171" s="652"/>
      <c r="AV171" s="652"/>
      <c r="AW171" s="652"/>
      <c r="AX171" s="652"/>
      <c r="AY171" s="652"/>
      <c r="AZ171" s="652"/>
      <c r="BA171" s="652"/>
      <c r="BB171" s="652"/>
      <c r="BC171" s="652"/>
      <c r="BD171" s="652"/>
      <c r="BE171" s="652"/>
      <c r="BF171" s="652"/>
      <c r="BG171" s="652"/>
      <c r="BH171" s="652"/>
      <c r="BI171" s="652"/>
      <c r="BJ171" s="652"/>
      <c r="BK171" s="652"/>
      <c r="BL171" s="652"/>
      <c r="BM171" s="652"/>
      <c r="BN171" s="652"/>
      <c r="BO171" s="652"/>
    </row>
    <row r="172" spans="1:67" s="5" customFormat="1" ht="15">
      <c r="A172" s="669" t="s">
        <v>408</v>
      </c>
      <c r="B172" s="28"/>
      <c r="C172" s="26" t="s">
        <v>477</v>
      </c>
      <c r="D172" s="1749" t="s">
        <v>472</v>
      </c>
      <c r="E172" s="26"/>
      <c r="F172" s="504">
        <v>75</v>
      </c>
      <c r="G172" s="36" t="s">
        <v>766</v>
      </c>
      <c r="H172" s="36"/>
      <c r="I172" s="36"/>
      <c r="J172" s="505">
        <f>SUM(H172:I172)</f>
        <v>0</v>
      </c>
      <c r="K172" s="504"/>
      <c r="L172" s="629"/>
      <c r="M172" s="504"/>
      <c r="N172" s="629"/>
      <c r="O172" s="629"/>
      <c r="P172" s="629"/>
      <c r="Q172" s="920"/>
      <c r="R172" s="920"/>
      <c r="S172" s="921"/>
      <c r="T172" s="922"/>
      <c r="U172" s="921"/>
      <c r="V172" s="921"/>
      <c r="W172" s="921"/>
      <c r="X172" s="921"/>
      <c r="Y172" s="921"/>
      <c r="Z172" s="921"/>
      <c r="AA172" s="921"/>
      <c r="AB172" s="921"/>
      <c r="AC172" s="921"/>
      <c r="AD172" s="921"/>
      <c r="AE172" s="921"/>
      <c r="AF172" s="921"/>
      <c r="AG172" s="1508"/>
      <c r="AH172" s="486"/>
      <c r="AI172" s="486"/>
      <c r="AJ172" s="545"/>
      <c r="AL172" s="650"/>
      <c r="AM172" s="652"/>
      <c r="AN172" s="661"/>
      <c r="AO172" s="652"/>
      <c r="AP172" s="652"/>
      <c r="AQ172" s="652"/>
      <c r="AR172" s="652"/>
      <c r="AS172" s="652"/>
      <c r="AT172" s="652"/>
      <c r="AU172" s="652"/>
      <c r="AV172" s="652"/>
      <c r="AW172" s="652"/>
      <c r="AX172" s="652"/>
      <c r="AY172" s="652"/>
      <c r="AZ172" s="652"/>
      <c r="BA172" s="652"/>
      <c r="BB172" s="652"/>
      <c r="BC172" s="652"/>
      <c r="BD172" s="652"/>
      <c r="BE172" s="652"/>
      <c r="BF172" s="652"/>
      <c r="BG172" s="652"/>
      <c r="BH172" s="652"/>
      <c r="BI172" s="652"/>
      <c r="BJ172" s="652"/>
      <c r="BK172" s="652"/>
      <c r="BL172" s="652"/>
      <c r="BM172" s="652"/>
      <c r="BN172" s="652"/>
      <c r="BO172" s="652"/>
    </row>
    <row r="173" spans="1:67" s="5" customFormat="1" ht="15">
      <c r="A173" s="669" t="s">
        <v>408</v>
      </c>
      <c r="B173" s="28"/>
      <c r="C173" s="26" t="s">
        <v>483</v>
      </c>
      <c r="D173" s="1749" t="s">
        <v>472</v>
      </c>
      <c r="E173" s="26"/>
      <c r="F173" s="504">
        <v>58</v>
      </c>
      <c r="G173" s="36" t="s">
        <v>766</v>
      </c>
      <c r="H173" s="36"/>
      <c r="I173" s="36"/>
      <c r="J173" s="505">
        <v>41</v>
      </c>
      <c r="K173" s="504"/>
      <c r="L173" s="629"/>
      <c r="M173" s="504"/>
      <c r="N173" s="629"/>
      <c r="O173" s="629"/>
      <c r="P173" s="629"/>
      <c r="Q173" s="920"/>
      <c r="R173" s="920"/>
      <c r="S173" s="921"/>
      <c r="T173" s="922"/>
      <c r="U173" s="921"/>
      <c r="V173" s="921"/>
      <c r="W173" s="921"/>
      <c r="X173" s="921"/>
      <c r="Y173" s="926"/>
      <c r="Z173" s="921"/>
      <c r="AA173" s="921"/>
      <c r="AB173" s="921"/>
      <c r="AC173" s="921"/>
      <c r="AD173" s="921"/>
      <c r="AE173" s="921"/>
      <c r="AF173" s="921"/>
      <c r="AG173" s="1508"/>
      <c r="AH173" s="486"/>
      <c r="AI173" s="486"/>
      <c r="AJ173" s="545"/>
      <c r="AL173" s="650"/>
      <c r="AM173" s="652"/>
      <c r="AN173" s="661"/>
      <c r="AO173" s="652"/>
      <c r="AP173" s="652"/>
      <c r="AQ173" s="652"/>
      <c r="AR173" s="652"/>
      <c r="AS173" s="652"/>
      <c r="AT173" s="652"/>
      <c r="AU173" s="652"/>
      <c r="AV173" s="652"/>
      <c r="AW173" s="652"/>
      <c r="AX173" s="652"/>
      <c r="AY173" s="652"/>
      <c r="AZ173" s="652"/>
      <c r="BA173" s="652"/>
      <c r="BB173" s="652"/>
      <c r="BC173" s="652"/>
      <c r="BD173" s="652"/>
      <c r="BE173" s="652"/>
      <c r="BF173" s="652"/>
      <c r="BG173" s="652"/>
      <c r="BH173" s="652"/>
      <c r="BI173" s="652"/>
      <c r="BJ173" s="652"/>
      <c r="BK173" s="652"/>
      <c r="BL173" s="652"/>
      <c r="BM173" s="652"/>
      <c r="BN173" s="652"/>
      <c r="BO173" s="652"/>
    </row>
    <row r="174" spans="1:67" s="5" customFormat="1" ht="15">
      <c r="A174" s="669" t="s">
        <v>408</v>
      </c>
      <c r="B174" s="28"/>
      <c r="C174" s="26" t="s">
        <v>475</v>
      </c>
      <c r="D174" s="1749" t="s">
        <v>472</v>
      </c>
      <c r="E174" s="26"/>
      <c r="F174" s="504"/>
      <c r="G174" s="36" t="s">
        <v>766</v>
      </c>
      <c r="H174" s="36"/>
      <c r="I174" s="36"/>
      <c r="J174" s="505">
        <v>51</v>
      </c>
      <c r="K174" s="504"/>
      <c r="L174" s="629"/>
      <c r="M174" s="504"/>
      <c r="N174" s="629"/>
      <c r="O174" s="629"/>
      <c r="P174" s="629"/>
      <c r="Q174" s="920"/>
      <c r="R174" s="920"/>
      <c r="S174" s="921"/>
      <c r="T174" s="922"/>
      <c r="U174" s="921"/>
      <c r="V174" s="921"/>
      <c r="W174" s="921"/>
      <c r="X174" s="921"/>
      <c r="Y174" s="926"/>
      <c r="Z174" s="921"/>
      <c r="AA174" s="921"/>
      <c r="AB174" s="921"/>
      <c r="AC174" s="921"/>
      <c r="AD174" s="921"/>
      <c r="AE174" s="921"/>
      <c r="AF174" s="921"/>
      <c r="AG174" s="1508"/>
      <c r="AH174" s="486"/>
      <c r="AI174" s="486"/>
      <c r="AJ174" s="545"/>
      <c r="AL174" s="650"/>
      <c r="AM174" s="652"/>
      <c r="AN174" s="661"/>
      <c r="AO174" s="652"/>
      <c r="AP174" s="652"/>
      <c r="AQ174" s="652"/>
      <c r="AR174" s="652"/>
      <c r="AS174" s="652"/>
      <c r="AT174" s="652"/>
      <c r="AU174" s="652"/>
      <c r="AV174" s="652"/>
      <c r="AW174" s="652"/>
      <c r="AX174" s="652"/>
      <c r="AY174" s="652"/>
      <c r="AZ174" s="652"/>
      <c r="BA174" s="652"/>
      <c r="BB174" s="652"/>
      <c r="BC174" s="652"/>
      <c r="BD174" s="652"/>
      <c r="BE174" s="652"/>
      <c r="BF174" s="652"/>
      <c r="BG174" s="652"/>
      <c r="BH174" s="652"/>
      <c r="BI174" s="652"/>
      <c r="BJ174" s="652"/>
      <c r="BK174" s="652"/>
      <c r="BL174" s="652"/>
      <c r="BM174" s="652"/>
      <c r="BN174" s="652"/>
      <c r="BO174" s="652"/>
    </row>
    <row r="175" spans="1:67" s="5" customFormat="1" ht="15">
      <c r="A175" s="669" t="s">
        <v>408</v>
      </c>
      <c r="B175" s="28"/>
      <c r="C175" s="26" t="s">
        <v>476</v>
      </c>
      <c r="D175" s="1749" t="s">
        <v>472</v>
      </c>
      <c r="E175" s="26"/>
      <c r="F175" s="504">
        <v>46</v>
      </c>
      <c r="G175" s="36" t="s">
        <v>766</v>
      </c>
      <c r="H175" s="36"/>
      <c r="I175" s="36"/>
      <c r="J175" s="505">
        <v>76</v>
      </c>
      <c r="K175" s="504"/>
      <c r="L175" s="629"/>
      <c r="M175" s="504"/>
      <c r="N175" s="629"/>
      <c r="O175" s="629"/>
      <c r="P175" s="629"/>
      <c r="Q175" s="920"/>
      <c r="R175" s="920"/>
      <c r="S175" s="921"/>
      <c r="T175" s="922"/>
      <c r="U175" s="921"/>
      <c r="V175" s="921"/>
      <c r="W175" s="921"/>
      <c r="X175" s="921"/>
      <c r="Y175" s="921"/>
      <c r="Z175" s="921"/>
      <c r="AA175" s="921"/>
      <c r="AB175" s="921"/>
      <c r="AC175" s="921"/>
      <c r="AD175" s="921"/>
      <c r="AE175" s="921"/>
      <c r="AF175" s="921"/>
      <c r="AG175" s="1508"/>
      <c r="AH175" s="486"/>
      <c r="AI175" s="486"/>
      <c r="AJ175" s="545"/>
      <c r="AL175" s="650"/>
      <c r="AM175" s="652"/>
      <c r="AN175" s="661"/>
      <c r="AO175" s="652"/>
      <c r="AP175" s="652"/>
      <c r="AQ175" s="652"/>
      <c r="AR175" s="652"/>
      <c r="AS175" s="652"/>
      <c r="AT175" s="652"/>
      <c r="AU175" s="652"/>
      <c r="AV175" s="652"/>
      <c r="AW175" s="652"/>
      <c r="AX175" s="652"/>
      <c r="AY175" s="652"/>
      <c r="AZ175" s="652"/>
      <c r="BA175" s="652"/>
      <c r="BB175" s="652"/>
      <c r="BC175" s="652"/>
      <c r="BD175" s="652"/>
      <c r="BE175" s="652"/>
      <c r="BF175" s="652"/>
      <c r="BG175" s="652"/>
      <c r="BH175" s="652"/>
      <c r="BI175" s="652"/>
      <c r="BJ175" s="652"/>
      <c r="BK175" s="652"/>
      <c r="BL175" s="652"/>
      <c r="BM175" s="652"/>
      <c r="BN175" s="652"/>
      <c r="BO175" s="652"/>
    </row>
    <row r="176" spans="1:67" s="5" customFormat="1" ht="15">
      <c r="A176" s="669" t="s">
        <v>408</v>
      </c>
      <c r="B176" s="28"/>
      <c r="C176" s="26" t="s">
        <v>474</v>
      </c>
      <c r="D176" s="1749" t="s">
        <v>472</v>
      </c>
      <c r="E176" s="26"/>
      <c r="F176" s="504">
        <v>75</v>
      </c>
      <c r="G176" s="36" t="s">
        <v>766</v>
      </c>
      <c r="H176" s="36"/>
      <c r="I176" s="36"/>
      <c r="J176" s="505">
        <v>25</v>
      </c>
      <c r="K176" s="504"/>
      <c r="L176" s="629"/>
      <c r="M176" s="504"/>
      <c r="N176" s="629"/>
      <c r="O176" s="629"/>
      <c r="P176" s="629"/>
      <c r="Q176" s="920"/>
      <c r="R176" s="920"/>
      <c r="S176" s="921"/>
      <c r="T176" s="922"/>
      <c r="U176" s="921"/>
      <c r="V176" s="921"/>
      <c r="W176" s="921"/>
      <c r="X176" s="921"/>
      <c r="Y176" s="921"/>
      <c r="Z176" s="921"/>
      <c r="AA176" s="921"/>
      <c r="AB176" s="921"/>
      <c r="AC176" s="921"/>
      <c r="AD176" s="921"/>
      <c r="AE176" s="921"/>
      <c r="AF176" s="921"/>
      <c r="AG176" s="1508"/>
      <c r="AH176" s="486"/>
      <c r="AI176" s="486"/>
      <c r="AJ176" s="545"/>
      <c r="AL176" s="650"/>
      <c r="AM176" s="652"/>
      <c r="AN176" s="661"/>
      <c r="AO176" s="652"/>
      <c r="AP176" s="652"/>
      <c r="AQ176" s="652"/>
      <c r="AR176" s="652"/>
      <c r="AS176" s="652"/>
      <c r="AT176" s="652"/>
      <c r="AU176" s="652"/>
      <c r="AV176" s="652"/>
      <c r="AW176" s="652"/>
      <c r="AX176" s="652"/>
      <c r="AY176" s="652"/>
      <c r="AZ176" s="652"/>
      <c r="BA176" s="652"/>
      <c r="BB176" s="652"/>
      <c r="BC176" s="652"/>
      <c r="BD176" s="652"/>
      <c r="BE176" s="652"/>
      <c r="BF176" s="652"/>
      <c r="BG176" s="652"/>
      <c r="BH176" s="652"/>
      <c r="BI176" s="652"/>
      <c r="BJ176" s="652"/>
      <c r="BK176" s="652"/>
      <c r="BL176" s="652"/>
      <c r="BM176" s="652"/>
      <c r="BN176" s="652"/>
      <c r="BO176" s="652"/>
    </row>
    <row r="177" spans="1:67" s="5" customFormat="1" ht="15">
      <c r="A177" s="669" t="s">
        <v>408</v>
      </c>
      <c r="B177" s="28"/>
      <c r="C177" s="26" t="s">
        <v>473</v>
      </c>
      <c r="D177" s="1749" t="s">
        <v>472</v>
      </c>
      <c r="E177" s="26"/>
      <c r="F177" s="504">
        <v>2</v>
      </c>
      <c r="G177" s="36" t="s">
        <v>766</v>
      </c>
      <c r="H177" s="36"/>
      <c r="I177" s="36"/>
      <c r="J177" s="505">
        <v>370</v>
      </c>
      <c r="K177" s="504"/>
      <c r="L177" s="629"/>
      <c r="M177" s="504"/>
      <c r="N177" s="629"/>
      <c r="O177" s="629"/>
      <c r="P177" s="629"/>
      <c r="Q177" s="920"/>
      <c r="R177" s="920"/>
      <c r="S177" s="921"/>
      <c r="T177" s="922"/>
      <c r="U177" s="921"/>
      <c r="V177" s="921"/>
      <c r="W177" s="921"/>
      <c r="X177" s="921"/>
      <c r="Y177" s="921"/>
      <c r="Z177" s="921"/>
      <c r="AA177" s="921"/>
      <c r="AB177" s="921"/>
      <c r="AC177" s="921"/>
      <c r="AD177" s="921"/>
      <c r="AE177" s="921"/>
      <c r="AF177" s="921"/>
      <c r="AG177" s="1508"/>
      <c r="AH177" s="486"/>
      <c r="AI177" s="486"/>
      <c r="AJ177" s="545"/>
      <c r="AL177" s="650"/>
      <c r="AM177" s="652"/>
      <c r="AN177" s="661"/>
      <c r="AO177" s="652"/>
      <c r="AP177" s="652"/>
      <c r="AQ177" s="652"/>
      <c r="AR177" s="652"/>
      <c r="AS177" s="652"/>
      <c r="AT177" s="652"/>
      <c r="AU177" s="652"/>
      <c r="AV177" s="652"/>
      <c r="AW177" s="652"/>
      <c r="AX177" s="652"/>
      <c r="AY177" s="652"/>
      <c r="AZ177" s="652"/>
      <c r="BA177" s="652"/>
      <c r="BB177" s="652"/>
      <c r="BC177" s="652"/>
      <c r="BD177" s="652"/>
      <c r="BE177" s="652"/>
      <c r="BF177" s="652"/>
      <c r="BG177" s="652"/>
      <c r="BH177" s="652"/>
      <c r="BI177" s="652"/>
      <c r="BJ177" s="652"/>
      <c r="BK177" s="652"/>
      <c r="BL177" s="652"/>
      <c r="BM177" s="652"/>
      <c r="BN177" s="652"/>
      <c r="BO177" s="652"/>
    </row>
    <row r="178" spans="1:67" s="5" customFormat="1" ht="15">
      <c r="A178" s="669"/>
      <c r="B178" s="47"/>
      <c r="C178" s="241"/>
      <c r="D178" s="241"/>
      <c r="E178" s="241"/>
      <c r="F178" s="1029"/>
      <c r="G178" s="37"/>
      <c r="H178" s="37"/>
      <c r="I178" s="37"/>
      <c r="J178" s="858"/>
      <c r="K178" s="504"/>
      <c r="L178" s="629"/>
      <c r="M178" s="504"/>
      <c r="N178" s="629"/>
      <c r="O178" s="629"/>
      <c r="P178" s="629"/>
      <c r="Q178" s="920"/>
      <c r="R178" s="920"/>
      <c r="S178" s="921"/>
      <c r="T178" s="922"/>
      <c r="U178" s="921"/>
      <c r="V178" s="921"/>
      <c r="W178" s="921"/>
      <c r="X178" s="921"/>
      <c r="Y178" s="921"/>
      <c r="Z178" s="921"/>
      <c r="AA178" s="921"/>
      <c r="AB178" s="921"/>
      <c r="AC178" s="921"/>
      <c r="AD178" s="921"/>
      <c r="AE178" s="921"/>
      <c r="AF178" s="921"/>
      <c r="AG178" s="1508"/>
      <c r="AH178" s="486"/>
      <c r="AI178" s="486"/>
      <c r="AJ178" s="545"/>
      <c r="AL178" s="650"/>
      <c r="AM178" s="652"/>
      <c r="AN178" s="661"/>
      <c r="AO178" s="652"/>
      <c r="AP178" s="652"/>
      <c r="AQ178" s="652"/>
      <c r="AR178" s="652"/>
      <c r="AS178" s="652"/>
      <c r="AT178" s="652"/>
      <c r="AU178" s="652"/>
      <c r="AV178" s="652"/>
      <c r="AW178" s="652"/>
      <c r="AX178" s="652"/>
      <c r="AY178" s="652"/>
      <c r="AZ178" s="652"/>
      <c r="BA178" s="652"/>
      <c r="BB178" s="652"/>
      <c r="BC178" s="652"/>
      <c r="BD178" s="652"/>
      <c r="BE178" s="652"/>
      <c r="BF178" s="652"/>
      <c r="BG178" s="652"/>
      <c r="BH178" s="652"/>
      <c r="BI178" s="652"/>
      <c r="BJ178" s="652"/>
      <c r="BK178" s="652"/>
      <c r="BL178" s="652"/>
      <c r="BM178" s="652"/>
      <c r="BN178" s="652"/>
      <c r="BO178" s="652"/>
    </row>
    <row r="179" spans="1:67" s="5" customFormat="1" ht="15">
      <c r="A179" s="1756" t="s">
        <v>408</v>
      </c>
      <c r="B179" s="1503" t="s">
        <v>735</v>
      </c>
      <c r="C179" s="1749">
        <f>COUNTA(C181:C183)</f>
        <v>3</v>
      </c>
      <c r="D179" s="1749"/>
      <c r="E179" s="1449"/>
      <c r="F179" s="818"/>
      <c r="G179" s="27" t="s">
        <v>766</v>
      </c>
      <c r="H179" s="27">
        <v>2074</v>
      </c>
      <c r="I179" s="27">
        <v>5720</v>
      </c>
      <c r="J179" s="835">
        <f>SUM(J180:J183)</f>
        <v>2920</v>
      </c>
      <c r="K179" s="567"/>
      <c r="L179" s="633"/>
      <c r="M179" s="567"/>
      <c r="N179" s="633"/>
      <c r="O179" s="633"/>
      <c r="P179" s="633"/>
      <c r="Q179" s="920"/>
      <c r="R179" s="920"/>
      <c r="S179" s="921"/>
      <c r="T179" s="922"/>
      <c r="U179" s="921"/>
      <c r="V179" s="921"/>
      <c r="W179" s="921"/>
      <c r="X179" s="921"/>
      <c r="Y179" s="921"/>
      <c r="Z179" s="921"/>
      <c r="AA179" s="921"/>
      <c r="AB179" s="921"/>
      <c r="AC179" s="921"/>
      <c r="AD179" s="921"/>
      <c r="AE179" s="921"/>
      <c r="AF179" s="921"/>
      <c r="AG179" s="1508"/>
      <c r="AH179" s="486"/>
      <c r="AI179" s="486"/>
      <c r="AJ179" s="545"/>
      <c r="AL179" s="650"/>
      <c r="AM179" s="652"/>
      <c r="AN179" s="661"/>
      <c r="AO179" s="652"/>
      <c r="AP179" s="652"/>
      <c r="AQ179" s="652"/>
      <c r="AR179" s="652"/>
      <c r="AS179" s="652"/>
      <c r="AT179" s="652"/>
      <c r="AU179" s="652"/>
      <c r="AV179" s="652"/>
      <c r="AW179" s="652"/>
      <c r="AX179" s="652"/>
      <c r="AY179" s="652"/>
      <c r="AZ179" s="652"/>
      <c r="BA179" s="652"/>
      <c r="BB179" s="652"/>
      <c r="BC179" s="652"/>
      <c r="BD179" s="652"/>
      <c r="BE179" s="652"/>
      <c r="BF179" s="652"/>
      <c r="BG179" s="652"/>
      <c r="BH179" s="652"/>
      <c r="BI179" s="652"/>
      <c r="BJ179" s="652"/>
      <c r="BK179" s="652"/>
      <c r="BL179" s="652"/>
      <c r="BM179" s="652"/>
      <c r="BN179" s="652"/>
      <c r="BO179" s="652"/>
    </row>
    <row r="180" spans="1:67" s="5" customFormat="1" ht="15">
      <c r="A180" s="1761"/>
      <c r="B180" s="1504"/>
      <c r="C180" s="1750"/>
      <c r="D180" s="1750"/>
      <c r="E180" s="1450"/>
      <c r="F180" s="567"/>
      <c r="J180" s="526">
        <f>SUM(H180:I180)</f>
        <v>0</v>
      </c>
      <c r="K180" s="573" t="s">
        <v>692</v>
      </c>
      <c r="L180" s="633"/>
      <c r="M180" s="567"/>
      <c r="N180" s="633"/>
      <c r="O180" s="633"/>
      <c r="P180" s="633"/>
      <c r="Q180" s="921">
        <f t="shared" ref="Q180:AF180" si="25">COUNTA(Q166:Q179)</f>
        <v>0</v>
      </c>
      <c r="R180" s="921">
        <f t="shared" si="25"/>
        <v>1</v>
      </c>
      <c r="S180" s="921">
        <f t="shared" si="25"/>
        <v>0</v>
      </c>
      <c r="T180" s="969">
        <f t="shared" si="25"/>
        <v>0</v>
      </c>
      <c r="U180" s="921">
        <f t="shared" si="25"/>
        <v>0</v>
      </c>
      <c r="V180" s="921">
        <f t="shared" si="25"/>
        <v>0</v>
      </c>
      <c r="W180" s="921">
        <f t="shared" si="25"/>
        <v>0</v>
      </c>
      <c r="X180" s="921">
        <f t="shared" si="25"/>
        <v>0</v>
      </c>
      <c r="Y180" s="921">
        <f t="shared" si="25"/>
        <v>0</v>
      </c>
      <c r="Z180" s="921">
        <f t="shared" si="25"/>
        <v>0</v>
      </c>
      <c r="AA180" s="921">
        <f t="shared" si="25"/>
        <v>0</v>
      </c>
      <c r="AB180" s="921">
        <f t="shared" si="25"/>
        <v>0</v>
      </c>
      <c r="AC180" s="921">
        <f t="shared" si="25"/>
        <v>0</v>
      </c>
      <c r="AD180" s="921">
        <f t="shared" si="25"/>
        <v>0</v>
      </c>
      <c r="AE180" s="921">
        <f t="shared" si="25"/>
        <v>0</v>
      </c>
      <c r="AF180" s="921">
        <f t="shared" si="25"/>
        <v>0</v>
      </c>
      <c r="AG180" s="1776"/>
      <c r="AH180" s="1777"/>
      <c r="AI180" s="1777"/>
      <c r="AJ180" s="1778"/>
      <c r="AL180" s="650"/>
      <c r="AM180" s="652"/>
      <c r="AN180" s="661"/>
      <c r="AO180" s="652"/>
      <c r="AP180" s="652"/>
      <c r="AQ180" s="652"/>
      <c r="AR180" s="652"/>
      <c r="AS180" s="652"/>
      <c r="AT180" s="652"/>
      <c r="AU180" s="652"/>
      <c r="AV180" s="652"/>
      <c r="AW180" s="652"/>
      <c r="AX180" s="652"/>
      <c r="AY180" s="652"/>
      <c r="AZ180" s="652"/>
      <c r="BA180" s="652"/>
      <c r="BB180" s="652"/>
      <c r="BC180" s="652"/>
      <c r="BD180" s="652"/>
      <c r="BE180" s="652"/>
      <c r="BF180" s="652"/>
      <c r="BG180" s="652"/>
      <c r="BH180" s="652"/>
      <c r="BI180" s="652"/>
      <c r="BJ180" s="652"/>
      <c r="BK180" s="652"/>
      <c r="BL180" s="652"/>
      <c r="BM180" s="652"/>
      <c r="BN180" s="652"/>
      <c r="BO180" s="652"/>
    </row>
    <row r="181" spans="1:67" s="5" customFormat="1" ht="15">
      <c r="A181" s="669" t="s">
        <v>408</v>
      </c>
      <c r="B181" s="878"/>
      <c r="C181" s="26" t="s">
        <v>486</v>
      </c>
      <c r="D181" s="1503" t="s">
        <v>735</v>
      </c>
      <c r="E181" s="26"/>
      <c r="F181" s="504"/>
      <c r="G181" s="36" t="s">
        <v>766</v>
      </c>
      <c r="H181" s="36">
        <v>129</v>
      </c>
      <c r="I181" s="36">
        <v>1454</v>
      </c>
      <c r="J181" s="505">
        <f>SUM(H181:I181)</f>
        <v>1583</v>
      </c>
      <c r="K181" s="504"/>
      <c r="L181" s="629"/>
      <c r="M181" s="504"/>
      <c r="N181" s="629"/>
      <c r="O181" s="737" t="s">
        <v>709</v>
      </c>
      <c r="P181" s="629"/>
      <c r="Q181" s="925"/>
      <c r="R181" s="920" t="s">
        <v>1525</v>
      </c>
      <c r="S181" s="920"/>
      <c r="T181" s="922"/>
      <c r="U181" s="920" t="s">
        <v>1525</v>
      </c>
      <c r="V181" s="920"/>
      <c r="W181" s="920"/>
      <c r="X181" s="920"/>
      <c r="Y181" s="920"/>
      <c r="Z181" s="920"/>
      <c r="AA181" s="920"/>
      <c r="AB181" s="920"/>
      <c r="AC181" s="920" t="s">
        <v>1525</v>
      </c>
      <c r="AD181" s="920"/>
      <c r="AE181" s="920"/>
      <c r="AF181" s="920"/>
      <c r="AG181" s="485"/>
      <c r="AH181" s="485"/>
      <c r="AI181" s="485"/>
      <c r="AJ181" s="544"/>
      <c r="AL181" s="650"/>
      <c r="AM181" s="652"/>
      <c r="AN181" s="661"/>
      <c r="AO181" s="652"/>
      <c r="AP181" s="652"/>
      <c r="AQ181" s="652"/>
      <c r="AR181" s="652"/>
      <c r="AS181" s="652"/>
      <c r="AT181" s="652"/>
      <c r="AU181" s="652"/>
      <c r="AV181" s="652"/>
      <c r="AW181" s="652"/>
      <c r="AX181" s="652"/>
      <c r="AY181" s="652"/>
      <c r="AZ181" s="652"/>
      <c r="BA181" s="652"/>
      <c r="BB181" s="652"/>
      <c r="BC181" s="652"/>
      <c r="BD181" s="652"/>
      <c r="BE181" s="652"/>
      <c r="BF181" s="652"/>
      <c r="BG181" s="652"/>
      <c r="BH181" s="652"/>
      <c r="BI181" s="652"/>
      <c r="BJ181" s="652"/>
      <c r="BK181" s="652"/>
      <c r="BL181" s="652"/>
      <c r="BM181" s="652"/>
      <c r="BN181" s="652"/>
      <c r="BO181" s="652"/>
    </row>
    <row r="182" spans="1:67" s="5" customFormat="1" ht="15">
      <c r="A182" s="669" t="s">
        <v>408</v>
      </c>
      <c r="B182" s="28"/>
      <c r="C182" s="26" t="s">
        <v>485</v>
      </c>
      <c r="D182" s="1503" t="s">
        <v>735</v>
      </c>
      <c r="E182" s="26"/>
      <c r="F182" s="504"/>
      <c r="G182" s="36" t="s">
        <v>766</v>
      </c>
      <c r="H182" s="36">
        <v>296</v>
      </c>
      <c r="I182" s="36">
        <v>598</v>
      </c>
      <c r="J182" s="505">
        <f t="shared" ref="J182:J183" si="26">SUM(H182:I182)</f>
        <v>894</v>
      </c>
      <c r="K182" s="504"/>
      <c r="L182" s="629"/>
      <c r="M182" s="504"/>
      <c r="N182" s="629"/>
      <c r="O182" s="629"/>
      <c r="P182" s="629"/>
      <c r="Q182" s="920"/>
      <c r="R182" s="920"/>
      <c r="S182" s="921"/>
      <c r="T182" s="922"/>
      <c r="U182" s="921"/>
      <c r="V182" s="921"/>
      <c r="W182" s="921"/>
      <c r="X182" s="921"/>
      <c r="Y182" s="921"/>
      <c r="Z182" s="921"/>
      <c r="AA182" s="921"/>
      <c r="AB182" s="921" t="s">
        <v>1525</v>
      </c>
      <c r="AC182" s="921"/>
      <c r="AD182" s="921"/>
      <c r="AE182" s="921"/>
      <c r="AF182" s="921"/>
      <c r="AG182" s="486"/>
      <c r="AH182" s="486"/>
      <c r="AI182" s="486"/>
      <c r="AJ182" s="545"/>
      <c r="AL182" s="650"/>
      <c r="AM182" s="652"/>
      <c r="AN182" s="661"/>
      <c r="AO182" s="652"/>
      <c r="AP182" s="652"/>
      <c r="AQ182" s="652"/>
      <c r="AR182" s="652"/>
      <c r="AS182" s="652"/>
      <c r="AT182" s="652"/>
      <c r="AU182" s="652"/>
      <c r="AV182" s="652"/>
      <c r="AW182" s="652"/>
      <c r="AX182" s="652"/>
      <c r="AY182" s="652"/>
      <c r="AZ182" s="652"/>
      <c r="BA182" s="652"/>
      <c r="BB182" s="652"/>
      <c r="BC182" s="652"/>
      <c r="BD182" s="652"/>
      <c r="BE182" s="652"/>
      <c r="BF182" s="652"/>
      <c r="BG182" s="652"/>
      <c r="BH182" s="652"/>
      <c r="BI182" s="652"/>
      <c r="BJ182" s="652"/>
      <c r="BK182" s="652"/>
      <c r="BL182" s="652"/>
      <c r="BM182" s="652"/>
      <c r="BN182" s="652"/>
      <c r="BO182" s="652"/>
    </row>
    <row r="183" spans="1:67" s="5" customFormat="1" ht="15">
      <c r="A183" s="669" t="s">
        <v>408</v>
      </c>
      <c r="B183" s="28"/>
      <c r="C183" s="26" t="s">
        <v>487</v>
      </c>
      <c r="D183" s="1503" t="s">
        <v>735</v>
      </c>
      <c r="E183" s="26"/>
      <c r="F183" s="504"/>
      <c r="G183" s="36" t="s">
        <v>766</v>
      </c>
      <c r="H183" s="36">
        <v>147</v>
      </c>
      <c r="I183" s="36">
        <v>296</v>
      </c>
      <c r="J183" s="505">
        <f t="shared" si="26"/>
        <v>443</v>
      </c>
      <c r="K183" s="504"/>
      <c r="L183" s="629"/>
      <c r="M183" s="504"/>
      <c r="N183" s="629"/>
      <c r="O183" s="629"/>
      <c r="P183" s="629"/>
      <c r="Q183" s="920"/>
      <c r="R183" s="920"/>
      <c r="S183" s="921"/>
      <c r="T183" s="922"/>
      <c r="U183" s="921"/>
      <c r="V183" s="921"/>
      <c r="W183" s="921"/>
      <c r="X183" s="921"/>
      <c r="Y183" s="921"/>
      <c r="Z183" s="921"/>
      <c r="AA183" s="921"/>
      <c r="AB183" s="921"/>
      <c r="AC183" s="921"/>
      <c r="AD183" s="921"/>
      <c r="AE183" s="921"/>
      <c r="AF183" s="921"/>
      <c r="AG183" s="486"/>
      <c r="AH183" s="486"/>
      <c r="AI183" s="486"/>
      <c r="AJ183" s="545"/>
      <c r="AL183" s="650"/>
      <c r="AM183" s="652"/>
      <c r="AN183" s="661"/>
      <c r="AO183" s="652"/>
      <c r="AP183" s="652"/>
      <c r="AQ183" s="652"/>
      <c r="AR183" s="652"/>
      <c r="AS183" s="652"/>
      <c r="AT183" s="652"/>
      <c r="AU183" s="652"/>
      <c r="AV183" s="652"/>
      <c r="AW183" s="652"/>
      <c r="AX183" s="652"/>
      <c r="AY183" s="652"/>
      <c r="AZ183" s="652"/>
      <c r="BA183" s="652"/>
      <c r="BB183" s="652"/>
      <c r="BC183" s="652"/>
      <c r="BD183" s="652"/>
      <c r="BE183" s="652"/>
      <c r="BF183" s="652"/>
      <c r="BG183" s="652"/>
      <c r="BH183" s="652"/>
      <c r="BI183" s="652"/>
      <c r="BJ183" s="652"/>
      <c r="BK183" s="652"/>
      <c r="BL183" s="652"/>
      <c r="BM183" s="652"/>
      <c r="BN183" s="652"/>
      <c r="BO183" s="652"/>
    </row>
    <row r="184" spans="1:67" s="5" customFormat="1" ht="15">
      <c r="A184" s="669"/>
      <c r="B184" s="28"/>
      <c r="C184" s="241"/>
      <c r="D184" s="241"/>
      <c r="E184" s="241"/>
      <c r="F184" s="1029"/>
      <c r="G184" s="37"/>
      <c r="H184" s="37"/>
      <c r="I184" s="37"/>
      <c r="J184" s="858"/>
      <c r="K184" s="504"/>
      <c r="L184" s="629"/>
      <c r="M184" s="568"/>
      <c r="N184" s="629"/>
      <c r="O184" s="629"/>
      <c r="P184" s="629"/>
      <c r="Q184" s="920"/>
      <c r="R184" s="920"/>
      <c r="S184" s="921"/>
      <c r="T184" s="922"/>
      <c r="U184" s="921"/>
      <c r="V184" s="921"/>
      <c r="W184" s="921"/>
      <c r="X184" s="921"/>
      <c r="Y184" s="921"/>
      <c r="Z184" s="921"/>
      <c r="AA184" s="921"/>
      <c r="AB184" s="921"/>
      <c r="AC184" s="921"/>
      <c r="AD184" s="921"/>
      <c r="AE184" s="921"/>
      <c r="AF184" s="921"/>
      <c r="AG184" s="486"/>
      <c r="AH184" s="486"/>
      <c r="AI184" s="486"/>
      <c r="AJ184" s="545"/>
      <c r="AL184" s="650"/>
      <c r="AM184" s="652"/>
      <c r="AN184" s="661"/>
      <c r="AO184" s="652"/>
      <c r="AP184" s="652"/>
      <c r="AQ184" s="652"/>
      <c r="AR184" s="652"/>
      <c r="AS184" s="652"/>
      <c r="AT184" s="652"/>
      <c r="AU184" s="652"/>
      <c r="AV184" s="652"/>
      <c r="AW184" s="652"/>
      <c r="AX184" s="652"/>
      <c r="AY184" s="652"/>
      <c r="AZ184" s="652"/>
      <c r="BA184" s="652"/>
      <c r="BB184" s="652"/>
      <c r="BC184" s="652"/>
      <c r="BD184" s="652"/>
      <c r="BE184" s="652"/>
      <c r="BF184" s="652"/>
      <c r="BG184" s="652"/>
      <c r="BH184" s="652"/>
      <c r="BI184" s="652"/>
      <c r="BJ184" s="652"/>
      <c r="BK184" s="652"/>
      <c r="BL184" s="652"/>
      <c r="BM184" s="652"/>
      <c r="BN184" s="652"/>
      <c r="BO184" s="652"/>
    </row>
    <row r="185" spans="1:67" s="5" customFormat="1" ht="15">
      <c r="A185" s="1756" t="s">
        <v>385</v>
      </c>
      <c r="B185" s="1756" t="s">
        <v>386</v>
      </c>
      <c r="C185" s="1503">
        <f>COUNTA(C187:C192)</f>
        <v>6</v>
      </c>
      <c r="D185" s="1749"/>
      <c r="E185" s="1449"/>
      <c r="F185" s="818"/>
      <c r="G185" s="27" t="s">
        <v>751</v>
      </c>
      <c r="H185" s="27">
        <v>2269</v>
      </c>
      <c r="I185" s="27">
        <v>5356</v>
      </c>
      <c r="J185" s="835">
        <f>SUM(J187:J192)</f>
        <v>5842</v>
      </c>
      <c r="K185" s="567"/>
      <c r="L185" s="633"/>
      <c r="M185" s="573" t="s">
        <v>2642</v>
      </c>
      <c r="N185" s="633"/>
      <c r="O185" s="633"/>
      <c r="P185" s="633"/>
      <c r="Q185" s="920"/>
      <c r="R185" s="920"/>
      <c r="S185" s="921"/>
      <c r="T185" s="922"/>
      <c r="U185" s="921"/>
      <c r="V185" s="921"/>
      <c r="W185" s="921"/>
      <c r="X185" s="921"/>
      <c r="Y185" s="921"/>
      <c r="Z185" s="921"/>
      <c r="AA185" s="921"/>
      <c r="AB185" s="921"/>
      <c r="AC185" s="921"/>
      <c r="AD185" s="921"/>
      <c r="AE185" s="921"/>
      <c r="AF185" s="921"/>
      <c r="AG185" s="486"/>
      <c r="AH185" s="486"/>
      <c r="AI185" s="486"/>
      <c r="AJ185" s="545"/>
      <c r="AL185" s="650"/>
      <c r="AM185" s="652"/>
      <c r="AN185" s="661"/>
      <c r="AO185" s="652"/>
      <c r="AP185" s="652"/>
      <c r="AQ185" s="652"/>
      <c r="AR185" s="652"/>
      <c r="AS185" s="652"/>
      <c r="AT185" s="652"/>
      <c r="AU185" s="652"/>
      <c r="AV185" s="652"/>
      <c r="AW185" s="652"/>
      <c r="AX185" s="652"/>
      <c r="AY185" s="652"/>
      <c r="AZ185" s="652"/>
      <c r="BA185" s="652"/>
      <c r="BB185" s="652"/>
      <c r="BC185" s="652"/>
      <c r="BD185" s="652"/>
      <c r="BE185" s="652"/>
      <c r="BF185" s="652"/>
      <c r="BG185" s="652"/>
      <c r="BH185" s="652"/>
      <c r="BI185" s="652"/>
      <c r="BJ185" s="652"/>
      <c r="BK185" s="652"/>
      <c r="BL185" s="652"/>
      <c r="BM185" s="652"/>
      <c r="BN185" s="652"/>
      <c r="BO185" s="652"/>
    </row>
    <row r="186" spans="1:67" s="5" customFormat="1" ht="15">
      <c r="A186" s="1761"/>
      <c r="B186" s="1761"/>
      <c r="C186" s="1504"/>
      <c r="D186" s="1504"/>
      <c r="E186" s="1448"/>
      <c r="F186" s="567"/>
      <c r="J186" s="526">
        <f>SUM(H186:I186)</f>
        <v>0</v>
      </c>
      <c r="K186" s="573" t="s">
        <v>692</v>
      </c>
      <c r="L186" s="633"/>
      <c r="M186" s="1052" t="s">
        <v>1519</v>
      </c>
      <c r="N186" s="633"/>
      <c r="O186" s="573" t="s">
        <v>940</v>
      </c>
      <c r="P186" s="633"/>
      <c r="Q186" s="921">
        <f t="shared" ref="Q186:AF186" si="27">COUNTA(Q181:Q185)</f>
        <v>0</v>
      </c>
      <c r="R186" s="921">
        <f t="shared" si="27"/>
        <v>1</v>
      </c>
      <c r="S186" s="921">
        <f t="shared" si="27"/>
        <v>0</v>
      </c>
      <c r="T186" s="969">
        <f t="shared" si="27"/>
        <v>0</v>
      </c>
      <c r="U186" s="921">
        <f t="shared" si="27"/>
        <v>1</v>
      </c>
      <c r="V186" s="921">
        <f t="shared" si="27"/>
        <v>0</v>
      </c>
      <c r="W186" s="921">
        <f t="shared" si="27"/>
        <v>0</v>
      </c>
      <c r="X186" s="921">
        <f t="shared" si="27"/>
        <v>0</v>
      </c>
      <c r="Y186" s="921">
        <f t="shared" si="27"/>
        <v>0</v>
      </c>
      <c r="Z186" s="921">
        <f t="shared" si="27"/>
        <v>0</v>
      </c>
      <c r="AA186" s="921">
        <f t="shared" si="27"/>
        <v>0</v>
      </c>
      <c r="AB186" s="921">
        <f t="shared" si="27"/>
        <v>1</v>
      </c>
      <c r="AC186" s="921">
        <f t="shared" si="27"/>
        <v>1</v>
      </c>
      <c r="AD186" s="921">
        <f t="shared" si="27"/>
        <v>0</v>
      </c>
      <c r="AE186" s="921">
        <f t="shared" si="27"/>
        <v>0</v>
      </c>
      <c r="AF186" s="921">
        <f t="shared" si="27"/>
        <v>0</v>
      </c>
      <c r="AG186" s="1776"/>
      <c r="AH186" s="1777"/>
      <c r="AI186" s="1777"/>
      <c r="AJ186" s="1778"/>
      <c r="AL186" s="650"/>
      <c r="AM186" s="652"/>
      <c r="AN186" s="661"/>
      <c r="AO186" s="652"/>
      <c r="AP186" s="652"/>
      <c r="AQ186" s="652"/>
      <c r="AR186" s="652"/>
      <c r="AS186" s="652"/>
      <c r="AT186" s="652"/>
      <c r="AU186" s="652"/>
      <c r="AV186" s="652"/>
      <c r="AW186" s="652"/>
      <c r="AX186" s="652"/>
      <c r="AY186" s="652"/>
      <c r="AZ186" s="652"/>
      <c r="BA186" s="652"/>
      <c r="BB186" s="652"/>
      <c r="BC186" s="652"/>
      <c r="BD186" s="652"/>
      <c r="BE186" s="652"/>
      <c r="BF186" s="652"/>
      <c r="BG186" s="652"/>
      <c r="BH186" s="652"/>
      <c r="BI186" s="652"/>
      <c r="BJ186" s="652"/>
      <c r="BK186" s="652"/>
      <c r="BL186" s="652"/>
      <c r="BM186" s="652"/>
      <c r="BN186" s="652"/>
      <c r="BO186" s="652"/>
    </row>
    <row r="187" spans="1:67" s="5" customFormat="1" ht="15">
      <c r="A187" s="668" t="s">
        <v>1133</v>
      </c>
      <c r="B187" s="26"/>
      <c r="C187" s="26" t="s">
        <v>388</v>
      </c>
      <c r="D187" s="1756" t="s">
        <v>386</v>
      </c>
      <c r="E187" s="26"/>
      <c r="F187" s="569">
        <v>11.2</v>
      </c>
      <c r="G187" s="26" t="s">
        <v>751</v>
      </c>
      <c r="H187" s="26"/>
      <c r="I187" s="26"/>
      <c r="J187" s="505">
        <v>148</v>
      </c>
      <c r="K187" s="504"/>
      <c r="L187" s="629"/>
      <c r="M187" s="504"/>
      <c r="N187" s="629"/>
      <c r="O187" s="629"/>
      <c r="P187" s="629"/>
      <c r="Q187" s="920"/>
      <c r="R187" s="920" t="s">
        <v>1525</v>
      </c>
      <c r="S187" s="921"/>
      <c r="T187" s="922"/>
      <c r="U187" s="921" t="s">
        <v>1525</v>
      </c>
      <c r="V187" s="921"/>
      <c r="W187" s="921"/>
      <c r="X187" s="921"/>
      <c r="Y187" s="921" t="s">
        <v>1525</v>
      </c>
      <c r="Z187" s="921"/>
      <c r="AA187" s="921" t="s">
        <v>1525</v>
      </c>
      <c r="AB187" s="921"/>
      <c r="AC187" s="921"/>
      <c r="AD187" s="921"/>
      <c r="AE187" s="921"/>
      <c r="AF187" s="921"/>
      <c r="AG187" s="1507"/>
      <c r="AH187" s="485"/>
      <c r="AI187" s="485"/>
      <c r="AJ187" s="544"/>
      <c r="AL187" s="650"/>
      <c r="AM187" s="652"/>
      <c r="AN187" s="661"/>
      <c r="AO187" s="652"/>
      <c r="AP187" s="652"/>
      <c r="AQ187" s="652"/>
      <c r="AR187" s="652"/>
      <c r="AS187" s="652"/>
      <c r="AT187" s="652"/>
      <c r="AU187" s="652"/>
      <c r="AV187" s="652"/>
      <c r="AW187" s="652"/>
      <c r="AX187" s="652"/>
      <c r="AY187" s="652"/>
      <c r="AZ187" s="652"/>
      <c r="BA187" s="652"/>
      <c r="BB187" s="652"/>
      <c r="BC187" s="652"/>
      <c r="BD187" s="652"/>
      <c r="BE187" s="652"/>
      <c r="BF187" s="652"/>
      <c r="BG187" s="652"/>
      <c r="BH187" s="652"/>
      <c r="BI187" s="652"/>
      <c r="BJ187" s="652"/>
      <c r="BK187" s="652"/>
      <c r="BL187" s="652"/>
      <c r="BM187" s="652"/>
      <c r="BN187" s="652"/>
      <c r="BO187" s="652"/>
    </row>
    <row r="188" spans="1:67" s="5" customFormat="1" ht="15">
      <c r="A188" s="226" t="s">
        <v>385</v>
      </c>
      <c r="B188" s="26"/>
      <c r="C188" s="26" t="s">
        <v>374</v>
      </c>
      <c r="D188" s="1756" t="s">
        <v>386</v>
      </c>
      <c r="E188" s="26"/>
      <c r="F188" s="504">
        <v>37.5</v>
      </c>
      <c r="G188" s="36" t="s">
        <v>751</v>
      </c>
      <c r="H188" s="36">
        <v>467</v>
      </c>
      <c r="I188" s="36">
        <v>1438</v>
      </c>
      <c r="J188" s="505">
        <f>SUM(H188:I188)</f>
        <v>1905</v>
      </c>
      <c r="K188" s="569"/>
      <c r="L188" s="635"/>
      <c r="M188" s="569"/>
      <c r="N188" s="635"/>
      <c r="O188" s="635"/>
      <c r="P188" s="635"/>
      <c r="Q188" s="925"/>
      <c r="R188" s="925"/>
      <c r="S188" s="926"/>
      <c r="T188" s="927"/>
      <c r="U188" s="921"/>
      <c r="V188" s="921"/>
      <c r="W188" s="926"/>
      <c r="X188" s="926"/>
      <c r="Y188" s="921"/>
      <c r="Z188" s="926"/>
      <c r="AA188" s="921"/>
      <c r="AB188" s="921"/>
      <c r="AC188" s="921"/>
      <c r="AD188" s="921"/>
      <c r="AE188" s="926"/>
      <c r="AF188" s="921"/>
      <c r="AG188" s="1508"/>
      <c r="AH188" s="486"/>
      <c r="AI188" s="486"/>
      <c r="AJ188" s="545"/>
      <c r="AL188" s="650"/>
      <c r="AM188" s="652"/>
      <c r="AN188" s="661"/>
      <c r="AO188" s="652"/>
      <c r="AP188" s="652"/>
      <c r="AQ188" s="652"/>
      <c r="AR188" s="652"/>
      <c r="AS188" s="652"/>
      <c r="AT188" s="652"/>
      <c r="AU188" s="652"/>
      <c r="AV188" s="652"/>
      <c r="AW188" s="652"/>
      <c r="AX188" s="652"/>
      <c r="AY188" s="652"/>
      <c r="AZ188" s="652"/>
      <c r="BA188" s="652"/>
      <c r="BB188" s="652"/>
      <c r="BC188" s="652"/>
      <c r="BD188" s="652"/>
      <c r="BE188" s="652"/>
      <c r="BF188" s="652"/>
      <c r="BG188" s="652"/>
      <c r="BH188" s="652"/>
      <c r="BI188" s="652"/>
      <c r="BJ188" s="652"/>
      <c r="BK188" s="652"/>
      <c r="BL188" s="652"/>
      <c r="BM188" s="652"/>
      <c r="BN188" s="652"/>
      <c r="BO188" s="652"/>
    </row>
    <row r="189" spans="1:67" s="5" customFormat="1" ht="15">
      <c r="A189" s="226" t="s">
        <v>385</v>
      </c>
      <c r="B189" s="26"/>
      <c r="C189" s="26" t="s">
        <v>428</v>
      </c>
      <c r="D189" s="1756" t="s">
        <v>386</v>
      </c>
      <c r="E189" s="26"/>
      <c r="F189" s="504"/>
      <c r="G189" s="36" t="s">
        <v>766</v>
      </c>
      <c r="H189" s="36">
        <v>61</v>
      </c>
      <c r="I189" s="36">
        <v>213</v>
      </c>
      <c r="J189" s="505">
        <f t="shared" ref="J189:J192" si="28">SUM(H189:I189)</f>
        <v>274</v>
      </c>
      <c r="K189" s="504"/>
      <c r="L189" s="629"/>
      <c r="M189" s="504"/>
      <c r="N189" s="629"/>
      <c r="O189" s="629"/>
      <c r="P189" s="629"/>
      <c r="Q189" s="925"/>
      <c r="R189" s="925"/>
      <c r="S189" s="926"/>
      <c r="T189" s="927"/>
      <c r="U189" s="926"/>
      <c r="V189" s="926"/>
      <c r="W189" s="926"/>
      <c r="X189" s="926"/>
      <c r="Y189" s="926"/>
      <c r="Z189" s="926"/>
      <c r="AA189" s="926"/>
      <c r="AB189" s="926"/>
      <c r="AC189" s="926"/>
      <c r="AD189" s="926"/>
      <c r="AE189" s="926"/>
      <c r="AF189" s="926"/>
      <c r="AG189" s="1508"/>
      <c r="AH189" s="486"/>
      <c r="AI189" s="486"/>
      <c r="AJ189" s="545"/>
      <c r="AL189" s="650"/>
      <c r="AM189" s="652"/>
      <c r="AN189" s="661"/>
      <c r="AO189" s="652"/>
      <c r="AP189" s="652"/>
      <c r="AQ189" s="652"/>
      <c r="AR189" s="652"/>
      <c r="AS189" s="652"/>
      <c r="AT189" s="652"/>
      <c r="AU189" s="652"/>
      <c r="AV189" s="652"/>
      <c r="AW189" s="652"/>
      <c r="AX189" s="652"/>
      <c r="AY189" s="652"/>
      <c r="AZ189" s="652"/>
      <c r="BA189" s="652"/>
      <c r="BB189" s="652"/>
      <c r="BC189" s="652"/>
      <c r="BD189" s="652"/>
      <c r="BE189" s="652"/>
      <c r="BF189" s="652"/>
      <c r="BG189" s="652"/>
      <c r="BH189" s="652"/>
      <c r="BI189" s="652"/>
      <c r="BJ189" s="652"/>
      <c r="BK189" s="652"/>
      <c r="BL189" s="652"/>
      <c r="BM189" s="652"/>
      <c r="BN189" s="652"/>
      <c r="BO189" s="652"/>
    </row>
    <row r="190" spans="1:67" s="5" customFormat="1" ht="15">
      <c r="A190" s="668" t="s">
        <v>385</v>
      </c>
      <c r="B190" s="26"/>
      <c r="C190" s="26" t="s">
        <v>389</v>
      </c>
      <c r="D190" s="1756" t="s">
        <v>386</v>
      </c>
      <c r="E190" s="26"/>
      <c r="F190" s="569">
        <v>14.8</v>
      </c>
      <c r="G190" s="26" t="s">
        <v>751</v>
      </c>
      <c r="H190" s="26">
        <v>247</v>
      </c>
      <c r="I190" s="26">
        <v>859</v>
      </c>
      <c r="J190" s="505">
        <f t="shared" si="28"/>
        <v>1106</v>
      </c>
      <c r="K190" s="504"/>
      <c r="L190" s="629"/>
      <c r="M190" s="504"/>
      <c r="N190" s="629"/>
      <c r="O190" s="629"/>
      <c r="P190" s="629"/>
      <c r="Q190" s="925"/>
      <c r="R190" s="925"/>
      <c r="S190" s="926"/>
      <c r="T190" s="927"/>
      <c r="U190" s="926"/>
      <c r="V190" s="926"/>
      <c r="W190" s="926"/>
      <c r="X190" s="926"/>
      <c r="Y190" s="926"/>
      <c r="Z190" s="926"/>
      <c r="AA190" s="926"/>
      <c r="AB190" s="926"/>
      <c r="AC190" s="926"/>
      <c r="AD190" s="926"/>
      <c r="AE190" s="926"/>
      <c r="AF190" s="926"/>
      <c r="AG190" s="1508"/>
      <c r="AH190" s="486"/>
      <c r="AI190" s="486"/>
      <c r="AJ190" s="545"/>
      <c r="AL190" s="650"/>
      <c r="AM190" s="652"/>
      <c r="AN190" s="661"/>
      <c r="AO190" s="652"/>
      <c r="AP190" s="652"/>
      <c r="AQ190" s="652"/>
      <c r="AR190" s="652"/>
      <c r="AS190" s="652"/>
      <c r="AT190" s="652"/>
      <c r="AU190" s="652"/>
      <c r="AV190" s="652"/>
      <c r="AW190" s="652"/>
      <c r="AX190" s="652"/>
      <c r="AY190" s="652"/>
      <c r="AZ190" s="652"/>
      <c r="BA190" s="652"/>
      <c r="BB190" s="652"/>
      <c r="BC190" s="652"/>
      <c r="BD190" s="652"/>
      <c r="BE190" s="652"/>
      <c r="BF190" s="652"/>
      <c r="BG190" s="652"/>
      <c r="BH190" s="652"/>
      <c r="BI190" s="652"/>
      <c r="BJ190" s="652"/>
      <c r="BK190" s="652"/>
      <c r="BL190" s="652"/>
      <c r="BM190" s="652"/>
      <c r="BN190" s="652"/>
      <c r="BO190" s="652"/>
    </row>
    <row r="191" spans="1:67" s="5" customFormat="1" ht="15">
      <c r="A191" s="668" t="s">
        <v>385</v>
      </c>
      <c r="B191" s="26"/>
      <c r="C191" s="26" t="s">
        <v>387</v>
      </c>
      <c r="D191" s="1756" t="s">
        <v>386</v>
      </c>
      <c r="E191" s="26"/>
      <c r="F191" s="504">
        <v>16.7</v>
      </c>
      <c r="G191" s="36" t="s">
        <v>751</v>
      </c>
      <c r="H191" s="36">
        <v>494</v>
      </c>
      <c r="I191" s="36">
        <v>1154</v>
      </c>
      <c r="J191" s="505">
        <f t="shared" si="28"/>
        <v>1648</v>
      </c>
      <c r="K191" s="569"/>
      <c r="L191" s="635"/>
      <c r="M191" s="569"/>
      <c r="N191" s="635"/>
      <c r="O191" s="635"/>
      <c r="P191" s="635"/>
      <c r="Q191" s="925"/>
      <c r="R191" s="925"/>
      <c r="S191" s="926"/>
      <c r="T191" s="927"/>
      <c r="U191" s="921"/>
      <c r="V191" s="921"/>
      <c r="W191" s="926"/>
      <c r="X191" s="926"/>
      <c r="Y191" s="921"/>
      <c r="Z191" s="926"/>
      <c r="AA191" s="921"/>
      <c r="AB191" s="921"/>
      <c r="AC191" s="921"/>
      <c r="AD191" s="921"/>
      <c r="AE191" s="926"/>
      <c r="AF191" s="921"/>
      <c r="AG191" s="1508"/>
      <c r="AH191" s="486"/>
      <c r="AI191" s="486"/>
      <c r="AJ191" s="545"/>
      <c r="AL191" s="650"/>
      <c r="AM191" s="652"/>
      <c r="AN191" s="661"/>
      <c r="AO191" s="652"/>
      <c r="AP191" s="652"/>
      <c r="AQ191" s="652"/>
      <c r="AR191" s="652"/>
      <c r="AS191" s="652"/>
      <c r="AT191" s="652"/>
      <c r="AU191" s="652"/>
      <c r="AV191" s="652"/>
      <c r="AW191" s="652"/>
      <c r="AX191" s="652"/>
      <c r="AY191" s="652"/>
      <c r="AZ191" s="652"/>
      <c r="BA191" s="652"/>
      <c r="BB191" s="652"/>
      <c r="BC191" s="652"/>
      <c r="BD191" s="652"/>
      <c r="BE191" s="652"/>
      <c r="BF191" s="652"/>
      <c r="BG191" s="652"/>
      <c r="BH191" s="652"/>
      <c r="BI191" s="652"/>
      <c r="BJ191" s="652"/>
      <c r="BK191" s="652"/>
      <c r="BL191" s="652"/>
      <c r="BM191" s="652"/>
      <c r="BN191" s="652"/>
      <c r="BO191" s="652"/>
    </row>
    <row r="192" spans="1:67" s="5" customFormat="1" ht="15">
      <c r="A192" s="668" t="s">
        <v>385</v>
      </c>
      <c r="B192" s="26"/>
      <c r="C192" s="26" t="s">
        <v>390</v>
      </c>
      <c r="D192" s="1756" t="s">
        <v>386</v>
      </c>
      <c r="E192" s="26"/>
      <c r="F192" s="569">
        <v>9.1</v>
      </c>
      <c r="G192" s="26" t="s">
        <v>751</v>
      </c>
      <c r="H192" s="26">
        <v>158</v>
      </c>
      <c r="I192" s="26">
        <v>603</v>
      </c>
      <c r="J192" s="505">
        <f t="shared" si="28"/>
        <v>761</v>
      </c>
      <c r="K192" s="504"/>
      <c r="L192" s="629"/>
      <c r="M192" s="504"/>
      <c r="N192" s="629"/>
      <c r="O192" s="629"/>
      <c r="P192" s="629"/>
      <c r="Q192" s="920"/>
      <c r="R192" s="920"/>
      <c r="S192" s="921"/>
      <c r="T192" s="922"/>
      <c r="U192" s="921"/>
      <c r="V192" s="921"/>
      <c r="W192" s="921"/>
      <c r="X192" s="921"/>
      <c r="Y192" s="921"/>
      <c r="Z192" s="921"/>
      <c r="AA192" s="921"/>
      <c r="AB192" s="921"/>
      <c r="AC192" s="921"/>
      <c r="AD192" s="921"/>
      <c r="AE192" s="921"/>
      <c r="AF192" s="921"/>
      <c r="AG192" s="1508"/>
      <c r="AH192" s="486"/>
      <c r="AI192" s="486"/>
      <c r="AJ192" s="545"/>
      <c r="AL192" s="650"/>
      <c r="AM192" s="652"/>
      <c r="AN192" s="661"/>
      <c r="AO192" s="652"/>
      <c r="AP192" s="652"/>
      <c r="AQ192" s="652"/>
      <c r="AR192" s="652"/>
      <c r="AS192" s="652"/>
      <c r="AT192" s="652"/>
      <c r="AU192" s="652"/>
      <c r="AV192" s="652"/>
      <c r="AW192" s="652"/>
      <c r="AX192" s="652"/>
      <c r="AY192" s="652"/>
      <c r="AZ192" s="652"/>
      <c r="BA192" s="652"/>
      <c r="BB192" s="652"/>
      <c r="BC192" s="652"/>
      <c r="BD192" s="652"/>
      <c r="BE192" s="652"/>
      <c r="BF192" s="652"/>
      <c r="BG192" s="652"/>
      <c r="BH192" s="652"/>
      <c r="BI192" s="652"/>
      <c r="BJ192" s="652"/>
      <c r="BK192" s="652"/>
      <c r="BL192" s="652"/>
      <c r="BM192" s="652"/>
      <c r="BN192" s="652"/>
      <c r="BO192" s="652"/>
    </row>
    <row r="193" spans="1:67" s="5" customFormat="1" ht="15">
      <c r="A193" s="856"/>
      <c r="B193" s="241"/>
      <c r="C193" s="241"/>
      <c r="D193" s="241"/>
      <c r="E193" s="241"/>
      <c r="F193" s="1079"/>
      <c r="G193" s="241"/>
      <c r="H193" s="241"/>
      <c r="I193" s="241"/>
      <c r="J193" s="858"/>
      <c r="K193" s="504"/>
      <c r="L193" s="629"/>
      <c r="M193" s="504"/>
      <c r="N193" s="629"/>
      <c r="O193" s="629"/>
      <c r="P193" s="629"/>
      <c r="Q193" s="920"/>
      <c r="R193" s="920"/>
      <c r="S193" s="921"/>
      <c r="T193" s="922"/>
      <c r="U193" s="921"/>
      <c r="V193" s="921"/>
      <c r="W193" s="921"/>
      <c r="X193" s="921"/>
      <c r="Y193" s="921"/>
      <c r="Z193" s="921"/>
      <c r="AA193" s="921"/>
      <c r="AB193" s="921"/>
      <c r="AC193" s="921"/>
      <c r="AD193" s="921"/>
      <c r="AE193" s="921"/>
      <c r="AF193" s="921"/>
      <c r="AG193" s="1508"/>
      <c r="AH193" s="486"/>
      <c r="AI193" s="486"/>
      <c r="AJ193" s="545"/>
      <c r="AL193" s="650"/>
      <c r="AM193" s="652"/>
      <c r="AN193" s="661"/>
      <c r="AO193" s="652"/>
      <c r="AP193" s="652"/>
      <c r="AQ193" s="652"/>
      <c r="AR193" s="652"/>
      <c r="AS193" s="652"/>
      <c r="AT193" s="652"/>
      <c r="AU193" s="652"/>
      <c r="AV193" s="652"/>
      <c r="AW193" s="652"/>
      <c r="AX193" s="652"/>
      <c r="AY193" s="652"/>
      <c r="AZ193" s="652"/>
      <c r="BA193" s="652"/>
      <c r="BB193" s="652"/>
      <c r="BC193" s="652"/>
      <c r="BD193" s="652"/>
      <c r="BE193" s="652"/>
      <c r="BF193" s="652"/>
      <c r="BG193" s="652"/>
      <c r="BH193" s="652"/>
      <c r="BI193" s="652"/>
      <c r="BJ193" s="652"/>
      <c r="BK193" s="652"/>
      <c r="BL193" s="652"/>
      <c r="BM193" s="652"/>
      <c r="BN193" s="652"/>
      <c r="BO193" s="652"/>
    </row>
    <row r="194" spans="1:67" s="5" customFormat="1" ht="15">
      <c r="A194" s="1503" t="s">
        <v>391</v>
      </c>
      <c r="B194" s="1749" t="s">
        <v>392</v>
      </c>
      <c r="C194" s="1749">
        <f>COUNTA(C196:C199)</f>
        <v>4</v>
      </c>
      <c r="D194" s="1749"/>
      <c r="E194" s="1449"/>
      <c r="F194" s="818"/>
      <c r="G194" s="27" t="s">
        <v>751</v>
      </c>
      <c r="H194" s="27">
        <v>4003</v>
      </c>
      <c r="I194" s="27">
        <v>9001</v>
      </c>
      <c r="J194" s="835">
        <f>SUM(J195:J199)</f>
        <v>3920</v>
      </c>
      <c r="K194" s="1080"/>
      <c r="L194" s="1081"/>
      <c r="M194" s="1052"/>
      <c r="N194" s="1081"/>
      <c r="O194" s="1081"/>
      <c r="P194" s="1081"/>
      <c r="Q194" s="925"/>
      <c r="R194" s="925"/>
      <c r="S194" s="926"/>
      <c r="T194" s="927"/>
      <c r="U194" s="921"/>
      <c r="V194" s="921"/>
      <c r="W194" s="926"/>
      <c r="X194" s="926"/>
      <c r="Y194" s="921"/>
      <c r="Z194" s="926"/>
      <c r="AA194" s="921"/>
      <c r="AB194" s="921"/>
      <c r="AC194" s="921"/>
      <c r="AD194" s="921"/>
      <c r="AE194" s="926"/>
      <c r="AF194" s="921"/>
      <c r="AG194" s="1508"/>
      <c r="AH194" s="486"/>
      <c r="AI194" s="486"/>
      <c r="AJ194" s="545"/>
      <c r="AL194" s="650"/>
      <c r="AM194" s="652"/>
      <c r="AN194" s="661"/>
      <c r="AO194" s="652"/>
      <c r="AP194" s="652"/>
      <c r="AQ194" s="652"/>
      <c r="AR194" s="652"/>
      <c r="AS194" s="652"/>
      <c r="AT194" s="652"/>
      <c r="AU194" s="652"/>
      <c r="AV194" s="652"/>
      <c r="AW194" s="652"/>
      <c r="AX194" s="652"/>
      <c r="AY194" s="652"/>
      <c r="AZ194" s="652"/>
      <c r="BA194" s="652"/>
      <c r="BB194" s="652"/>
      <c r="BC194" s="652"/>
      <c r="BD194" s="652"/>
      <c r="BE194" s="652"/>
      <c r="BF194" s="652"/>
      <c r="BG194" s="652"/>
      <c r="BH194" s="652"/>
      <c r="BI194" s="652"/>
      <c r="BJ194" s="652"/>
      <c r="BK194" s="652"/>
      <c r="BL194" s="652"/>
      <c r="BM194" s="652"/>
      <c r="BN194" s="652"/>
      <c r="BO194" s="652"/>
    </row>
    <row r="195" spans="1:67" s="5" customFormat="1" ht="15">
      <c r="A195" s="1504"/>
      <c r="B195" s="1750"/>
      <c r="C195" s="1750"/>
      <c r="D195" s="1750"/>
      <c r="E195" s="1450"/>
      <c r="F195" s="567"/>
      <c r="J195" s="526">
        <f>SUM(H195:I195)</f>
        <v>0</v>
      </c>
      <c r="K195" s="573" t="s">
        <v>692</v>
      </c>
      <c r="L195" s="633"/>
      <c r="M195" s="737" t="s">
        <v>2644</v>
      </c>
      <c r="N195" s="633"/>
      <c r="O195" s="573" t="s">
        <v>940</v>
      </c>
      <c r="P195" s="633"/>
      <c r="Q195" s="921">
        <f t="shared" ref="Q195:AF195" si="29">COUNTA(Q187:Q194)</f>
        <v>0</v>
      </c>
      <c r="R195" s="921">
        <f t="shared" si="29"/>
        <v>1</v>
      </c>
      <c r="S195" s="921">
        <f t="shared" si="29"/>
        <v>0</v>
      </c>
      <c r="T195" s="969">
        <f t="shared" si="29"/>
        <v>0</v>
      </c>
      <c r="U195" s="921">
        <f t="shared" si="29"/>
        <v>1</v>
      </c>
      <c r="V195" s="921">
        <f t="shared" si="29"/>
        <v>0</v>
      </c>
      <c r="W195" s="921">
        <f t="shared" si="29"/>
        <v>0</v>
      </c>
      <c r="X195" s="921">
        <f t="shared" si="29"/>
        <v>0</v>
      </c>
      <c r="Y195" s="921">
        <f t="shared" si="29"/>
        <v>1</v>
      </c>
      <c r="Z195" s="921">
        <f t="shared" si="29"/>
        <v>0</v>
      </c>
      <c r="AA195" s="921">
        <f t="shared" si="29"/>
        <v>1</v>
      </c>
      <c r="AB195" s="921">
        <f t="shared" si="29"/>
        <v>0</v>
      </c>
      <c r="AC195" s="921">
        <f t="shared" si="29"/>
        <v>0</v>
      </c>
      <c r="AD195" s="921">
        <f t="shared" si="29"/>
        <v>0</v>
      </c>
      <c r="AE195" s="921">
        <f t="shared" si="29"/>
        <v>0</v>
      </c>
      <c r="AF195" s="921">
        <f t="shared" si="29"/>
        <v>0</v>
      </c>
      <c r="AG195" s="1776"/>
      <c r="AH195" s="1777"/>
      <c r="AI195" s="1777"/>
      <c r="AJ195" s="1778"/>
      <c r="AL195" s="650"/>
      <c r="AM195" s="652"/>
      <c r="AN195" s="661"/>
      <c r="AO195" s="652"/>
      <c r="AP195" s="652"/>
      <c r="AQ195" s="652"/>
      <c r="AR195" s="652"/>
      <c r="AS195" s="652"/>
      <c r="AT195" s="652"/>
      <c r="AU195" s="652"/>
      <c r="AV195" s="652"/>
      <c r="AW195" s="652"/>
      <c r="AX195" s="652"/>
      <c r="AY195" s="652"/>
      <c r="AZ195" s="652"/>
      <c r="BA195" s="652"/>
      <c r="BB195" s="652"/>
      <c r="BC195" s="652"/>
      <c r="BD195" s="652"/>
      <c r="BE195" s="652"/>
      <c r="BF195" s="652"/>
      <c r="BG195" s="652"/>
      <c r="BH195" s="652"/>
      <c r="BI195" s="652"/>
      <c r="BJ195" s="652"/>
      <c r="BK195" s="652"/>
      <c r="BL195" s="652"/>
      <c r="BM195" s="652"/>
      <c r="BN195" s="652"/>
      <c r="BO195" s="652"/>
    </row>
    <row r="196" spans="1:67" s="5" customFormat="1" ht="15">
      <c r="A196" s="226" t="s">
        <v>391</v>
      </c>
      <c r="B196" s="28"/>
      <c r="C196" s="26" t="s">
        <v>393</v>
      </c>
      <c r="D196" s="1749" t="s">
        <v>392</v>
      </c>
      <c r="E196" s="26"/>
      <c r="F196" s="504">
        <v>17.7</v>
      </c>
      <c r="G196" s="36" t="s">
        <v>766</v>
      </c>
      <c r="H196" s="36">
        <v>437</v>
      </c>
      <c r="I196" s="36">
        <v>1558</v>
      </c>
      <c r="J196" s="505">
        <f>SUM(H196:I196)</f>
        <v>1995</v>
      </c>
      <c r="K196" s="504"/>
      <c r="L196" s="629"/>
      <c r="M196" s="504"/>
      <c r="N196" s="629"/>
      <c r="O196" s="629"/>
      <c r="P196" s="629"/>
      <c r="Q196" s="920"/>
      <c r="R196" s="920" t="s">
        <v>1525</v>
      </c>
      <c r="S196" s="921"/>
      <c r="T196" s="922"/>
      <c r="U196" s="921"/>
      <c r="V196" s="921"/>
      <c r="W196" s="921" t="s">
        <v>1525</v>
      </c>
      <c r="X196" s="921"/>
      <c r="Y196" s="921"/>
      <c r="Z196" s="921"/>
      <c r="AA196" s="921" t="s">
        <v>1525</v>
      </c>
      <c r="AB196" s="921"/>
      <c r="AC196" s="921"/>
      <c r="AD196" s="921"/>
      <c r="AE196" s="921"/>
      <c r="AF196" s="921"/>
      <c r="AG196" s="1507"/>
      <c r="AH196" s="485"/>
      <c r="AI196" s="485"/>
      <c r="AJ196" s="544"/>
      <c r="AL196" s="650"/>
      <c r="AM196" s="652"/>
      <c r="AN196" s="661"/>
      <c r="AO196" s="652"/>
      <c r="AP196" s="652"/>
      <c r="AQ196" s="652"/>
      <c r="AR196" s="652"/>
      <c r="AS196" s="652"/>
      <c r="AT196" s="652"/>
      <c r="AU196" s="652"/>
      <c r="AV196" s="652"/>
      <c r="AW196" s="652"/>
      <c r="AX196" s="652"/>
      <c r="AY196" s="652"/>
      <c r="AZ196" s="652"/>
      <c r="BA196" s="652"/>
      <c r="BB196" s="652"/>
      <c r="BC196" s="652"/>
      <c r="BD196" s="652"/>
      <c r="BE196" s="652"/>
      <c r="BF196" s="652"/>
      <c r="BG196" s="652"/>
      <c r="BH196" s="652"/>
      <c r="BI196" s="652"/>
      <c r="BJ196" s="652"/>
      <c r="BK196" s="652"/>
      <c r="BL196" s="652"/>
      <c r="BM196" s="652"/>
      <c r="BN196" s="652"/>
      <c r="BO196" s="652"/>
    </row>
    <row r="197" spans="1:67" s="5" customFormat="1" ht="15">
      <c r="A197" s="226" t="s">
        <v>391</v>
      </c>
      <c r="B197" s="28"/>
      <c r="C197" s="26" t="s">
        <v>394</v>
      </c>
      <c r="D197" s="1749" t="s">
        <v>392</v>
      </c>
      <c r="E197" s="26"/>
      <c r="F197" s="504">
        <v>4.8</v>
      </c>
      <c r="G197" s="36" t="s">
        <v>751</v>
      </c>
      <c r="H197" s="36">
        <v>15</v>
      </c>
      <c r="I197" s="36">
        <v>1053</v>
      </c>
      <c r="J197" s="505">
        <f t="shared" ref="J197:J199" si="30">SUM(H197:I197)</f>
        <v>1068</v>
      </c>
      <c r="K197" s="504"/>
      <c r="L197" s="629"/>
      <c r="M197" s="504"/>
      <c r="N197" s="629"/>
      <c r="O197" s="629"/>
      <c r="P197" s="629"/>
      <c r="Q197" s="920"/>
      <c r="R197" s="920"/>
      <c r="S197" s="921"/>
      <c r="T197" s="922"/>
      <c r="U197" s="921"/>
      <c r="V197" s="921"/>
      <c r="W197" s="921"/>
      <c r="X197" s="921"/>
      <c r="Y197" s="921"/>
      <c r="Z197" s="921"/>
      <c r="AA197" s="921"/>
      <c r="AB197" s="921"/>
      <c r="AC197" s="921"/>
      <c r="AD197" s="921"/>
      <c r="AE197" s="921"/>
      <c r="AF197" s="921"/>
      <c r="AG197" s="1508"/>
      <c r="AH197" s="486"/>
      <c r="AI197" s="486"/>
      <c r="AJ197" s="545"/>
      <c r="AL197" s="650"/>
      <c r="AM197" s="652"/>
      <c r="AN197" s="661"/>
      <c r="AO197" s="652"/>
      <c r="AP197" s="652"/>
      <c r="AQ197" s="652"/>
      <c r="AR197" s="652"/>
      <c r="AS197" s="652"/>
      <c r="AT197" s="652"/>
      <c r="AU197" s="652"/>
      <c r="AV197" s="652"/>
      <c r="AW197" s="652"/>
      <c r="AX197" s="652"/>
      <c r="AY197" s="652"/>
      <c r="AZ197" s="652"/>
      <c r="BA197" s="652"/>
      <c r="BB197" s="652"/>
      <c r="BC197" s="652"/>
      <c r="BD197" s="652"/>
      <c r="BE197" s="652"/>
      <c r="BF197" s="652"/>
      <c r="BG197" s="652"/>
      <c r="BH197" s="652"/>
      <c r="BI197" s="652"/>
      <c r="BJ197" s="652"/>
      <c r="BK197" s="652"/>
      <c r="BL197" s="652"/>
      <c r="BM197" s="652"/>
      <c r="BN197" s="652"/>
      <c r="BO197" s="652"/>
    </row>
    <row r="198" spans="1:67" s="5" customFormat="1" ht="15">
      <c r="A198" s="226" t="s">
        <v>391</v>
      </c>
      <c r="B198" s="28"/>
      <c r="C198" s="26" t="s">
        <v>1134</v>
      </c>
      <c r="D198" s="1749" t="s">
        <v>392</v>
      </c>
      <c r="E198" s="26"/>
      <c r="F198" s="504"/>
      <c r="G198" s="36" t="s">
        <v>751</v>
      </c>
      <c r="H198" s="36">
        <v>204</v>
      </c>
      <c r="I198" s="36">
        <v>224</v>
      </c>
      <c r="J198" s="505">
        <f t="shared" si="30"/>
        <v>428</v>
      </c>
      <c r="K198" s="504"/>
      <c r="L198" s="629"/>
      <c r="M198" s="504"/>
      <c r="N198" s="629"/>
      <c r="O198" s="629"/>
      <c r="P198" s="629"/>
      <c r="Q198" s="920"/>
      <c r="R198" s="920"/>
      <c r="S198" s="921"/>
      <c r="T198" s="922"/>
      <c r="U198" s="921"/>
      <c r="V198" s="921"/>
      <c r="W198" s="921"/>
      <c r="X198" s="921"/>
      <c r="Y198" s="921"/>
      <c r="Z198" s="921"/>
      <c r="AA198" s="921"/>
      <c r="AB198" s="921"/>
      <c r="AC198" s="921"/>
      <c r="AD198" s="921"/>
      <c r="AE198" s="921"/>
      <c r="AF198" s="921"/>
      <c r="AG198" s="1508"/>
      <c r="AH198" s="486"/>
      <c r="AI198" s="486"/>
      <c r="AJ198" s="545"/>
      <c r="AL198" s="650"/>
      <c r="AM198" s="652"/>
      <c r="AN198" s="661"/>
      <c r="AO198" s="652"/>
      <c r="AP198" s="652"/>
      <c r="AQ198" s="652"/>
      <c r="AR198" s="652"/>
      <c r="AS198" s="652"/>
      <c r="AT198" s="652"/>
      <c r="AU198" s="652"/>
      <c r="AV198" s="652"/>
      <c r="AW198" s="652"/>
      <c r="AX198" s="652"/>
      <c r="AY198" s="652"/>
      <c r="AZ198" s="652"/>
      <c r="BA198" s="652"/>
      <c r="BB198" s="652"/>
      <c r="BC198" s="652"/>
      <c r="BD198" s="652"/>
      <c r="BE198" s="652"/>
      <c r="BF198" s="652"/>
      <c r="BG198" s="652"/>
      <c r="BH198" s="652"/>
      <c r="BI198" s="652"/>
      <c r="BJ198" s="652"/>
      <c r="BK198" s="652"/>
      <c r="BL198" s="652"/>
      <c r="BM198" s="652"/>
      <c r="BN198" s="652"/>
      <c r="BO198" s="652"/>
    </row>
    <row r="199" spans="1:67" s="5" customFormat="1" ht="15">
      <c r="A199" s="226" t="s">
        <v>391</v>
      </c>
      <c r="B199" s="28"/>
      <c r="C199" s="26" t="s">
        <v>469</v>
      </c>
      <c r="D199" s="1749" t="s">
        <v>392</v>
      </c>
      <c r="E199" s="26"/>
      <c r="F199" s="506">
        <v>24</v>
      </c>
      <c r="G199" s="36" t="s">
        <v>751</v>
      </c>
      <c r="H199" s="36">
        <v>200</v>
      </c>
      <c r="I199" s="36">
        <v>229</v>
      </c>
      <c r="J199" s="505">
        <f t="shared" si="30"/>
        <v>429</v>
      </c>
      <c r="K199" s="504"/>
      <c r="L199" s="629"/>
      <c r="M199" s="504"/>
      <c r="N199" s="629"/>
      <c r="O199" s="629"/>
      <c r="P199" s="629"/>
      <c r="Q199" s="920"/>
      <c r="R199" s="920"/>
      <c r="S199" s="921"/>
      <c r="T199" s="922"/>
      <c r="U199" s="921"/>
      <c r="V199" s="921"/>
      <c r="W199" s="921"/>
      <c r="X199" s="921"/>
      <c r="Y199" s="921"/>
      <c r="Z199" s="921"/>
      <c r="AA199" s="921"/>
      <c r="AB199" s="921"/>
      <c r="AC199" s="921"/>
      <c r="AD199" s="921"/>
      <c r="AE199" s="921"/>
      <c r="AF199" s="921"/>
      <c r="AG199" s="1508"/>
      <c r="AH199" s="486"/>
      <c r="AI199" s="486"/>
      <c r="AJ199" s="545"/>
      <c r="AL199" s="650"/>
      <c r="AM199" s="652"/>
      <c r="AN199" s="661"/>
      <c r="AO199" s="652"/>
      <c r="AP199" s="652"/>
      <c r="AQ199" s="652"/>
      <c r="AR199" s="652"/>
      <c r="AS199" s="652"/>
      <c r="AT199" s="652"/>
      <c r="AU199" s="652"/>
      <c r="AV199" s="652"/>
      <c r="AW199" s="652"/>
      <c r="AX199" s="652"/>
      <c r="AY199" s="652"/>
      <c r="AZ199" s="652"/>
      <c r="BA199" s="652"/>
      <c r="BB199" s="652"/>
      <c r="BC199" s="652"/>
      <c r="BD199" s="652"/>
      <c r="BE199" s="652"/>
      <c r="BF199" s="652"/>
      <c r="BG199" s="652"/>
      <c r="BH199" s="652"/>
      <c r="BI199" s="652"/>
      <c r="BJ199" s="652"/>
      <c r="BK199" s="652"/>
      <c r="BL199" s="652"/>
      <c r="BM199" s="652"/>
      <c r="BN199" s="652"/>
      <c r="BO199" s="652"/>
    </row>
    <row r="200" spans="1:67" s="5" customFormat="1" ht="15">
      <c r="K200" s="506"/>
      <c r="L200" s="608"/>
      <c r="M200" s="506"/>
      <c r="N200" s="608"/>
      <c r="O200" s="608"/>
      <c r="P200" s="608"/>
      <c r="Q200" s="925"/>
      <c r="R200" s="925"/>
      <c r="S200" s="926"/>
      <c r="T200" s="927"/>
      <c r="U200" s="921"/>
      <c r="V200" s="921"/>
      <c r="W200" s="926"/>
      <c r="X200" s="926"/>
      <c r="Y200" s="921"/>
      <c r="Z200" s="926"/>
      <c r="AA200" s="921"/>
      <c r="AB200" s="921"/>
      <c r="AC200" s="921"/>
      <c r="AD200" s="921"/>
      <c r="AE200" s="926"/>
      <c r="AF200" s="921"/>
      <c r="AG200" s="1508"/>
      <c r="AH200" s="486"/>
      <c r="AI200" s="486"/>
      <c r="AJ200" s="545"/>
      <c r="AL200" s="650"/>
      <c r="AM200" s="652"/>
      <c r="AN200" s="661"/>
      <c r="AO200" s="652"/>
      <c r="AP200" s="652"/>
      <c r="AQ200" s="652"/>
      <c r="AR200" s="652"/>
      <c r="AS200" s="652"/>
      <c r="AT200" s="652"/>
      <c r="AU200" s="652"/>
      <c r="AV200" s="652"/>
      <c r="AW200" s="652"/>
      <c r="AX200" s="652"/>
      <c r="AY200" s="652"/>
      <c r="AZ200" s="652"/>
      <c r="BA200" s="652"/>
      <c r="BB200" s="652"/>
      <c r="BC200" s="652"/>
      <c r="BD200" s="652"/>
      <c r="BE200" s="652"/>
      <c r="BF200" s="652"/>
      <c r="BG200" s="652"/>
      <c r="BH200" s="652"/>
      <c r="BI200" s="652"/>
      <c r="BJ200" s="652"/>
      <c r="BK200" s="652"/>
      <c r="BL200" s="652"/>
      <c r="BM200" s="652"/>
      <c r="BN200" s="652"/>
      <c r="BO200" s="652"/>
    </row>
    <row r="201" spans="1:67" s="5" customFormat="1" ht="15">
      <c r="A201" s="1503" t="s">
        <v>391</v>
      </c>
      <c r="B201" s="1749" t="s">
        <v>454</v>
      </c>
      <c r="C201" s="1749">
        <f>COUNTA(C203:C215)</f>
        <v>13</v>
      </c>
      <c r="D201" s="1749"/>
      <c r="E201" s="1449"/>
      <c r="F201" s="818"/>
      <c r="G201" s="818"/>
      <c r="H201" s="818"/>
      <c r="I201" s="818"/>
      <c r="J201" s="835">
        <f>SUM(J202:J215)</f>
        <v>20818</v>
      </c>
      <c r="K201" s="880"/>
      <c r="L201" s="881"/>
      <c r="M201" s="880"/>
      <c r="N201" s="881"/>
      <c r="O201" s="881"/>
      <c r="P201" s="881"/>
      <c r="Q201" s="925"/>
      <c r="R201" s="925"/>
      <c r="S201" s="926"/>
      <c r="T201" s="1077"/>
      <c r="U201" s="921"/>
      <c r="V201" s="921"/>
      <c r="W201" s="926"/>
      <c r="X201" s="926"/>
      <c r="Y201" s="921"/>
      <c r="Z201" s="926"/>
      <c r="AA201" s="921"/>
      <c r="AB201" s="921"/>
      <c r="AC201" s="921"/>
      <c r="AD201" s="921"/>
      <c r="AE201" s="926"/>
      <c r="AF201" s="921"/>
      <c r="AG201" s="1082"/>
      <c r="AH201" s="1083"/>
      <c r="AI201" s="1083"/>
      <c r="AJ201" s="1084"/>
      <c r="AL201" s="650"/>
      <c r="AM201" s="652"/>
      <c r="AN201" s="661"/>
      <c r="AO201" s="652"/>
      <c r="AP201" s="652"/>
      <c r="AQ201" s="652"/>
      <c r="AR201" s="652"/>
      <c r="AS201" s="652"/>
      <c r="AT201" s="652"/>
      <c r="AU201" s="652"/>
      <c r="AV201" s="652"/>
      <c r="AW201" s="652"/>
      <c r="AX201" s="652"/>
      <c r="AY201" s="652"/>
      <c r="AZ201" s="652"/>
      <c r="BA201" s="652"/>
      <c r="BB201" s="652"/>
      <c r="BC201" s="652"/>
      <c r="BD201" s="652"/>
      <c r="BE201" s="652"/>
      <c r="BF201" s="652"/>
      <c r="BG201" s="652"/>
      <c r="BH201" s="652"/>
      <c r="BI201" s="652"/>
      <c r="BJ201" s="652"/>
      <c r="BK201" s="652"/>
      <c r="BL201" s="652"/>
      <c r="BM201" s="652"/>
      <c r="BN201" s="652"/>
      <c r="BO201" s="652"/>
    </row>
    <row r="202" spans="1:67" s="5" customFormat="1" ht="15">
      <c r="A202" s="1504"/>
      <c r="B202" s="1750"/>
      <c r="C202" s="1750"/>
      <c r="D202" s="1750"/>
      <c r="E202" s="1450"/>
      <c r="F202" s="567"/>
      <c r="G202" s="27"/>
      <c r="H202" s="27"/>
      <c r="I202" s="27"/>
      <c r="J202" s="526">
        <v>2749</v>
      </c>
      <c r="K202" s="573" t="s">
        <v>692</v>
      </c>
      <c r="L202" s="633"/>
      <c r="M202" s="573" t="s">
        <v>2642</v>
      </c>
      <c r="N202" s="633"/>
      <c r="O202" s="573" t="s">
        <v>940</v>
      </c>
      <c r="P202" s="633"/>
      <c r="Q202" s="921">
        <f t="shared" ref="Q202:AF202" si="31">COUNTA(Q196:Q200)</f>
        <v>0</v>
      </c>
      <c r="R202" s="921">
        <f t="shared" si="31"/>
        <v>1</v>
      </c>
      <c r="S202" s="921">
        <f t="shared" si="31"/>
        <v>0</v>
      </c>
      <c r="T202" s="969">
        <f t="shared" si="31"/>
        <v>0</v>
      </c>
      <c r="U202" s="921">
        <f t="shared" si="31"/>
        <v>0</v>
      </c>
      <c r="V202" s="921">
        <f t="shared" si="31"/>
        <v>0</v>
      </c>
      <c r="W202" s="921">
        <f t="shared" si="31"/>
        <v>1</v>
      </c>
      <c r="X202" s="921">
        <f t="shared" si="31"/>
        <v>0</v>
      </c>
      <c r="Y202" s="921">
        <f t="shared" si="31"/>
        <v>0</v>
      </c>
      <c r="Z202" s="921">
        <f t="shared" si="31"/>
        <v>0</v>
      </c>
      <c r="AA202" s="921">
        <f t="shared" si="31"/>
        <v>1</v>
      </c>
      <c r="AB202" s="921">
        <f t="shared" si="31"/>
        <v>0</v>
      </c>
      <c r="AC202" s="921">
        <f t="shared" si="31"/>
        <v>0</v>
      </c>
      <c r="AD202" s="921">
        <f t="shared" si="31"/>
        <v>0</v>
      </c>
      <c r="AE202" s="921">
        <f t="shared" si="31"/>
        <v>0</v>
      </c>
      <c r="AF202" s="921">
        <f t="shared" si="31"/>
        <v>0</v>
      </c>
      <c r="AG202" s="1776"/>
      <c r="AH202" s="1777"/>
      <c r="AI202" s="1777"/>
      <c r="AJ202" s="1778"/>
      <c r="AL202" s="650"/>
      <c r="AM202" s="652"/>
      <c r="AN202" s="661"/>
      <c r="AO202" s="652"/>
      <c r="AP202" s="652"/>
      <c r="AQ202" s="652"/>
      <c r="AR202" s="652"/>
      <c r="AS202" s="652"/>
      <c r="AT202" s="652"/>
      <c r="AU202" s="652"/>
      <c r="AV202" s="652"/>
      <c r="AW202" s="652"/>
      <c r="AX202" s="652"/>
      <c r="AY202" s="652"/>
      <c r="AZ202" s="652"/>
      <c r="BA202" s="652"/>
      <c r="BB202" s="652"/>
      <c r="BC202" s="652"/>
      <c r="BD202" s="652"/>
      <c r="BE202" s="652"/>
      <c r="BF202" s="652"/>
      <c r="BG202" s="652"/>
      <c r="BH202" s="652"/>
      <c r="BI202" s="652"/>
      <c r="BJ202" s="652"/>
      <c r="BK202" s="652"/>
      <c r="BL202" s="652"/>
      <c r="BM202" s="652"/>
      <c r="BN202" s="652"/>
      <c r="BO202" s="652"/>
    </row>
    <row r="203" spans="1:67" s="5" customFormat="1" ht="15" customHeight="1">
      <c r="A203" s="226" t="s">
        <v>391</v>
      </c>
      <c r="B203" s="28"/>
      <c r="C203" s="26" t="s">
        <v>462</v>
      </c>
      <c r="D203" s="1749" t="s">
        <v>454</v>
      </c>
      <c r="E203" s="26"/>
      <c r="F203" s="530">
        <v>32.9</v>
      </c>
      <c r="G203" s="36" t="s">
        <v>751</v>
      </c>
      <c r="H203" s="36">
        <v>450</v>
      </c>
      <c r="I203" s="36">
        <v>1039</v>
      </c>
      <c r="J203" s="505">
        <f>SUM(H203:I203)</f>
        <v>1489</v>
      </c>
      <c r="K203" s="530"/>
      <c r="L203" s="607"/>
      <c r="M203" s="530"/>
      <c r="N203" s="607"/>
      <c r="O203" s="607"/>
      <c r="P203" s="607"/>
      <c r="Q203" s="920"/>
      <c r="R203" s="920"/>
      <c r="S203" s="921"/>
      <c r="T203" s="922" t="s">
        <v>1525</v>
      </c>
      <c r="U203" s="921" t="s">
        <v>1525</v>
      </c>
      <c r="V203" s="921"/>
      <c r="W203" s="921"/>
      <c r="X203" s="921"/>
      <c r="Y203" s="921"/>
      <c r="Z203" s="921"/>
      <c r="AA203" s="921" t="s">
        <v>1525</v>
      </c>
      <c r="AB203" s="921"/>
      <c r="AC203" s="921"/>
      <c r="AD203" s="921"/>
      <c r="AE203" s="921"/>
      <c r="AF203" s="921"/>
      <c r="AG203" s="1507" t="s">
        <v>2547</v>
      </c>
      <c r="AH203" s="1510" t="s">
        <v>2538</v>
      </c>
      <c r="AI203" s="1510" t="s">
        <v>2538</v>
      </c>
      <c r="AJ203" s="1510" t="s">
        <v>2538</v>
      </c>
      <c r="AL203" s="650"/>
      <c r="AM203" s="652"/>
      <c r="AN203" s="661"/>
      <c r="AO203" s="652"/>
      <c r="AP203" s="652"/>
      <c r="AQ203" s="652"/>
      <c r="AR203" s="652"/>
      <c r="AS203" s="652"/>
      <c r="AT203" s="652"/>
      <c r="AU203" s="652"/>
      <c r="AV203" s="652"/>
      <c r="AW203" s="652"/>
      <c r="AX203" s="652"/>
      <c r="AY203" s="652"/>
      <c r="AZ203" s="652"/>
      <c r="BA203" s="652"/>
      <c r="BB203" s="652"/>
      <c r="BC203" s="652"/>
      <c r="BD203" s="652"/>
      <c r="BE203" s="652"/>
      <c r="BF203" s="652"/>
      <c r="BG203" s="652"/>
      <c r="BH203" s="652"/>
      <c r="BI203" s="652"/>
      <c r="BJ203" s="652"/>
      <c r="BK203" s="652"/>
      <c r="BL203" s="652"/>
      <c r="BM203" s="652"/>
      <c r="BN203" s="652"/>
      <c r="BO203" s="652"/>
    </row>
    <row r="204" spans="1:67" s="5" customFormat="1" ht="15">
      <c r="A204" s="226" t="s">
        <v>391</v>
      </c>
      <c r="B204" s="28"/>
      <c r="C204" s="36" t="s">
        <v>455</v>
      </c>
      <c r="D204" s="1749" t="s">
        <v>454</v>
      </c>
      <c r="E204" s="36"/>
      <c r="F204" s="530">
        <v>32.9</v>
      </c>
      <c r="G204" s="36" t="s">
        <v>978</v>
      </c>
      <c r="H204" s="36"/>
      <c r="I204" s="36"/>
      <c r="J204" s="515">
        <v>194</v>
      </c>
      <c r="K204" s="530"/>
      <c r="L204" s="607"/>
      <c r="M204" s="530"/>
      <c r="N204" s="607"/>
      <c r="O204" s="607"/>
      <c r="P204" s="607"/>
      <c r="Q204" s="920"/>
      <c r="R204" s="920"/>
      <c r="S204" s="921"/>
      <c r="T204" s="922"/>
      <c r="U204" s="921"/>
      <c r="V204" s="921"/>
      <c r="W204" s="921"/>
      <c r="X204" s="921"/>
      <c r="Y204" s="921"/>
      <c r="Z204" s="921"/>
      <c r="AA204" s="921"/>
      <c r="AB204" s="921"/>
      <c r="AC204" s="921"/>
      <c r="AD204" s="921"/>
      <c r="AE204" s="921"/>
      <c r="AF204" s="921"/>
      <c r="AG204" s="1508"/>
      <c r="AH204" s="1514"/>
      <c r="AI204" s="1514"/>
      <c r="AJ204" s="1514"/>
      <c r="AL204" s="650"/>
      <c r="AM204" s="652"/>
      <c r="AN204" s="661"/>
      <c r="AO204" s="652"/>
      <c r="AP204" s="652"/>
      <c r="AQ204" s="652"/>
      <c r="AR204" s="652"/>
      <c r="AS204" s="652"/>
      <c r="AT204" s="652"/>
      <c r="AU204" s="652"/>
      <c r="AV204" s="652"/>
      <c r="AW204" s="652"/>
      <c r="AX204" s="652"/>
      <c r="AY204" s="652"/>
      <c r="AZ204" s="652"/>
      <c r="BA204" s="652"/>
      <c r="BB204" s="652"/>
      <c r="BC204" s="652"/>
      <c r="BD204" s="652"/>
      <c r="BE204" s="652"/>
      <c r="BF204" s="652"/>
      <c r="BG204" s="652"/>
      <c r="BH204" s="652"/>
      <c r="BI204" s="652"/>
      <c r="BJ204" s="652"/>
      <c r="BK204" s="652"/>
      <c r="BL204" s="652"/>
      <c r="BM204" s="652"/>
      <c r="BN204" s="652"/>
      <c r="BO204" s="652"/>
    </row>
    <row r="205" spans="1:67" s="5" customFormat="1" ht="15">
      <c r="A205" s="226" t="s">
        <v>391</v>
      </c>
      <c r="B205" s="28"/>
      <c r="C205" s="26" t="s">
        <v>456</v>
      </c>
      <c r="D205" s="1749" t="s">
        <v>454</v>
      </c>
      <c r="E205" s="26"/>
      <c r="F205" s="530">
        <v>7.3</v>
      </c>
      <c r="G205" s="36" t="s">
        <v>751</v>
      </c>
      <c r="H205" s="36">
        <v>879</v>
      </c>
      <c r="I205" s="36">
        <v>1728</v>
      </c>
      <c r="J205" s="505">
        <f>SUM(H205:I205)</f>
        <v>2607</v>
      </c>
      <c r="K205" s="530"/>
      <c r="L205" s="607"/>
      <c r="M205" s="530"/>
      <c r="N205" s="607"/>
      <c r="O205" s="607"/>
      <c r="P205" s="607"/>
      <c r="Q205" s="920"/>
      <c r="R205" s="920"/>
      <c r="S205" s="921"/>
      <c r="T205" s="922"/>
      <c r="U205" s="921"/>
      <c r="V205" s="921"/>
      <c r="W205" s="921"/>
      <c r="X205" s="921"/>
      <c r="Y205" s="921"/>
      <c r="Z205" s="921"/>
      <c r="AA205" s="921"/>
      <c r="AB205" s="921"/>
      <c r="AC205" s="921"/>
      <c r="AD205" s="921"/>
      <c r="AE205" s="921"/>
      <c r="AF205" s="921"/>
      <c r="AG205" s="1508"/>
      <c r="AH205" s="1514"/>
      <c r="AI205" s="1514"/>
      <c r="AJ205" s="1514"/>
      <c r="AL205" s="650"/>
      <c r="AM205" s="652"/>
      <c r="AN205" s="661"/>
      <c r="AO205" s="652"/>
      <c r="AP205" s="652"/>
      <c r="AQ205" s="652"/>
      <c r="AR205" s="652"/>
      <c r="AS205" s="652"/>
      <c r="AT205" s="652"/>
      <c r="AU205" s="652"/>
      <c r="AV205" s="652"/>
      <c r="AW205" s="652"/>
      <c r="AX205" s="652"/>
      <c r="AY205" s="652"/>
      <c r="AZ205" s="652"/>
      <c r="BA205" s="652"/>
      <c r="BB205" s="652"/>
      <c r="BC205" s="652"/>
      <c r="BD205" s="652"/>
      <c r="BE205" s="652"/>
      <c r="BF205" s="652"/>
      <c r="BG205" s="652"/>
      <c r="BH205" s="652"/>
      <c r="BI205" s="652"/>
      <c r="BJ205" s="652"/>
      <c r="BK205" s="652"/>
      <c r="BL205" s="652"/>
      <c r="BM205" s="652"/>
      <c r="BN205" s="652"/>
      <c r="BO205" s="652"/>
    </row>
    <row r="206" spans="1:67" s="5" customFormat="1" ht="15">
      <c r="A206" s="226" t="s">
        <v>391</v>
      </c>
      <c r="B206" s="28"/>
      <c r="C206" s="26" t="s">
        <v>461</v>
      </c>
      <c r="D206" s="1749" t="s">
        <v>454</v>
      </c>
      <c r="E206" s="26"/>
      <c r="F206" s="530">
        <v>9.9</v>
      </c>
      <c r="G206" s="36" t="s">
        <v>751</v>
      </c>
      <c r="H206" s="36">
        <v>520</v>
      </c>
      <c r="I206" s="36">
        <v>916</v>
      </c>
      <c r="J206" s="505">
        <f t="shared" ref="J206:J209" si="32">SUM(H206:I206)</f>
        <v>1436</v>
      </c>
      <c r="K206" s="530"/>
      <c r="L206" s="607"/>
      <c r="M206" s="530"/>
      <c r="N206" s="607"/>
      <c r="O206" s="607"/>
      <c r="P206" s="607"/>
      <c r="Q206" s="920"/>
      <c r="R206" s="920"/>
      <c r="S206" s="921"/>
      <c r="T206" s="922"/>
      <c r="U206" s="921"/>
      <c r="V206" s="921"/>
      <c r="W206" s="921"/>
      <c r="X206" s="921"/>
      <c r="Y206" s="921"/>
      <c r="Z206" s="921"/>
      <c r="AA206" s="921"/>
      <c r="AB206" s="921"/>
      <c r="AC206" s="921"/>
      <c r="AD206" s="921"/>
      <c r="AE206" s="921"/>
      <c r="AF206" s="921"/>
      <c r="AG206" s="1508"/>
      <c r="AH206" s="1514"/>
      <c r="AI206" s="1514"/>
      <c r="AJ206" s="1514"/>
      <c r="AL206" s="650"/>
      <c r="AM206" s="652"/>
      <c r="AN206" s="661"/>
      <c r="AO206" s="652"/>
      <c r="AP206" s="652"/>
      <c r="AQ206" s="652"/>
      <c r="AR206" s="652"/>
      <c r="AS206" s="652"/>
      <c r="AT206" s="652"/>
      <c r="AU206" s="652"/>
      <c r="AV206" s="652"/>
      <c r="AW206" s="652"/>
      <c r="AX206" s="652"/>
      <c r="AY206" s="652"/>
      <c r="AZ206" s="652"/>
      <c r="BA206" s="652"/>
      <c r="BB206" s="652"/>
      <c r="BC206" s="652"/>
      <c r="BD206" s="652"/>
      <c r="BE206" s="652"/>
      <c r="BF206" s="652"/>
      <c r="BG206" s="652"/>
      <c r="BH206" s="652"/>
      <c r="BI206" s="652"/>
      <c r="BJ206" s="652"/>
      <c r="BK206" s="652"/>
      <c r="BL206" s="652"/>
      <c r="BM206" s="652"/>
      <c r="BN206" s="652"/>
      <c r="BO206" s="652"/>
    </row>
    <row r="207" spans="1:67" s="5" customFormat="1" ht="15">
      <c r="A207" s="226" t="s">
        <v>391</v>
      </c>
      <c r="B207" s="28"/>
      <c r="C207" s="26" t="s">
        <v>467</v>
      </c>
      <c r="D207" s="1749" t="s">
        <v>454</v>
      </c>
      <c r="E207" s="26"/>
      <c r="F207" s="530">
        <v>10.4</v>
      </c>
      <c r="G207" s="36" t="s">
        <v>751</v>
      </c>
      <c r="H207" s="36">
        <v>332</v>
      </c>
      <c r="I207" s="36">
        <v>621</v>
      </c>
      <c r="J207" s="505">
        <f t="shared" si="32"/>
        <v>953</v>
      </c>
      <c r="K207" s="530"/>
      <c r="L207" s="607"/>
      <c r="M207" s="530"/>
      <c r="N207" s="607"/>
      <c r="O207" s="607"/>
      <c r="P207" s="607"/>
      <c r="Q207" s="920"/>
      <c r="R207" s="920"/>
      <c r="S207" s="921"/>
      <c r="T207" s="922"/>
      <c r="U207" s="921"/>
      <c r="V207" s="921"/>
      <c r="W207" s="921"/>
      <c r="X207" s="921"/>
      <c r="Y207" s="921"/>
      <c r="Z207" s="921"/>
      <c r="AA207" s="921"/>
      <c r="AB207" s="921"/>
      <c r="AC207" s="921"/>
      <c r="AD207" s="921"/>
      <c r="AE207" s="921"/>
      <c r="AF207" s="921"/>
      <c r="AG207" s="1508"/>
      <c r="AH207" s="1514"/>
      <c r="AI207" s="1514"/>
      <c r="AJ207" s="1514"/>
      <c r="AL207" s="650"/>
      <c r="AM207" s="652"/>
      <c r="AN207" s="661"/>
      <c r="AO207" s="652"/>
      <c r="AP207" s="652"/>
      <c r="AQ207" s="652"/>
      <c r="AR207" s="652"/>
      <c r="AS207" s="652"/>
      <c r="AT207" s="652"/>
      <c r="AU207" s="652"/>
      <c r="AV207" s="652"/>
      <c r="AW207" s="652"/>
      <c r="AX207" s="652"/>
      <c r="AY207" s="652"/>
      <c r="AZ207" s="652"/>
      <c r="BA207" s="652"/>
      <c r="BB207" s="652"/>
      <c r="BC207" s="652"/>
      <c r="BD207" s="652"/>
      <c r="BE207" s="652"/>
      <c r="BF207" s="652"/>
      <c r="BG207" s="652"/>
      <c r="BH207" s="652"/>
      <c r="BI207" s="652"/>
      <c r="BJ207" s="652"/>
      <c r="BK207" s="652"/>
      <c r="BL207" s="652"/>
      <c r="BM207" s="652"/>
      <c r="BN207" s="652"/>
      <c r="BO207" s="652"/>
    </row>
    <row r="208" spans="1:67" s="5" customFormat="1" ht="15">
      <c r="A208" s="226" t="s">
        <v>391</v>
      </c>
      <c r="B208" s="28"/>
      <c r="C208" s="36" t="s">
        <v>1136</v>
      </c>
      <c r="D208" s="1749" t="s">
        <v>454</v>
      </c>
      <c r="E208" s="36"/>
      <c r="F208" s="530">
        <v>38.799999999999997</v>
      </c>
      <c r="G208" s="36" t="s">
        <v>751</v>
      </c>
      <c r="H208" s="36">
        <v>693</v>
      </c>
      <c r="I208" s="36">
        <v>326</v>
      </c>
      <c r="J208" s="505">
        <f t="shared" si="32"/>
        <v>1019</v>
      </c>
      <c r="K208" s="530"/>
      <c r="L208" s="607"/>
      <c r="M208" s="530"/>
      <c r="N208" s="607"/>
      <c r="O208" s="607"/>
      <c r="P208" s="607"/>
      <c r="Q208" s="920"/>
      <c r="R208" s="920"/>
      <c r="S208" s="921"/>
      <c r="T208" s="922"/>
      <c r="U208" s="921"/>
      <c r="V208" s="921"/>
      <c r="W208" s="921"/>
      <c r="X208" s="921"/>
      <c r="Y208" s="921"/>
      <c r="Z208" s="921"/>
      <c r="AA208" s="921"/>
      <c r="AB208" s="921"/>
      <c r="AC208" s="921"/>
      <c r="AD208" s="921"/>
      <c r="AE208" s="921"/>
      <c r="AF208" s="921"/>
      <c r="AG208" s="1508"/>
      <c r="AH208" s="1514"/>
      <c r="AI208" s="1514"/>
      <c r="AJ208" s="1514"/>
      <c r="AL208" s="650"/>
      <c r="AM208" s="652"/>
      <c r="AN208" s="661"/>
      <c r="AO208" s="652"/>
      <c r="AP208" s="652"/>
      <c r="AQ208" s="652"/>
      <c r="AR208" s="652"/>
      <c r="AS208" s="652"/>
      <c r="AT208" s="652"/>
      <c r="AU208" s="652"/>
      <c r="AV208" s="652"/>
      <c r="AW208" s="652"/>
      <c r="AX208" s="652"/>
      <c r="AY208" s="652"/>
      <c r="AZ208" s="652"/>
      <c r="BA208" s="652"/>
      <c r="BB208" s="652"/>
      <c r="BC208" s="652"/>
      <c r="BD208" s="652"/>
      <c r="BE208" s="652"/>
      <c r="BF208" s="652"/>
      <c r="BG208" s="652"/>
      <c r="BH208" s="652"/>
      <c r="BI208" s="652"/>
      <c r="BJ208" s="652"/>
      <c r="BK208" s="652"/>
      <c r="BL208" s="652"/>
      <c r="BM208" s="652"/>
      <c r="BN208" s="652"/>
      <c r="BO208" s="652"/>
    </row>
    <row r="209" spans="1:67" s="5" customFormat="1" ht="15">
      <c r="A209" s="671" t="s">
        <v>391</v>
      </c>
      <c r="B209" s="144"/>
      <c r="C209" s="144" t="s">
        <v>2582</v>
      </c>
      <c r="D209" s="1749" t="s">
        <v>454</v>
      </c>
      <c r="E209" s="144"/>
      <c r="F209" s="520">
        <v>48.8</v>
      </c>
      <c r="G209" s="144" t="s">
        <v>751</v>
      </c>
      <c r="H209" s="144">
        <v>1301</v>
      </c>
      <c r="I209" s="144">
        <v>3388</v>
      </c>
      <c r="J209" s="505">
        <f t="shared" si="32"/>
        <v>4689</v>
      </c>
      <c r="K209" s="573" t="s">
        <v>692</v>
      </c>
      <c r="L209" s="607"/>
      <c r="M209" s="530"/>
      <c r="N209" s="607"/>
      <c r="O209" s="607"/>
      <c r="P209" s="607"/>
      <c r="Q209" s="920"/>
      <c r="R209" s="920"/>
      <c r="S209" s="921"/>
      <c r="T209" s="922"/>
      <c r="U209" s="921"/>
      <c r="V209" s="921"/>
      <c r="W209" s="921"/>
      <c r="X209" s="921"/>
      <c r="Y209" s="921"/>
      <c r="Z209" s="921"/>
      <c r="AA209" s="921"/>
      <c r="AB209" s="921"/>
      <c r="AC209" s="921"/>
      <c r="AD209" s="921"/>
      <c r="AE209" s="921"/>
      <c r="AF209" s="921"/>
      <c r="AG209" s="1508"/>
      <c r="AH209" s="1514"/>
      <c r="AI209" s="1514"/>
      <c r="AJ209" s="1514"/>
      <c r="AL209" s="650"/>
      <c r="AM209" s="652"/>
      <c r="AN209" s="661"/>
      <c r="AO209" s="652"/>
      <c r="AP209" s="652"/>
      <c r="AQ209" s="652"/>
      <c r="AR209" s="652"/>
      <c r="AS209" s="652"/>
      <c r="AT209" s="652"/>
      <c r="AU209" s="652"/>
      <c r="AV209" s="652"/>
      <c r="AW209" s="652"/>
      <c r="AX209" s="652"/>
      <c r="AY209" s="652"/>
      <c r="AZ209" s="652"/>
      <c r="BA209" s="652"/>
      <c r="BB209" s="652"/>
      <c r="BC209" s="652"/>
      <c r="BD209" s="652"/>
      <c r="BE209" s="652"/>
      <c r="BF209" s="652"/>
      <c r="BG209" s="652"/>
      <c r="BH209" s="652"/>
      <c r="BI209" s="652"/>
      <c r="BJ209" s="652"/>
      <c r="BK209" s="652"/>
      <c r="BL209" s="652"/>
      <c r="BM209" s="652"/>
      <c r="BN209" s="652"/>
      <c r="BO209" s="652"/>
    </row>
    <row r="210" spans="1:67" s="5" customFormat="1" ht="15">
      <c r="A210" s="673" t="s">
        <v>391</v>
      </c>
      <c r="B210" s="144"/>
      <c r="C210" s="142" t="s">
        <v>468</v>
      </c>
      <c r="D210" s="1749" t="s">
        <v>454</v>
      </c>
      <c r="E210" s="142"/>
      <c r="F210" s="533">
        <v>50.2</v>
      </c>
      <c r="G210" s="152" t="s">
        <v>978</v>
      </c>
      <c r="H210" s="152"/>
      <c r="I210" s="152"/>
      <c r="J210" s="532">
        <v>32</v>
      </c>
      <c r="K210" s="520"/>
      <c r="L210" s="614"/>
      <c r="M210" s="520"/>
      <c r="N210" s="614"/>
      <c r="O210" s="614"/>
      <c r="P210" s="614"/>
      <c r="Q210" s="932"/>
      <c r="R210" s="932"/>
      <c r="S210" s="933"/>
      <c r="T210" s="934"/>
      <c r="U210" s="933"/>
      <c r="V210" s="933"/>
      <c r="W210" s="933" t="s">
        <v>1525</v>
      </c>
      <c r="X210" s="933"/>
      <c r="Y210" s="933"/>
      <c r="Z210" s="933"/>
      <c r="AA210" s="933" t="s">
        <v>1525</v>
      </c>
      <c r="AB210" s="921"/>
      <c r="AC210" s="921"/>
      <c r="AD210" s="921"/>
      <c r="AE210" s="921"/>
      <c r="AF210" s="921"/>
      <c r="AG210" s="1508"/>
      <c r="AH210" s="1514"/>
      <c r="AI210" s="1514"/>
      <c r="AJ210" s="1514"/>
      <c r="AL210" s="650"/>
      <c r="AM210" s="652"/>
      <c r="AN210" s="661"/>
      <c r="AO210" s="652"/>
      <c r="AP210" s="652"/>
      <c r="AQ210" s="652"/>
      <c r="AR210" s="652"/>
      <c r="AS210" s="652"/>
      <c r="AT210" s="652"/>
      <c r="AU210" s="652"/>
      <c r="AV210" s="652"/>
      <c r="AW210" s="652"/>
      <c r="AX210" s="652"/>
      <c r="AY210" s="652"/>
      <c r="AZ210" s="652"/>
      <c r="BA210" s="652"/>
      <c r="BB210" s="652"/>
      <c r="BC210" s="652"/>
      <c r="BD210" s="652"/>
      <c r="BE210" s="652"/>
      <c r="BF210" s="652"/>
      <c r="BG210" s="652"/>
      <c r="BH210" s="652"/>
      <c r="BI210" s="652"/>
      <c r="BJ210" s="652"/>
      <c r="BK210" s="652"/>
      <c r="BL210" s="652"/>
      <c r="BM210" s="652"/>
      <c r="BN210" s="652"/>
      <c r="BO210" s="652"/>
    </row>
    <row r="211" spans="1:67" s="5" customFormat="1" ht="15">
      <c r="A211" s="673" t="s">
        <v>391</v>
      </c>
      <c r="B211" s="144"/>
      <c r="C211" s="142" t="s">
        <v>464</v>
      </c>
      <c r="D211" s="1749" t="s">
        <v>454</v>
      </c>
      <c r="E211" s="142"/>
      <c r="F211" s="525">
        <v>31.5</v>
      </c>
      <c r="G211" s="152" t="s">
        <v>751</v>
      </c>
      <c r="H211" s="152">
        <v>527</v>
      </c>
      <c r="I211" s="152">
        <v>1334</v>
      </c>
      <c r="J211" s="532">
        <f>SUM(H211:I211)</f>
        <v>1861</v>
      </c>
      <c r="K211" s="533"/>
      <c r="L211" s="618"/>
      <c r="M211" s="533"/>
      <c r="N211" s="618"/>
      <c r="O211" s="618"/>
      <c r="P211" s="618"/>
      <c r="Q211" s="925"/>
      <c r="R211" s="925"/>
      <c r="S211" s="926"/>
      <c r="T211" s="927"/>
      <c r="U211" s="921"/>
      <c r="V211" s="921"/>
      <c r="W211" s="926"/>
      <c r="X211" s="926"/>
      <c r="Y211" s="921"/>
      <c r="Z211" s="926"/>
      <c r="AA211" s="921"/>
      <c r="AB211" s="921"/>
      <c r="AC211" s="921"/>
      <c r="AD211" s="921"/>
      <c r="AE211" s="926"/>
      <c r="AF211" s="921"/>
      <c r="AG211" s="1508"/>
      <c r="AH211" s="1514"/>
      <c r="AI211" s="1514"/>
      <c r="AJ211" s="1514"/>
      <c r="AL211" s="650"/>
      <c r="AM211" s="652"/>
      <c r="AN211" s="661"/>
      <c r="AO211" s="652"/>
      <c r="AP211" s="652"/>
      <c r="AQ211" s="652"/>
      <c r="AR211" s="652"/>
      <c r="AS211" s="652"/>
      <c r="AT211" s="652"/>
      <c r="AU211" s="652"/>
      <c r="AV211" s="652"/>
      <c r="AW211" s="652"/>
      <c r="AX211" s="652"/>
      <c r="AY211" s="652"/>
      <c r="AZ211" s="652"/>
      <c r="BA211" s="652"/>
      <c r="BB211" s="652"/>
      <c r="BC211" s="652"/>
      <c r="BD211" s="652"/>
      <c r="BE211" s="652"/>
      <c r="BF211" s="652"/>
      <c r="BG211" s="652"/>
      <c r="BH211" s="652"/>
      <c r="BI211" s="652"/>
      <c r="BJ211" s="652"/>
      <c r="BK211" s="652"/>
      <c r="BL211" s="652"/>
      <c r="BM211" s="652"/>
      <c r="BN211" s="652"/>
      <c r="BO211" s="652"/>
    </row>
    <row r="212" spans="1:67" s="5" customFormat="1" ht="15">
      <c r="A212" s="673" t="s">
        <v>391</v>
      </c>
      <c r="B212" s="144"/>
      <c r="C212" s="142" t="s">
        <v>465</v>
      </c>
      <c r="D212" s="1749" t="s">
        <v>454</v>
      </c>
      <c r="E212" s="142"/>
      <c r="F212" s="525">
        <v>14.5</v>
      </c>
      <c r="G212" s="152" t="s">
        <v>751</v>
      </c>
      <c r="H212" s="152">
        <v>288</v>
      </c>
      <c r="I212" s="152">
        <v>706</v>
      </c>
      <c r="J212" s="532">
        <f>SUM(H212:I212)</f>
        <v>994</v>
      </c>
      <c r="K212" s="525"/>
      <c r="L212" s="616"/>
      <c r="M212" s="525"/>
      <c r="N212" s="616"/>
      <c r="O212" s="616"/>
      <c r="P212" s="616"/>
      <c r="Q212" s="920"/>
      <c r="R212" s="920"/>
      <c r="S212" s="921"/>
      <c r="T212" s="922"/>
      <c r="U212" s="921"/>
      <c r="V212" s="921"/>
      <c r="W212" s="921"/>
      <c r="X212" s="921"/>
      <c r="Y212" s="921"/>
      <c r="Z212" s="921"/>
      <c r="AA212" s="921"/>
      <c r="AB212" s="921"/>
      <c r="AC212" s="921"/>
      <c r="AD212" s="921"/>
      <c r="AE212" s="921"/>
      <c r="AF212" s="921"/>
      <c r="AG212" s="1508"/>
      <c r="AH212" s="1514"/>
      <c r="AI212" s="1514"/>
      <c r="AJ212" s="1514"/>
      <c r="AL212" s="650"/>
      <c r="AM212" s="652"/>
      <c r="AN212" s="661"/>
      <c r="AO212" s="652"/>
      <c r="AP212" s="652"/>
      <c r="AQ212" s="652"/>
      <c r="AR212" s="652"/>
      <c r="AS212" s="652"/>
      <c r="AT212" s="652"/>
      <c r="AU212" s="652"/>
      <c r="AV212" s="652"/>
      <c r="AW212" s="652"/>
      <c r="AX212" s="652"/>
      <c r="AY212" s="652"/>
      <c r="AZ212" s="652"/>
      <c r="BA212" s="652"/>
      <c r="BB212" s="652"/>
      <c r="BC212" s="652"/>
      <c r="BD212" s="652"/>
      <c r="BE212" s="652"/>
      <c r="BF212" s="652"/>
      <c r="BG212" s="652"/>
      <c r="BH212" s="652"/>
      <c r="BI212" s="652"/>
      <c r="BJ212" s="652"/>
      <c r="BK212" s="652"/>
      <c r="BL212" s="652"/>
      <c r="BM212" s="652"/>
      <c r="BN212" s="652"/>
      <c r="BO212" s="652"/>
    </row>
    <row r="213" spans="1:67" s="5" customFormat="1" ht="15">
      <c r="A213" s="673" t="s">
        <v>391</v>
      </c>
      <c r="B213" s="144"/>
      <c r="C213" s="142" t="s">
        <v>460</v>
      </c>
      <c r="D213" s="1749" t="s">
        <v>454</v>
      </c>
      <c r="E213" s="142"/>
      <c r="F213" s="525">
        <v>4.5999999999999996</v>
      </c>
      <c r="G213" s="152" t="s">
        <v>751</v>
      </c>
      <c r="H213" s="152"/>
      <c r="I213" s="152"/>
      <c r="J213" s="532">
        <v>102</v>
      </c>
      <c r="K213" s="525"/>
      <c r="L213" s="616"/>
      <c r="M213" s="525"/>
      <c r="N213" s="616"/>
      <c r="O213" s="616"/>
      <c r="P213" s="616"/>
      <c r="Q213" s="920"/>
      <c r="R213" s="920"/>
      <c r="S213" s="921"/>
      <c r="T213" s="927"/>
      <c r="U213" s="926"/>
      <c r="V213" s="921"/>
      <c r="W213" s="921"/>
      <c r="X213" s="921"/>
      <c r="Y213" s="921"/>
      <c r="Z213" s="921"/>
      <c r="AA213" s="921"/>
      <c r="AB213" s="921"/>
      <c r="AC213" s="921"/>
      <c r="AD213" s="921"/>
      <c r="AE213" s="921"/>
      <c r="AF213" s="921"/>
      <c r="AG213" s="1508"/>
      <c r="AH213" s="1514"/>
      <c r="AI213" s="1514"/>
      <c r="AJ213" s="1514"/>
      <c r="AL213" s="650"/>
      <c r="AM213" s="652"/>
      <c r="AN213" s="661"/>
      <c r="AO213" s="652"/>
      <c r="AP213" s="652"/>
      <c r="AQ213" s="652"/>
      <c r="AR213" s="652"/>
      <c r="AS213" s="652"/>
      <c r="AT213" s="652"/>
      <c r="AU213" s="652"/>
      <c r="AV213" s="652"/>
      <c r="AW213" s="652"/>
      <c r="AX213" s="652"/>
      <c r="AY213" s="652"/>
      <c r="AZ213" s="652"/>
      <c r="BA213" s="652"/>
      <c r="BB213" s="652"/>
      <c r="BC213" s="652"/>
      <c r="BD213" s="652"/>
      <c r="BE213" s="652"/>
      <c r="BF213" s="652"/>
      <c r="BG213" s="652"/>
      <c r="BH213" s="652"/>
      <c r="BI213" s="652"/>
      <c r="BJ213" s="652"/>
      <c r="BK213" s="652"/>
      <c r="BL213" s="652"/>
      <c r="BM213" s="652"/>
      <c r="BN213" s="652"/>
      <c r="BO213" s="652"/>
    </row>
    <row r="214" spans="1:67" s="5" customFormat="1" ht="15">
      <c r="A214" s="673" t="s">
        <v>391</v>
      </c>
      <c r="B214" s="142"/>
      <c r="C214" s="142" t="s">
        <v>458</v>
      </c>
      <c r="D214" s="1749" t="s">
        <v>454</v>
      </c>
      <c r="E214" s="142"/>
      <c r="F214" s="525">
        <v>17.600000000000001</v>
      </c>
      <c r="G214" s="142" t="s">
        <v>751</v>
      </c>
      <c r="H214" s="142">
        <v>554</v>
      </c>
      <c r="I214" s="142">
        <v>1835</v>
      </c>
      <c r="J214" s="532">
        <f>SUM(H214:I214)</f>
        <v>2389</v>
      </c>
      <c r="K214" s="525"/>
      <c r="L214" s="616"/>
      <c r="M214" s="525"/>
      <c r="N214" s="616"/>
      <c r="O214" s="616"/>
      <c r="P214" s="616"/>
      <c r="Q214" s="920"/>
      <c r="R214" s="920"/>
      <c r="S214" s="921"/>
      <c r="T214" s="922"/>
      <c r="U214" s="921"/>
      <c r="V214" s="921"/>
      <c r="W214" s="921"/>
      <c r="X214" s="921"/>
      <c r="Y214" s="921"/>
      <c r="Z214" s="921"/>
      <c r="AA214" s="921"/>
      <c r="AB214" s="921"/>
      <c r="AC214" s="921"/>
      <c r="AD214" s="921"/>
      <c r="AE214" s="921"/>
      <c r="AF214" s="921"/>
      <c r="AG214" s="1508"/>
      <c r="AH214" s="1514"/>
      <c r="AI214" s="1514"/>
      <c r="AJ214" s="1514"/>
      <c r="AL214" s="650"/>
      <c r="AM214" s="652"/>
      <c r="AN214" s="661"/>
      <c r="AO214" s="652"/>
      <c r="AP214" s="652"/>
      <c r="AQ214" s="652"/>
      <c r="AR214" s="652"/>
      <c r="AS214" s="652"/>
      <c r="AT214" s="652"/>
      <c r="AU214" s="652"/>
      <c r="AV214" s="652"/>
      <c r="AW214" s="652"/>
      <c r="AX214" s="652"/>
      <c r="AY214" s="652"/>
      <c r="AZ214" s="652"/>
      <c r="BA214" s="652"/>
      <c r="BB214" s="652"/>
      <c r="BC214" s="652"/>
      <c r="BD214" s="652"/>
      <c r="BE214" s="652"/>
      <c r="BF214" s="652"/>
      <c r="BG214" s="652"/>
      <c r="BH214" s="652"/>
      <c r="BI214" s="652"/>
      <c r="BJ214" s="652"/>
      <c r="BK214" s="652"/>
      <c r="BL214" s="652"/>
      <c r="BM214" s="652"/>
      <c r="BN214" s="652"/>
      <c r="BO214" s="652"/>
    </row>
    <row r="215" spans="1:67" s="5" customFormat="1" ht="15">
      <c r="A215" s="673" t="s">
        <v>391</v>
      </c>
      <c r="B215" s="142"/>
      <c r="C215" s="142" t="s">
        <v>463</v>
      </c>
      <c r="D215" s="1749" t="s">
        <v>454</v>
      </c>
      <c r="E215" s="142"/>
      <c r="F215" s="525">
        <v>45.7</v>
      </c>
      <c r="G215" s="142" t="s">
        <v>751</v>
      </c>
      <c r="H215" s="142">
        <v>1</v>
      </c>
      <c r="I215" s="142">
        <v>303</v>
      </c>
      <c r="J215" s="532">
        <f>SUM(H215:I215)</f>
        <v>304</v>
      </c>
      <c r="K215" s="525"/>
      <c r="L215" s="616"/>
      <c r="M215" s="525"/>
      <c r="N215" s="616"/>
      <c r="O215" s="616"/>
      <c r="P215" s="616"/>
      <c r="Q215" s="920"/>
      <c r="R215" s="920"/>
      <c r="S215" s="921"/>
      <c r="T215" s="922"/>
      <c r="U215" s="921"/>
      <c r="V215" s="921"/>
      <c r="W215" s="921"/>
      <c r="X215" s="921"/>
      <c r="Y215" s="921"/>
      <c r="Z215" s="921"/>
      <c r="AA215" s="921"/>
      <c r="AB215" s="921"/>
      <c r="AC215" s="921"/>
      <c r="AD215" s="921"/>
      <c r="AE215" s="921"/>
      <c r="AF215" s="921"/>
      <c r="AG215" s="1508"/>
      <c r="AH215" s="1514"/>
      <c r="AI215" s="1514"/>
      <c r="AJ215" s="1514"/>
      <c r="AL215" s="650"/>
      <c r="AM215" s="652"/>
      <c r="AN215" s="661"/>
      <c r="AO215" s="652"/>
      <c r="AP215" s="652"/>
      <c r="AQ215" s="652"/>
      <c r="AR215" s="652"/>
      <c r="AS215" s="652"/>
      <c r="AT215" s="652"/>
      <c r="AU215" s="652"/>
      <c r="AV215" s="652"/>
      <c r="AW215" s="652"/>
      <c r="AX215" s="652"/>
      <c r="AY215" s="652"/>
      <c r="AZ215" s="652"/>
      <c r="BA215" s="652"/>
      <c r="BB215" s="652"/>
      <c r="BC215" s="652"/>
      <c r="BD215" s="652"/>
      <c r="BE215" s="652"/>
      <c r="BF215" s="652"/>
      <c r="BG215" s="652"/>
      <c r="BH215" s="652"/>
      <c r="BI215" s="652"/>
      <c r="BJ215" s="652"/>
      <c r="BK215" s="652"/>
      <c r="BL215" s="652"/>
      <c r="BM215" s="652"/>
      <c r="BN215" s="652"/>
      <c r="BO215" s="652"/>
    </row>
    <row r="216" spans="1:67" s="5" customFormat="1" ht="15">
      <c r="K216" s="525"/>
      <c r="L216" s="616"/>
      <c r="M216" s="525"/>
      <c r="N216" s="616"/>
      <c r="O216" s="616"/>
      <c r="P216" s="616"/>
      <c r="Q216" s="920"/>
      <c r="R216" s="920"/>
      <c r="S216" s="921"/>
      <c r="T216" s="922"/>
      <c r="U216" s="921"/>
      <c r="V216" s="921"/>
      <c r="W216" s="921"/>
      <c r="X216" s="921"/>
      <c r="Y216" s="921"/>
      <c r="Z216" s="921"/>
      <c r="AA216" s="921"/>
      <c r="AB216" s="921"/>
      <c r="AC216" s="921"/>
      <c r="AD216" s="921"/>
      <c r="AE216" s="921"/>
      <c r="AF216" s="921"/>
      <c r="AG216" s="1509"/>
      <c r="AH216" s="1515"/>
      <c r="AI216" s="1515"/>
      <c r="AJ216" s="1515"/>
      <c r="AL216" s="650"/>
      <c r="AM216" s="652"/>
      <c r="AN216" s="661"/>
      <c r="AO216" s="652"/>
      <c r="AP216" s="652"/>
      <c r="AQ216" s="652"/>
      <c r="AR216" s="652"/>
      <c r="AS216" s="652"/>
      <c r="AT216" s="652"/>
      <c r="AU216" s="652"/>
      <c r="AV216" s="652"/>
      <c r="AW216" s="652"/>
      <c r="AX216" s="652"/>
      <c r="AY216" s="652"/>
      <c r="AZ216" s="652"/>
      <c r="BA216" s="652"/>
      <c r="BB216" s="652"/>
      <c r="BC216" s="652"/>
      <c r="BD216" s="652"/>
      <c r="BE216" s="652"/>
      <c r="BF216" s="652"/>
      <c r="BG216" s="652"/>
      <c r="BH216" s="652"/>
      <c r="BI216" s="652"/>
      <c r="BJ216" s="652"/>
      <c r="BK216" s="652"/>
      <c r="BL216" s="652"/>
      <c r="BM216" s="652"/>
      <c r="BN216" s="652"/>
      <c r="BO216" s="652"/>
    </row>
    <row r="217" spans="1:67" s="5" customFormat="1" ht="15">
      <c r="A217" s="1756" t="s">
        <v>391</v>
      </c>
      <c r="B217" s="1757" t="s">
        <v>728</v>
      </c>
      <c r="C217" s="1781">
        <f>COUNTA(C219:C223)</f>
        <v>5</v>
      </c>
      <c r="D217" s="1781"/>
      <c r="E217" s="1495"/>
      <c r="F217" s="542"/>
      <c r="G217" s="27" t="s">
        <v>766</v>
      </c>
      <c r="H217" s="27">
        <v>1461</v>
      </c>
      <c r="I217" s="27"/>
      <c r="J217" s="526">
        <f>SUM(J218:J223)</f>
        <v>3348</v>
      </c>
      <c r="K217" s="542"/>
      <c r="L217" s="622"/>
      <c r="M217" s="542"/>
      <c r="N217" s="622"/>
      <c r="O217" s="622"/>
      <c r="P217" s="622"/>
      <c r="Q217" s="921">
        <f t="shared" ref="Q217:AF217" si="33">COUNTA(Q203:Q216)</f>
        <v>0</v>
      </c>
      <c r="R217" s="921">
        <f t="shared" si="33"/>
        <v>0</v>
      </c>
      <c r="S217" s="921">
        <f t="shared" si="33"/>
        <v>0</v>
      </c>
      <c r="T217" s="969">
        <f t="shared" si="33"/>
        <v>1</v>
      </c>
      <c r="U217" s="921">
        <f t="shared" si="33"/>
        <v>1</v>
      </c>
      <c r="V217" s="921">
        <f t="shared" si="33"/>
        <v>0</v>
      </c>
      <c r="W217" s="921">
        <f t="shared" si="33"/>
        <v>1</v>
      </c>
      <c r="X217" s="921">
        <f t="shared" si="33"/>
        <v>0</v>
      </c>
      <c r="Y217" s="921">
        <f t="shared" si="33"/>
        <v>0</v>
      </c>
      <c r="Z217" s="921">
        <f t="shared" si="33"/>
        <v>0</v>
      </c>
      <c r="AA217" s="921">
        <f t="shared" si="33"/>
        <v>2</v>
      </c>
      <c r="AB217" s="921">
        <f t="shared" si="33"/>
        <v>0</v>
      </c>
      <c r="AC217" s="921">
        <f t="shared" si="33"/>
        <v>0</v>
      </c>
      <c r="AD217" s="921">
        <f t="shared" si="33"/>
        <v>0</v>
      </c>
      <c r="AE217" s="921">
        <f t="shared" si="33"/>
        <v>0</v>
      </c>
      <c r="AF217" s="921">
        <f t="shared" si="33"/>
        <v>0</v>
      </c>
      <c r="AG217" s="1776"/>
      <c r="AH217" s="1777"/>
      <c r="AI217" s="1777"/>
      <c r="AJ217" s="1778"/>
      <c r="AL217" s="650"/>
      <c r="AM217" s="652"/>
      <c r="AN217" s="661"/>
      <c r="AO217" s="652"/>
      <c r="AP217" s="652"/>
      <c r="AQ217" s="652"/>
      <c r="AR217" s="652"/>
      <c r="AS217" s="652"/>
      <c r="AT217" s="652"/>
      <c r="AU217" s="652"/>
      <c r="AV217" s="652"/>
      <c r="AW217" s="652"/>
      <c r="AX217" s="652"/>
      <c r="AY217" s="652"/>
      <c r="AZ217" s="652"/>
      <c r="BA217" s="652"/>
      <c r="BB217" s="652"/>
      <c r="BC217" s="652"/>
      <c r="BD217" s="652"/>
      <c r="BE217" s="652"/>
      <c r="BF217" s="652"/>
      <c r="BG217" s="652"/>
      <c r="BH217" s="652"/>
      <c r="BI217" s="652"/>
      <c r="BJ217" s="652"/>
      <c r="BK217" s="652"/>
      <c r="BL217" s="652"/>
      <c r="BM217" s="652"/>
      <c r="BN217" s="652"/>
      <c r="BO217" s="652"/>
    </row>
    <row r="218" spans="1:67" s="5" customFormat="1" ht="15">
      <c r="A218" s="1761"/>
      <c r="B218" s="1504"/>
      <c r="C218" s="1783"/>
      <c r="D218" s="1783"/>
      <c r="E218" s="1497"/>
      <c r="F218" s="567"/>
      <c r="I218" s="27"/>
      <c r="J218" s="526">
        <v>944</v>
      </c>
      <c r="K218" s="573" t="s">
        <v>692</v>
      </c>
      <c r="L218" s="633"/>
      <c r="M218" s="573" t="s">
        <v>2642</v>
      </c>
      <c r="N218" s="633"/>
      <c r="O218" s="573" t="s">
        <v>686</v>
      </c>
      <c r="P218" s="633"/>
      <c r="Q218" s="925"/>
      <c r="R218" s="920"/>
      <c r="S218" s="921" t="s">
        <v>1525</v>
      </c>
      <c r="T218" s="922"/>
      <c r="U218" s="921" t="s">
        <v>1525</v>
      </c>
      <c r="V218" s="921"/>
      <c r="W218" s="921"/>
      <c r="X218" s="921"/>
      <c r="Y218" s="921"/>
      <c r="Z218" s="921"/>
      <c r="AA218" s="921"/>
      <c r="AB218" s="921"/>
      <c r="AC218" s="921" t="s">
        <v>1525</v>
      </c>
      <c r="AD218" s="921"/>
      <c r="AE218" s="921"/>
      <c r="AF218" s="921"/>
      <c r="AG218" s="1507"/>
      <c r="AH218" s="1507"/>
      <c r="AI218" s="1507"/>
      <c r="AJ218" s="1516"/>
      <c r="AL218" s="650"/>
      <c r="AM218" s="652"/>
      <c r="AN218" s="661"/>
      <c r="AO218" s="652"/>
      <c r="AP218" s="652"/>
      <c r="AQ218" s="652"/>
      <c r="AR218" s="652"/>
      <c r="AS218" s="652"/>
      <c r="AT218" s="652"/>
      <c r="AU218" s="652"/>
      <c r="AV218" s="652"/>
      <c r="AW218" s="652"/>
      <c r="AX218" s="652"/>
      <c r="AY218" s="652"/>
      <c r="AZ218" s="652"/>
      <c r="BA218" s="652"/>
      <c r="BB218" s="652"/>
      <c r="BC218" s="652"/>
      <c r="BD218" s="652"/>
      <c r="BE218" s="652"/>
      <c r="BF218" s="652"/>
      <c r="BG218" s="652"/>
      <c r="BH218" s="652"/>
      <c r="BI218" s="652"/>
      <c r="BJ218" s="652"/>
      <c r="BK218" s="652"/>
      <c r="BL218" s="652"/>
      <c r="BM218" s="652"/>
      <c r="BN218" s="652"/>
      <c r="BO218" s="652"/>
    </row>
    <row r="219" spans="1:67" s="5" customFormat="1" ht="15">
      <c r="A219" s="226" t="s">
        <v>391</v>
      </c>
      <c r="B219" s="28"/>
      <c r="C219" s="26" t="s">
        <v>459</v>
      </c>
      <c r="D219" s="1757" t="s">
        <v>728</v>
      </c>
      <c r="E219" s="26"/>
      <c r="F219" s="530">
        <v>57.7</v>
      </c>
      <c r="G219" s="36" t="s">
        <v>766</v>
      </c>
      <c r="H219" s="36">
        <v>72</v>
      </c>
      <c r="I219" s="36">
        <v>52</v>
      </c>
      <c r="J219" s="505">
        <f>SUM(H219:I219)</f>
        <v>124</v>
      </c>
      <c r="K219" s="530"/>
      <c r="L219" s="607"/>
      <c r="M219" s="530"/>
      <c r="N219" s="607"/>
      <c r="O219" s="607"/>
      <c r="P219" s="607"/>
      <c r="Q219" s="920"/>
      <c r="R219" s="920"/>
      <c r="S219" s="921"/>
      <c r="T219" s="922"/>
      <c r="U219" s="921"/>
      <c r="V219" s="921"/>
      <c r="W219" s="921"/>
      <c r="X219" s="921"/>
      <c r="Y219" s="921"/>
      <c r="Z219" s="921"/>
      <c r="AA219" s="921"/>
      <c r="AB219" s="921"/>
      <c r="AC219" s="921"/>
      <c r="AD219" s="921"/>
      <c r="AE219" s="921"/>
      <c r="AF219" s="921"/>
      <c r="AG219" s="1508"/>
      <c r="AH219" s="1508"/>
      <c r="AI219" s="1508"/>
      <c r="AJ219" s="1517"/>
      <c r="AL219" s="650"/>
      <c r="AM219" s="652"/>
      <c r="AN219" s="661"/>
      <c r="AO219" s="652"/>
      <c r="AP219" s="652"/>
      <c r="AQ219" s="652"/>
      <c r="AR219" s="652"/>
      <c r="AS219" s="652"/>
      <c r="AT219" s="652"/>
      <c r="AU219" s="652"/>
      <c r="AV219" s="652"/>
      <c r="AW219" s="652"/>
      <c r="AX219" s="652"/>
      <c r="AY219" s="652"/>
      <c r="AZ219" s="652"/>
      <c r="BA219" s="652"/>
      <c r="BB219" s="652"/>
      <c r="BC219" s="652"/>
      <c r="BD219" s="652"/>
      <c r="BE219" s="652"/>
      <c r="BF219" s="652"/>
      <c r="BG219" s="652"/>
      <c r="BH219" s="652"/>
      <c r="BI219" s="652"/>
      <c r="BJ219" s="652"/>
      <c r="BK219" s="652"/>
      <c r="BL219" s="652"/>
      <c r="BM219" s="652"/>
      <c r="BN219" s="652"/>
      <c r="BO219" s="652"/>
    </row>
    <row r="220" spans="1:67" s="5" customFormat="1" ht="15">
      <c r="A220" s="226" t="s">
        <v>391</v>
      </c>
      <c r="B220" s="28"/>
      <c r="C220" s="26" t="s">
        <v>466</v>
      </c>
      <c r="D220" s="1757" t="s">
        <v>728</v>
      </c>
      <c r="E220" s="26"/>
      <c r="F220" s="530">
        <v>24</v>
      </c>
      <c r="G220" s="36" t="s">
        <v>766</v>
      </c>
      <c r="H220" s="36"/>
      <c r="I220" s="36"/>
      <c r="J220" s="505">
        <v>41</v>
      </c>
      <c r="K220" s="530"/>
      <c r="L220" s="607"/>
      <c r="M220" s="530"/>
      <c r="N220" s="607"/>
      <c r="O220" s="607"/>
      <c r="P220" s="607"/>
      <c r="Q220" s="920"/>
      <c r="R220" s="920"/>
      <c r="S220" s="921"/>
      <c r="T220" s="922"/>
      <c r="U220" s="921"/>
      <c r="V220" s="921"/>
      <c r="W220" s="921"/>
      <c r="X220" s="921"/>
      <c r="Y220" s="921"/>
      <c r="Z220" s="921"/>
      <c r="AA220" s="921"/>
      <c r="AB220" s="921"/>
      <c r="AC220" s="921"/>
      <c r="AD220" s="921"/>
      <c r="AE220" s="921"/>
      <c r="AF220" s="921"/>
      <c r="AG220" s="1508"/>
      <c r="AH220" s="1508"/>
      <c r="AI220" s="1508"/>
      <c r="AJ220" s="1517"/>
      <c r="AL220" s="650"/>
      <c r="AM220" s="652"/>
      <c r="AN220" s="661"/>
      <c r="AO220" s="652"/>
      <c r="AP220" s="652"/>
      <c r="AQ220" s="652"/>
      <c r="AR220" s="652"/>
      <c r="AS220" s="652"/>
      <c r="AT220" s="652"/>
      <c r="AU220" s="652"/>
      <c r="AV220" s="652"/>
      <c r="AW220" s="652"/>
      <c r="AX220" s="652"/>
      <c r="AY220" s="652"/>
      <c r="AZ220" s="652"/>
      <c r="BA220" s="652"/>
      <c r="BB220" s="652"/>
      <c r="BC220" s="652"/>
      <c r="BD220" s="652"/>
      <c r="BE220" s="652"/>
      <c r="BF220" s="652"/>
      <c r="BG220" s="652"/>
      <c r="BH220" s="652"/>
      <c r="BI220" s="652"/>
      <c r="BJ220" s="652"/>
      <c r="BK220" s="652"/>
      <c r="BL220" s="652"/>
      <c r="BM220" s="652"/>
      <c r="BN220" s="652"/>
      <c r="BO220" s="652"/>
    </row>
    <row r="221" spans="1:67" s="5" customFormat="1" ht="15">
      <c r="A221" s="671" t="s">
        <v>391</v>
      </c>
      <c r="B221" s="144"/>
      <c r="C221" s="137" t="s">
        <v>457</v>
      </c>
      <c r="D221" s="1757" t="s">
        <v>728</v>
      </c>
      <c r="E221" s="137"/>
      <c r="F221" s="530"/>
      <c r="G221" s="144" t="s">
        <v>689</v>
      </c>
      <c r="H221" s="144">
        <v>742</v>
      </c>
      <c r="I221" s="144">
        <v>937</v>
      </c>
      <c r="J221" s="505">
        <f>SUM(H221:I221)</f>
        <v>1679</v>
      </c>
      <c r="K221" s="530"/>
      <c r="L221" s="607"/>
      <c r="M221" s="573" t="s">
        <v>2642</v>
      </c>
      <c r="N221" s="607"/>
      <c r="O221" s="573" t="s">
        <v>686</v>
      </c>
      <c r="P221" s="607"/>
      <c r="Q221" s="920"/>
      <c r="R221" s="920"/>
      <c r="S221" s="921"/>
      <c r="T221" s="922"/>
      <c r="U221" s="921" t="s">
        <v>1525</v>
      </c>
      <c r="V221" s="921"/>
      <c r="W221" s="921"/>
      <c r="X221" s="921"/>
      <c r="Y221" s="921"/>
      <c r="Z221" s="921"/>
      <c r="AA221" s="921"/>
      <c r="AB221" s="921"/>
      <c r="AC221" s="921" t="s">
        <v>1525</v>
      </c>
      <c r="AD221" s="921"/>
      <c r="AE221" s="921"/>
      <c r="AF221" s="921"/>
      <c r="AG221" s="1508"/>
      <c r="AH221" s="1508"/>
      <c r="AI221" s="1508"/>
      <c r="AJ221" s="1517"/>
      <c r="AL221" s="650"/>
      <c r="AM221" s="652"/>
      <c r="AN221" s="661"/>
      <c r="AO221" s="652"/>
      <c r="AP221" s="652"/>
      <c r="AQ221" s="652"/>
      <c r="AR221" s="652"/>
      <c r="AS221" s="652"/>
      <c r="AT221" s="652"/>
      <c r="AU221" s="652"/>
      <c r="AV221" s="652"/>
      <c r="AW221" s="652"/>
      <c r="AX221" s="652"/>
      <c r="AY221" s="652"/>
      <c r="AZ221" s="652"/>
      <c r="BA221" s="652"/>
      <c r="BB221" s="652"/>
      <c r="BC221" s="652"/>
      <c r="BD221" s="652"/>
      <c r="BE221" s="652"/>
      <c r="BF221" s="652"/>
      <c r="BG221" s="652"/>
      <c r="BH221" s="652"/>
      <c r="BI221" s="652"/>
      <c r="BJ221" s="652"/>
      <c r="BK221" s="652"/>
      <c r="BL221" s="652"/>
      <c r="BM221" s="652"/>
      <c r="BN221" s="652"/>
      <c r="BO221" s="652"/>
    </row>
    <row r="222" spans="1:67" s="5" customFormat="1" ht="15">
      <c r="A222" s="669" t="s">
        <v>391</v>
      </c>
      <c r="B222" s="28"/>
      <c r="C222" s="26" t="s">
        <v>508</v>
      </c>
      <c r="D222" s="1757" t="s">
        <v>728</v>
      </c>
      <c r="E222" s="26"/>
      <c r="F222" s="504"/>
      <c r="G222" s="28"/>
      <c r="H222" s="28"/>
      <c r="I222" s="28"/>
      <c r="J222" s="505">
        <v>209</v>
      </c>
      <c r="K222" s="504"/>
      <c r="L222" s="629"/>
      <c r="M222" s="504"/>
      <c r="N222" s="629"/>
      <c r="O222" s="629"/>
      <c r="P222" s="629"/>
      <c r="Q222" s="920"/>
      <c r="R222" s="920"/>
      <c r="S222" s="921"/>
      <c r="T222" s="922"/>
      <c r="U222" s="921"/>
      <c r="V222" s="921"/>
      <c r="W222" s="921"/>
      <c r="X222" s="921"/>
      <c r="Y222" s="921"/>
      <c r="Z222" s="921"/>
      <c r="AA222" s="921"/>
      <c r="AB222" s="921"/>
      <c r="AC222" s="921"/>
      <c r="AD222" s="921"/>
      <c r="AE222" s="921"/>
      <c r="AF222" s="921"/>
      <c r="AG222" s="1508"/>
      <c r="AH222" s="1508"/>
      <c r="AI222" s="1508"/>
      <c r="AJ222" s="1517"/>
      <c r="AL222" s="650"/>
      <c r="AM222" s="652"/>
      <c r="AN222" s="661"/>
      <c r="AO222" s="652"/>
      <c r="AP222" s="652"/>
      <c r="AQ222" s="652"/>
      <c r="AR222" s="652"/>
      <c r="AS222" s="652"/>
      <c r="AT222" s="652"/>
      <c r="AU222" s="652"/>
      <c r="AV222" s="652"/>
      <c r="AW222" s="652"/>
      <c r="AX222" s="652"/>
      <c r="AY222" s="652"/>
      <c r="AZ222" s="652"/>
      <c r="BA222" s="652"/>
      <c r="BB222" s="652"/>
      <c r="BC222" s="652"/>
      <c r="BD222" s="652"/>
      <c r="BE222" s="652"/>
      <c r="BF222" s="652"/>
      <c r="BG222" s="652"/>
      <c r="BH222" s="652"/>
      <c r="BI222" s="652"/>
      <c r="BJ222" s="652"/>
      <c r="BK222" s="652"/>
      <c r="BL222" s="652"/>
      <c r="BM222" s="652"/>
      <c r="BN222" s="652"/>
      <c r="BO222" s="652"/>
    </row>
    <row r="223" spans="1:67" s="5" customFormat="1" ht="15">
      <c r="A223" s="669" t="s">
        <v>391</v>
      </c>
      <c r="B223" s="28"/>
      <c r="C223" s="26" t="s">
        <v>507</v>
      </c>
      <c r="D223" s="1757" t="s">
        <v>728</v>
      </c>
      <c r="E223" s="26"/>
      <c r="F223" s="504"/>
      <c r="G223" s="28"/>
      <c r="H223" s="28"/>
      <c r="I223" s="28"/>
      <c r="J223" s="505">
        <v>351</v>
      </c>
      <c r="K223" s="504"/>
      <c r="L223" s="629"/>
      <c r="M223" s="504"/>
      <c r="N223" s="629"/>
      <c r="O223" s="629"/>
      <c r="P223" s="629"/>
      <c r="Q223" s="920"/>
      <c r="R223" s="920"/>
      <c r="S223" s="921"/>
      <c r="T223" s="922"/>
      <c r="U223" s="921"/>
      <c r="V223" s="921"/>
      <c r="W223" s="921"/>
      <c r="X223" s="921"/>
      <c r="Y223" s="921"/>
      <c r="Z223" s="921"/>
      <c r="AA223" s="921"/>
      <c r="AB223" s="921"/>
      <c r="AC223" s="921"/>
      <c r="AD223" s="921"/>
      <c r="AE223" s="921"/>
      <c r="AF223" s="921"/>
      <c r="AG223" s="1508"/>
      <c r="AH223" s="1508"/>
      <c r="AI223" s="1508"/>
      <c r="AJ223" s="1517"/>
      <c r="AL223" s="650"/>
      <c r="AM223" s="652"/>
      <c r="AN223" s="661"/>
      <c r="AO223" s="652"/>
      <c r="AP223" s="652"/>
      <c r="AQ223" s="652"/>
      <c r="AR223" s="652"/>
      <c r="AS223" s="652"/>
      <c r="AT223" s="652"/>
      <c r="AU223" s="652"/>
      <c r="AV223" s="652"/>
      <c r="AW223" s="652"/>
      <c r="AX223" s="652"/>
      <c r="AY223" s="652"/>
      <c r="AZ223" s="652"/>
      <c r="BA223" s="652"/>
      <c r="BB223" s="652"/>
      <c r="BC223" s="652"/>
      <c r="BD223" s="652"/>
      <c r="BE223" s="652"/>
      <c r="BF223" s="652"/>
      <c r="BG223" s="652"/>
      <c r="BH223" s="652"/>
      <c r="BI223" s="652"/>
      <c r="BJ223" s="652"/>
      <c r="BK223" s="652"/>
      <c r="BL223" s="652"/>
      <c r="BM223" s="652"/>
      <c r="BN223" s="652"/>
      <c r="BO223" s="652"/>
    </row>
    <row r="224" spans="1:67" s="5" customFormat="1" ht="15">
      <c r="A224" s="669"/>
      <c r="B224" s="28"/>
      <c r="C224" s="26"/>
      <c r="D224" s="26"/>
      <c r="E224" s="26"/>
      <c r="F224" s="504"/>
      <c r="G224" s="28"/>
      <c r="H224" s="28"/>
      <c r="I224" s="28"/>
      <c r="J224" s="505"/>
      <c r="K224" s="504"/>
      <c r="L224" s="629"/>
      <c r="M224" s="504"/>
      <c r="N224" s="629"/>
      <c r="O224" s="629"/>
      <c r="P224" s="629"/>
      <c r="Q224" s="920"/>
      <c r="R224" s="920"/>
      <c r="S224" s="921"/>
      <c r="T224" s="973"/>
      <c r="U224" s="921"/>
      <c r="V224" s="921"/>
      <c r="W224" s="921"/>
      <c r="X224" s="921"/>
      <c r="Y224" s="921"/>
      <c r="Z224" s="921"/>
      <c r="AA224" s="921"/>
      <c r="AB224" s="921"/>
      <c r="AC224" s="921"/>
      <c r="AD224" s="921"/>
      <c r="AE224" s="921"/>
      <c r="AF224" s="921"/>
      <c r="AG224" s="1082"/>
      <c r="AH224" s="1074"/>
      <c r="AI224" s="1074"/>
      <c r="AJ224" s="1075"/>
      <c r="AL224" s="650"/>
      <c r="AM224" s="652"/>
      <c r="AN224" s="661"/>
      <c r="AO224" s="652"/>
      <c r="AP224" s="652"/>
      <c r="AQ224" s="652"/>
      <c r="AR224" s="652"/>
      <c r="AS224" s="652"/>
      <c r="AT224" s="652"/>
      <c r="AU224" s="652"/>
      <c r="AV224" s="652"/>
      <c r="AW224" s="652"/>
      <c r="AX224" s="652"/>
      <c r="AY224" s="652"/>
      <c r="AZ224" s="652"/>
      <c r="BA224" s="652"/>
      <c r="BB224" s="652"/>
      <c r="BC224" s="652"/>
      <c r="BD224" s="652"/>
      <c r="BE224" s="652"/>
      <c r="BF224" s="652"/>
      <c r="BG224" s="652"/>
      <c r="BH224" s="652"/>
      <c r="BI224" s="652"/>
      <c r="BJ224" s="652"/>
      <c r="BK224" s="652"/>
      <c r="BL224" s="652"/>
      <c r="BM224" s="652"/>
      <c r="BN224" s="652"/>
      <c r="BO224" s="652"/>
    </row>
    <row r="225" spans="1:67" s="5" customFormat="1" ht="14.25" customHeight="1">
      <c r="A225" s="859"/>
      <c r="B225" s="50"/>
      <c r="C225" s="50"/>
      <c r="D225" s="50"/>
      <c r="E225" s="50"/>
      <c r="F225" s="514"/>
      <c r="G225" s="50"/>
      <c r="H225" s="50"/>
      <c r="I225" s="50"/>
      <c r="J225" s="862"/>
      <c r="K225" s="514"/>
      <c r="L225" s="863"/>
      <c r="M225" s="514"/>
      <c r="N225" s="863"/>
      <c r="O225" s="863"/>
      <c r="P225" s="863"/>
      <c r="Q225" s="921">
        <f t="shared" ref="Q225:AF225" si="34">COUNTA(Q218:Q223)</f>
        <v>0</v>
      </c>
      <c r="R225" s="921">
        <f t="shared" si="34"/>
        <v>0</v>
      </c>
      <c r="S225" s="921">
        <f t="shared" si="34"/>
        <v>1</v>
      </c>
      <c r="T225" s="969">
        <f t="shared" si="34"/>
        <v>0</v>
      </c>
      <c r="U225" s="921">
        <f t="shared" si="34"/>
        <v>2</v>
      </c>
      <c r="V225" s="921">
        <f t="shared" si="34"/>
        <v>0</v>
      </c>
      <c r="W225" s="921">
        <f t="shared" si="34"/>
        <v>0</v>
      </c>
      <c r="X225" s="921">
        <f t="shared" si="34"/>
        <v>0</v>
      </c>
      <c r="Y225" s="921">
        <f t="shared" si="34"/>
        <v>0</v>
      </c>
      <c r="Z225" s="921">
        <f t="shared" si="34"/>
        <v>0</v>
      </c>
      <c r="AA225" s="921">
        <f t="shared" si="34"/>
        <v>0</v>
      </c>
      <c r="AB225" s="921">
        <f t="shared" si="34"/>
        <v>0</v>
      </c>
      <c r="AC225" s="921">
        <f t="shared" si="34"/>
        <v>2</v>
      </c>
      <c r="AD225" s="921">
        <f t="shared" si="34"/>
        <v>0</v>
      </c>
      <c r="AE225" s="921">
        <f t="shared" si="34"/>
        <v>0</v>
      </c>
      <c r="AF225" s="921">
        <f t="shared" si="34"/>
        <v>0</v>
      </c>
      <c r="AG225" s="1511"/>
      <c r="AH225" s="1512"/>
      <c r="AI225" s="1512"/>
      <c r="AJ225" s="1513"/>
      <c r="AL225" s="650"/>
      <c r="AM225" s="652"/>
      <c r="AN225" s="661"/>
      <c r="AO225" s="652"/>
      <c r="AP225" s="652"/>
      <c r="AQ225" s="652"/>
      <c r="AR225" s="652"/>
      <c r="AS225" s="652"/>
      <c r="AT225" s="652"/>
      <c r="AU225" s="652"/>
      <c r="AV225" s="652"/>
      <c r="AW225" s="652"/>
      <c r="AX225" s="652"/>
      <c r="AY225" s="652"/>
      <c r="AZ225" s="652"/>
      <c r="BA225" s="652"/>
      <c r="BB225" s="652"/>
      <c r="BC225" s="652"/>
      <c r="BD225" s="652"/>
      <c r="BE225" s="652"/>
      <c r="BF225" s="652"/>
      <c r="BG225" s="652"/>
      <c r="BH225" s="652"/>
      <c r="BI225" s="652"/>
      <c r="BJ225" s="652"/>
      <c r="BK225" s="652"/>
      <c r="BL225" s="652"/>
      <c r="BM225" s="652"/>
      <c r="BN225" s="652"/>
      <c r="BO225" s="652"/>
    </row>
    <row r="226" spans="1:67" s="5" customFormat="1" ht="15">
      <c r="A226" s="859"/>
      <c r="B226" s="1559"/>
      <c r="C226" s="1560"/>
      <c r="D226" s="1560"/>
      <c r="E226" s="1560"/>
      <c r="F226" s="1561"/>
      <c r="G226" s="985"/>
      <c r="H226" s="985"/>
      <c r="I226" s="985"/>
      <c r="J226" s="1562">
        <f>SUM(J227:J228)</f>
        <v>2305</v>
      </c>
      <c r="K226" s="1563"/>
      <c r="L226" s="1564"/>
      <c r="M226" s="1561"/>
      <c r="N226" s="1564"/>
      <c r="O226" s="1564"/>
      <c r="P226" s="1564"/>
      <c r="Q226" s="921"/>
      <c r="R226" s="921"/>
      <c r="S226" s="921"/>
      <c r="T226" s="969"/>
      <c r="U226" s="921"/>
      <c r="V226" s="921"/>
      <c r="W226" s="921"/>
      <c r="X226" s="921"/>
      <c r="Y226" s="921"/>
      <c r="Z226" s="921"/>
      <c r="AA226" s="921"/>
      <c r="AB226" s="921"/>
      <c r="AC226" s="921"/>
      <c r="AD226" s="921"/>
      <c r="AE226" s="921"/>
      <c r="AF226" s="921"/>
      <c r="AG226" s="1057"/>
      <c r="AH226" s="1058"/>
      <c r="AI226" s="1058"/>
      <c r="AJ226" s="1059"/>
      <c r="AL226" s="650"/>
      <c r="AM226" s="652"/>
      <c r="AN226" s="661"/>
      <c r="AO226" s="652"/>
      <c r="AP226" s="652"/>
      <c r="AQ226" s="652"/>
      <c r="AR226" s="652"/>
      <c r="AS226" s="652"/>
      <c r="AT226" s="652"/>
      <c r="AU226" s="652"/>
      <c r="AV226" s="652"/>
      <c r="AW226" s="652"/>
      <c r="AX226" s="652"/>
      <c r="AY226" s="652"/>
      <c r="AZ226" s="652"/>
      <c r="BA226" s="652"/>
      <c r="BB226" s="652"/>
      <c r="BC226" s="652"/>
      <c r="BD226" s="652"/>
      <c r="BE226" s="652"/>
      <c r="BF226" s="652"/>
      <c r="BG226" s="652"/>
      <c r="BH226" s="652"/>
      <c r="BI226" s="652"/>
      <c r="BJ226" s="652"/>
      <c r="BK226" s="652"/>
      <c r="BL226" s="652"/>
      <c r="BM226" s="652"/>
      <c r="BN226" s="652"/>
      <c r="BO226" s="652"/>
    </row>
    <row r="227" spans="1:67" s="5" customFormat="1" ht="15">
      <c r="A227" s="490" t="s">
        <v>391</v>
      </c>
      <c r="B227" s="1070" t="s">
        <v>506</v>
      </c>
      <c r="C227" s="1071">
        <f>COUNTA(C228)</f>
        <v>1</v>
      </c>
      <c r="D227" s="1071"/>
      <c r="E227" s="1071"/>
      <c r="F227" s="567"/>
      <c r="G227" s="27" t="s">
        <v>766</v>
      </c>
      <c r="H227" s="27">
        <v>2</v>
      </c>
      <c r="I227" s="27">
        <v>871</v>
      </c>
      <c r="J227" s="526">
        <f>SUM(H227:I227)</f>
        <v>873</v>
      </c>
      <c r="K227" s="573" t="s">
        <v>2429</v>
      </c>
      <c r="L227" s="633"/>
      <c r="M227" s="567"/>
      <c r="N227" s="633"/>
      <c r="O227" s="633"/>
      <c r="P227" s="633"/>
      <c r="Q227" s="925"/>
      <c r="R227" s="920"/>
      <c r="S227" s="921" t="s">
        <v>1525</v>
      </c>
      <c r="T227" s="922"/>
      <c r="U227" s="921"/>
      <c r="V227" s="921"/>
      <c r="W227" s="921"/>
      <c r="X227" s="921"/>
      <c r="Y227" s="921"/>
      <c r="Z227" s="921"/>
      <c r="AA227" s="921"/>
      <c r="AB227" s="921"/>
      <c r="AC227" s="921"/>
      <c r="AD227" s="921"/>
      <c r="AE227" s="921"/>
      <c r="AF227" s="921"/>
      <c r="AG227" s="1507"/>
      <c r="AH227" s="485"/>
      <c r="AI227" s="485"/>
      <c r="AJ227" s="544"/>
      <c r="AL227" s="650"/>
      <c r="AM227" s="652"/>
      <c r="AN227" s="661"/>
      <c r="AO227" s="652"/>
      <c r="AP227" s="652"/>
      <c r="AQ227" s="652"/>
      <c r="AR227" s="652"/>
      <c r="AS227" s="652"/>
      <c r="AT227" s="652"/>
      <c r="AU227" s="652"/>
      <c r="AV227" s="652"/>
      <c r="AW227" s="652"/>
      <c r="AX227" s="652"/>
      <c r="AY227" s="652"/>
      <c r="AZ227" s="652"/>
      <c r="BA227" s="652"/>
      <c r="BB227" s="652"/>
      <c r="BC227" s="652"/>
      <c r="BD227" s="652"/>
      <c r="BE227" s="652"/>
      <c r="BF227" s="652"/>
      <c r="BG227" s="652"/>
      <c r="BH227" s="652"/>
      <c r="BI227" s="652"/>
      <c r="BJ227" s="652"/>
      <c r="BK227" s="652"/>
      <c r="BL227" s="652"/>
      <c r="BM227" s="652"/>
      <c r="BN227" s="652"/>
      <c r="BO227" s="652"/>
    </row>
    <row r="228" spans="1:67" s="5" customFormat="1" ht="15">
      <c r="A228" s="1072" t="s">
        <v>391</v>
      </c>
      <c r="B228" s="886"/>
      <c r="C228" s="886" t="s">
        <v>1135</v>
      </c>
      <c r="D228" s="1070" t="s">
        <v>506</v>
      </c>
      <c r="E228" s="886"/>
      <c r="F228" s="542"/>
      <c r="G228" s="886" t="s">
        <v>766</v>
      </c>
      <c r="H228" s="886">
        <v>477</v>
      </c>
      <c r="I228" s="886">
        <v>955</v>
      </c>
      <c r="J228" s="1565">
        <f>SUM(H228:I228)</f>
        <v>1432</v>
      </c>
      <c r="K228" s="542"/>
      <c r="L228" s="622"/>
      <c r="M228" s="542"/>
      <c r="N228" s="622"/>
      <c r="O228" s="622"/>
      <c r="P228" s="622"/>
      <c r="Q228" s="920"/>
      <c r="R228" s="920"/>
      <c r="S228" s="921"/>
      <c r="T228" s="922"/>
      <c r="U228" s="921"/>
      <c r="V228" s="921"/>
      <c r="W228" s="921"/>
      <c r="X228" s="921"/>
      <c r="Y228" s="921"/>
      <c r="Z228" s="921"/>
      <c r="AA228" s="921"/>
      <c r="AB228" s="921"/>
      <c r="AC228" s="921"/>
      <c r="AD228" s="921"/>
      <c r="AE228" s="921"/>
      <c r="AF228" s="921"/>
      <c r="AG228" s="1508"/>
      <c r="AH228" s="486"/>
      <c r="AI228" s="486"/>
      <c r="AJ228" s="545"/>
      <c r="AL228" s="650"/>
      <c r="AM228" s="652"/>
      <c r="AN228" s="661"/>
      <c r="AO228" s="652"/>
      <c r="AP228" s="652"/>
      <c r="AQ228" s="652"/>
      <c r="AR228" s="652"/>
      <c r="AS228" s="652"/>
      <c r="AT228" s="652"/>
      <c r="AU228" s="652"/>
      <c r="AV228" s="652"/>
      <c r="AW228" s="652"/>
      <c r="AX228" s="652"/>
      <c r="AY228" s="652"/>
      <c r="AZ228" s="652"/>
      <c r="BA228" s="652"/>
      <c r="BB228" s="652"/>
      <c r="BC228" s="652"/>
      <c r="BD228" s="652"/>
      <c r="BE228" s="652"/>
      <c r="BF228" s="652"/>
      <c r="BG228" s="652"/>
      <c r="BH228" s="652"/>
      <c r="BI228" s="652"/>
      <c r="BJ228" s="652"/>
      <c r="BK228" s="652"/>
      <c r="BL228" s="652"/>
      <c r="BM228" s="652"/>
      <c r="BN228" s="652"/>
      <c r="BO228" s="652"/>
    </row>
    <row r="229" spans="1:67" s="5" customFormat="1" ht="15">
      <c r="A229" s="674"/>
      <c r="B229" s="33"/>
      <c r="C229" s="33"/>
      <c r="D229" s="33"/>
      <c r="E229" s="33"/>
      <c r="F229" s="531"/>
      <c r="G229" s="33"/>
      <c r="H229" s="33"/>
      <c r="I229" s="33"/>
      <c r="J229" s="1085"/>
      <c r="K229" s="531"/>
      <c r="L229" s="612"/>
      <c r="M229" s="531"/>
      <c r="N229" s="612"/>
      <c r="O229" s="612"/>
      <c r="P229" s="612"/>
      <c r="Q229" s="920"/>
      <c r="R229" s="920"/>
      <c r="S229" s="921"/>
      <c r="T229" s="922"/>
      <c r="U229" s="921"/>
      <c r="V229" s="921"/>
      <c r="W229" s="921"/>
      <c r="X229" s="921"/>
      <c r="Y229" s="921"/>
      <c r="Z229" s="921"/>
      <c r="AA229" s="921"/>
      <c r="AB229" s="921"/>
      <c r="AC229" s="921"/>
      <c r="AD229" s="921"/>
      <c r="AE229" s="921"/>
      <c r="AF229" s="921"/>
      <c r="AG229" s="1508"/>
      <c r="AH229" s="486"/>
      <c r="AI229" s="486"/>
      <c r="AJ229" s="545"/>
      <c r="AL229" s="650"/>
      <c r="AM229" s="652"/>
      <c r="AN229" s="661"/>
      <c r="AO229" s="652"/>
      <c r="AP229" s="652"/>
      <c r="AQ229" s="652"/>
      <c r="AR229" s="652"/>
      <c r="AS229" s="652"/>
      <c r="AT229" s="652"/>
      <c r="AU229" s="652"/>
      <c r="AV229" s="652"/>
      <c r="AW229" s="652"/>
      <c r="AX229" s="652"/>
      <c r="AY229" s="652"/>
      <c r="AZ229" s="652"/>
      <c r="BA229" s="652"/>
      <c r="BB229" s="652"/>
      <c r="BC229" s="652"/>
      <c r="BD229" s="652"/>
      <c r="BE229" s="652"/>
      <c r="BF229" s="652"/>
      <c r="BG229" s="652"/>
      <c r="BH229" s="652"/>
      <c r="BI229" s="652"/>
      <c r="BJ229" s="652"/>
      <c r="BK229" s="652"/>
      <c r="BL229" s="652"/>
      <c r="BM229" s="652"/>
      <c r="BN229" s="652"/>
      <c r="BO229" s="652"/>
    </row>
    <row r="230" spans="1:67" s="5" customFormat="1" ht="15">
      <c r="A230" s="669"/>
      <c r="B230" s="28"/>
      <c r="C230" s="26"/>
      <c r="D230" s="26"/>
      <c r="E230" s="26"/>
      <c r="F230" s="504"/>
      <c r="G230" s="28"/>
      <c r="H230" s="28"/>
      <c r="I230" s="28"/>
      <c r="J230" s="505"/>
      <c r="K230" s="504"/>
      <c r="L230" s="629"/>
      <c r="M230" s="504"/>
      <c r="N230" s="629"/>
      <c r="O230" s="629"/>
      <c r="P230" s="629"/>
      <c r="Q230" s="920"/>
      <c r="R230" s="920"/>
      <c r="S230" s="921"/>
      <c r="T230" s="922"/>
      <c r="U230" s="921"/>
      <c r="V230" s="921"/>
      <c r="W230" s="921"/>
      <c r="X230" s="921"/>
      <c r="Y230" s="921"/>
      <c r="Z230" s="921"/>
      <c r="AA230" s="921"/>
      <c r="AB230" s="921"/>
      <c r="AC230" s="921"/>
      <c r="AD230" s="921"/>
      <c r="AE230" s="921"/>
      <c r="AF230" s="921"/>
      <c r="AG230" s="1508"/>
      <c r="AH230" s="486"/>
      <c r="AI230" s="486"/>
      <c r="AJ230" s="545"/>
      <c r="AL230" s="650"/>
      <c r="AM230" s="652"/>
      <c r="AN230" s="661"/>
      <c r="AO230" s="652"/>
      <c r="AP230" s="652"/>
      <c r="AQ230" s="652"/>
      <c r="AR230" s="652"/>
      <c r="AS230" s="652"/>
      <c r="AT230" s="652"/>
      <c r="AU230" s="652"/>
      <c r="AV230" s="652"/>
      <c r="AW230" s="652"/>
      <c r="AX230" s="652"/>
      <c r="AY230" s="652"/>
      <c r="AZ230" s="652"/>
      <c r="BA230" s="652"/>
      <c r="BB230" s="652"/>
      <c r="BC230" s="652"/>
      <c r="BD230" s="652"/>
      <c r="BE230" s="652"/>
      <c r="BF230" s="652"/>
      <c r="BG230" s="652"/>
      <c r="BH230" s="652"/>
      <c r="BI230" s="652"/>
      <c r="BJ230" s="652"/>
      <c r="BK230" s="652"/>
      <c r="BL230" s="652"/>
      <c r="BM230" s="652"/>
      <c r="BN230" s="652"/>
      <c r="BO230" s="652"/>
    </row>
    <row r="231" spans="1:67" s="5" customFormat="1" ht="15">
      <c r="A231" s="1756" t="s">
        <v>422</v>
      </c>
      <c r="B231" s="1757" t="s">
        <v>423</v>
      </c>
      <c r="C231" s="1781">
        <f>COUNTA(C233:C238)</f>
        <v>6</v>
      </c>
      <c r="D231" s="1781"/>
      <c r="E231" s="1495"/>
      <c r="F231" s="567"/>
      <c r="G231" s="27" t="s">
        <v>751</v>
      </c>
      <c r="H231" s="27">
        <v>4285</v>
      </c>
      <c r="I231" s="27">
        <v>10955</v>
      </c>
      <c r="J231" s="526">
        <f>SUM(J232:J238)</f>
        <v>15600</v>
      </c>
      <c r="K231" s="567"/>
      <c r="L231" s="633"/>
      <c r="M231" s="737" t="s">
        <v>2644</v>
      </c>
      <c r="N231" s="633"/>
      <c r="O231" s="633"/>
      <c r="P231" s="633"/>
      <c r="Q231" s="921">
        <f t="shared" ref="Q231:AF231" si="35">COUNTA(Q227:Q230)</f>
        <v>0</v>
      </c>
      <c r="R231" s="921">
        <f t="shared" si="35"/>
        <v>0</v>
      </c>
      <c r="S231" s="921">
        <f t="shared" si="35"/>
        <v>1</v>
      </c>
      <c r="T231" s="969">
        <f t="shared" si="35"/>
        <v>0</v>
      </c>
      <c r="U231" s="921">
        <f t="shared" si="35"/>
        <v>0</v>
      </c>
      <c r="V231" s="921">
        <f t="shared" si="35"/>
        <v>0</v>
      </c>
      <c r="W231" s="921">
        <f t="shared" si="35"/>
        <v>0</v>
      </c>
      <c r="X231" s="921">
        <f t="shared" si="35"/>
        <v>0</v>
      </c>
      <c r="Y231" s="921">
        <f t="shared" si="35"/>
        <v>0</v>
      </c>
      <c r="Z231" s="921">
        <f t="shared" si="35"/>
        <v>0</v>
      </c>
      <c r="AA231" s="921">
        <f t="shared" si="35"/>
        <v>0</v>
      </c>
      <c r="AB231" s="921">
        <f t="shared" si="35"/>
        <v>0</v>
      </c>
      <c r="AC231" s="921">
        <f t="shared" si="35"/>
        <v>0</v>
      </c>
      <c r="AD231" s="921">
        <f t="shared" si="35"/>
        <v>0</v>
      </c>
      <c r="AE231" s="921">
        <f t="shared" si="35"/>
        <v>0</v>
      </c>
      <c r="AF231" s="921">
        <f t="shared" si="35"/>
        <v>0</v>
      </c>
      <c r="AG231" s="1776"/>
      <c r="AH231" s="1777"/>
      <c r="AI231" s="1777"/>
      <c r="AJ231" s="1778"/>
      <c r="AL231" s="650"/>
      <c r="AM231" s="652"/>
      <c r="AN231" s="661"/>
      <c r="AO231" s="652"/>
      <c r="AP231" s="652"/>
      <c r="AQ231" s="652"/>
      <c r="AR231" s="652"/>
      <c r="AS231" s="652"/>
      <c r="AT231" s="652"/>
      <c r="AU231" s="652"/>
      <c r="AV231" s="652"/>
      <c r="AW231" s="652"/>
      <c r="AX231" s="652"/>
      <c r="AY231" s="652"/>
      <c r="AZ231" s="652"/>
      <c r="BA231" s="652"/>
      <c r="BB231" s="652"/>
      <c r="BC231" s="652"/>
      <c r="BD231" s="652"/>
      <c r="BE231" s="652"/>
      <c r="BF231" s="652"/>
      <c r="BG231" s="652"/>
      <c r="BH231" s="652"/>
      <c r="BI231" s="652"/>
      <c r="BJ231" s="652"/>
      <c r="BK231" s="652"/>
      <c r="BL231" s="652"/>
      <c r="BM231" s="652"/>
      <c r="BN231" s="652"/>
      <c r="BO231" s="652"/>
    </row>
    <row r="232" spans="1:67" s="5" customFormat="1" ht="15" customHeight="1">
      <c r="A232" s="1761"/>
      <c r="B232" s="1504"/>
      <c r="C232" s="1783"/>
      <c r="D232" s="1783"/>
      <c r="E232" s="1497"/>
      <c r="F232" s="423"/>
      <c r="J232" s="526">
        <f>SUM(H232:I232)</f>
        <v>0</v>
      </c>
      <c r="K232" s="573" t="s">
        <v>692</v>
      </c>
      <c r="L232" s="611"/>
      <c r="M232" s="737" t="s">
        <v>2642</v>
      </c>
      <c r="N232" s="611"/>
      <c r="O232" s="737" t="s">
        <v>685</v>
      </c>
      <c r="P232" s="611"/>
      <c r="Q232" s="920"/>
      <c r="R232" s="920" t="s">
        <v>1525</v>
      </c>
      <c r="S232" s="921"/>
      <c r="T232" s="922"/>
      <c r="U232" s="921"/>
      <c r="V232" s="921" t="s">
        <v>1525</v>
      </c>
      <c r="W232" s="947" t="s">
        <v>1525</v>
      </c>
      <c r="X232" s="921"/>
      <c r="Y232" s="921"/>
      <c r="Z232" s="920" t="s">
        <v>1525</v>
      </c>
      <c r="AA232" s="921"/>
      <c r="AB232" s="921"/>
      <c r="AC232" s="921"/>
      <c r="AD232" s="921"/>
      <c r="AE232" s="921"/>
      <c r="AF232" s="921"/>
      <c r="AG232" s="1507" t="s">
        <v>2548</v>
      </c>
      <c r="AH232" s="1507"/>
      <c r="AI232" s="1507"/>
      <c r="AJ232" s="1516"/>
      <c r="AL232" s="650"/>
      <c r="AM232" s="652"/>
      <c r="AN232" s="661"/>
      <c r="AO232" s="652"/>
      <c r="AP232" s="652"/>
      <c r="AQ232" s="652"/>
      <c r="AR232" s="652"/>
      <c r="AS232" s="652"/>
      <c r="AT232" s="652"/>
      <c r="AU232" s="652"/>
      <c r="AV232" s="652"/>
      <c r="AW232" s="652"/>
      <c r="AX232" s="652"/>
      <c r="AY232" s="652"/>
      <c r="AZ232" s="652"/>
      <c r="BA232" s="652"/>
      <c r="BB232" s="652"/>
      <c r="BC232" s="652"/>
      <c r="BD232" s="652"/>
      <c r="BE232" s="652"/>
      <c r="BF232" s="652"/>
      <c r="BG232" s="652"/>
      <c r="BH232" s="652"/>
      <c r="BI232" s="652"/>
      <c r="BJ232" s="652"/>
      <c r="BK232" s="652"/>
      <c r="BL232" s="652"/>
      <c r="BM232" s="652"/>
      <c r="BN232" s="652"/>
      <c r="BO232" s="652"/>
    </row>
    <row r="233" spans="1:67" s="5" customFormat="1" ht="15">
      <c r="A233" s="226" t="s">
        <v>422</v>
      </c>
      <c r="B233" s="28"/>
      <c r="C233" s="26" t="s">
        <v>425</v>
      </c>
      <c r="D233" s="1757" t="s">
        <v>423</v>
      </c>
      <c r="E233" s="26"/>
      <c r="F233" s="530">
        <v>24.1</v>
      </c>
      <c r="G233" s="36" t="s">
        <v>751</v>
      </c>
      <c r="H233" s="36">
        <v>922</v>
      </c>
      <c r="I233" s="36">
        <v>3316</v>
      </c>
      <c r="J233" s="505">
        <f>SUM(H233:I233)</f>
        <v>4238</v>
      </c>
      <c r="K233" s="530"/>
      <c r="L233" s="607"/>
      <c r="M233" s="530"/>
      <c r="N233" s="607"/>
      <c r="O233" s="607"/>
      <c r="P233" s="607"/>
      <c r="Q233" s="920"/>
      <c r="R233" s="920"/>
      <c r="S233" s="921"/>
      <c r="T233" s="922"/>
      <c r="U233" s="921"/>
      <c r="V233" s="921"/>
      <c r="W233" s="921"/>
      <c r="X233" s="921"/>
      <c r="Y233" s="921"/>
      <c r="Z233" s="921"/>
      <c r="AA233" s="921"/>
      <c r="AB233" s="921"/>
      <c r="AC233" s="921"/>
      <c r="AD233" s="921"/>
      <c r="AE233" s="921"/>
      <c r="AF233" s="921"/>
      <c r="AG233" s="1508"/>
      <c r="AH233" s="1508"/>
      <c r="AI233" s="1508"/>
      <c r="AJ233" s="1517"/>
      <c r="AL233" s="650"/>
      <c r="AM233" s="652"/>
      <c r="AN233" s="661"/>
      <c r="AO233" s="652"/>
      <c r="AP233" s="652"/>
      <c r="AQ233" s="652"/>
      <c r="AR233" s="652"/>
      <c r="AS233" s="652"/>
      <c r="AT233" s="652"/>
      <c r="AU233" s="652"/>
      <c r="AV233" s="652"/>
      <c r="AW233" s="652"/>
      <c r="AX233" s="652"/>
      <c r="AY233" s="652"/>
      <c r="AZ233" s="652"/>
      <c r="BA233" s="652"/>
      <c r="BB233" s="652"/>
      <c r="BC233" s="652"/>
      <c r="BD233" s="652"/>
      <c r="BE233" s="652"/>
      <c r="BF233" s="652"/>
      <c r="BG233" s="652"/>
      <c r="BH233" s="652"/>
      <c r="BI233" s="652"/>
      <c r="BJ233" s="652"/>
      <c r="BK233" s="652"/>
      <c r="BL233" s="652"/>
      <c r="BM233" s="652"/>
      <c r="BN233" s="652"/>
      <c r="BO233" s="652"/>
    </row>
    <row r="234" spans="1:67" s="5" customFormat="1" ht="15">
      <c r="A234" s="226" t="s">
        <v>422</v>
      </c>
      <c r="B234" s="28"/>
      <c r="C234" s="26" t="s">
        <v>427</v>
      </c>
      <c r="D234" s="1757" t="s">
        <v>423</v>
      </c>
      <c r="E234" s="26"/>
      <c r="F234" s="530">
        <v>35</v>
      </c>
      <c r="G234" s="36" t="s">
        <v>751</v>
      </c>
      <c r="H234" s="36">
        <v>937</v>
      </c>
      <c r="I234" s="36">
        <v>3354</v>
      </c>
      <c r="J234" s="505">
        <f t="shared" ref="J234:J238" si="36">SUM(H234:I234)</f>
        <v>4291</v>
      </c>
      <c r="K234" s="530"/>
      <c r="L234" s="607"/>
      <c r="M234" s="530"/>
      <c r="N234" s="607"/>
      <c r="O234" s="607"/>
      <c r="P234" s="607"/>
      <c r="Q234" s="920"/>
      <c r="R234" s="920"/>
      <c r="S234" s="921"/>
      <c r="T234" s="922"/>
      <c r="U234" s="921"/>
      <c r="V234" s="921"/>
      <c r="W234" s="921"/>
      <c r="X234" s="921"/>
      <c r="Y234" s="921"/>
      <c r="Z234" s="921"/>
      <c r="AA234" s="921"/>
      <c r="AB234" s="921"/>
      <c r="AC234" s="921"/>
      <c r="AD234" s="921"/>
      <c r="AE234" s="921"/>
      <c r="AF234" s="921"/>
      <c r="AG234" s="1508"/>
      <c r="AH234" s="1508"/>
      <c r="AI234" s="1508"/>
      <c r="AJ234" s="1517"/>
      <c r="AL234" s="650"/>
      <c r="AM234" s="652"/>
      <c r="AN234" s="661"/>
      <c r="AO234" s="652"/>
      <c r="AP234" s="652"/>
      <c r="AQ234" s="652"/>
      <c r="AR234" s="652"/>
      <c r="AS234" s="652"/>
      <c r="AT234" s="652"/>
      <c r="AU234" s="652"/>
      <c r="AV234" s="652"/>
      <c r="AW234" s="652"/>
      <c r="AX234" s="652"/>
      <c r="AY234" s="652"/>
      <c r="AZ234" s="652"/>
      <c r="BA234" s="652"/>
      <c r="BB234" s="652"/>
      <c r="BC234" s="652"/>
      <c r="BD234" s="652"/>
      <c r="BE234" s="652"/>
      <c r="BF234" s="652"/>
      <c r="BG234" s="652"/>
      <c r="BH234" s="652"/>
      <c r="BI234" s="652"/>
      <c r="BJ234" s="652"/>
      <c r="BK234" s="652"/>
      <c r="BL234" s="652"/>
      <c r="BM234" s="652"/>
      <c r="BN234" s="652"/>
      <c r="BO234" s="652"/>
    </row>
    <row r="235" spans="1:67" s="5" customFormat="1" ht="15">
      <c r="A235" s="226" t="s">
        <v>422</v>
      </c>
      <c r="B235" s="28"/>
      <c r="C235" s="26" t="s">
        <v>424</v>
      </c>
      <c r="D235" s="1757" t="s">
        <v>423</v>
      </c>
      <c r="E235" s="26"/>
      <c r="F235" s="530">
        <v>22</v>
      </c>
      <c r="G235" s="36" t="s">
        <v>751</v>
      </c>
      <c r="H235" s="36">
        <v>1202</v>
      </c>
      <c r="I235" s="36">
        <v>196</v>
      </c>
      <c r="J235" s="505">
        <f t="shared" si="36"/>
        <v>1398</v>
      </c>
      <c r="K235" s="530"/>
      <c r="L235" s="607"/>
      <c r="M235" s="530"/>
      <c r="N235" s="607"/>
      <c r="O235" s="607"/>
      <c r="P235" s="607"/>
      <c r="Q235" s="920"/>
      <c r="R235" s="920"/>
      <c r="S235" s="921"/>
      <c r="T235" s="922"/>
      <c r="U235" s="921"/>
      <c r="V235" s="921"/>
      <c r="W235" s="921"/>
      <c r="X235" s="921"/>
      <c r="Y235" s="921"/>
      <c r="Z235" s="921"/>
      <c r="AA235" s="921"/>
      <c r="AB235" s="921"/>
      <c r="AC235" s="921"/>
      <c r="AD235" s="921"/>
      <c r="AE235" s="921"/>
      <c r="AF235" s="921"/>
      <c r="AG235" s="1508"/>
      <c r="AH235" s="1508"/>
      <c r="AI235" s="1508"/>
      <c r="AJ235" s="1517"/>
      <c r="AL235" s="650"/>
      <c r="AM235" s="652"/>
      <c r="AN235" s="661"/>
      <c r="AO235" s="652"/>
      <c r="AP235" s="652"/>
      <c r="AQ235" s="652"/>
      <c r="AR235" s="652"/>
      <c r="AS235" s="652"/>
      <c r="AT235" s="652"/>
      <c r="AU235" s="652"/>
      <c r="AV235" s="652"/>
      <c r="AW235" s="652"/>
      <c r="AX235" s="652"/>
      <c r="AY235" s="652"/>
      <c r="AZ235" s="652"/>
      <c r="BA235" s="652"/>
      <c r="BB235" s="652"/>
      <c r="BC235" s="652"/>
      <c r="BD235" s="652"/>
      <c r="BE235" s="652"/>
      <c r="BF235" s="652"/>
      <c r="BG235" s="652"/>
      <c r="BH235" s="652"/>
      <c r="BI235" s="652"/>
      <c r="BJ235" s="652"/>
      <c r="BK235" s="652"/>
      <c r="BL235" s="652"/>
      <c r="BM235" s="652"/>
      <c r="BN235" s="652"/>
      <c r="BO235" s="652"/>
    </row>
    <row r="236" spans="1:67" s="5" customFormat="1" ht="15">
      <c r="A236" s="226" t="s">
        <v>422</v>
      </c>
      <c r="B236" s="28"/>
      <c r="C236" s="26" t="s">
        <v>430</v>
      </c>
      <c r="D236" s="1757" t="s">
        <v>423</v>
      </c>
      <c r="E236" s="26"/>
      <c r="F236" s="530">
        <v>25.2</v>
      </c>
      <c r="G236" s="36" t="s">
        <v>751</v>
      </c>
      <c r="H236" s="36">
        <v>737</v>
      </c>
      <c r="I236" s="36">
        <v>2286</v>
      </c>
      <c r="J236" s="505">
        <f t="shared" si="36"/>
        <v>3023</v>
      </c>
      <c r="K236" s="530"/>
      <c r="L236" s="607"/>
      <c r="M236" s="530"/>
      <c r="N236" s="607"/>
      <c r="O236" s="607"/>
      <c r="P236" s="607"/>
      <c r="Q236" s="920"/>
      <c r="R236" s="920"/>
      <c r="S236" s="921"/>
      <c r="T236" s="922"/>
      <c r="U236" s="921"/>
      <c r="V236" s="921"/>
      <c r="W236" s="921"/>
      <c r="X236" s="921"/>
      <c r="Y236" s="921"/>
      <c r="Z236" s="921"/>
      <c r="AA236" s="921"/>
      <c r="AB236" s="921"/>
      <c r="AC236" s="921"/>
      <c r="AD236" s="921"/>
      <c r="AE236" s="921"/>
      <c r="AF236" s="921"/>
      <c r="AG236" s="1508"/>
      <c r="AH236" s="1508"/>
      <c r="AI236" s="1508"/>
      <c r="AJ236" s="1517"/>
      <c r="AL236" s="650"/>
      <c r="AM236" s="652"/>
      <c r="AN236" s="661"/>
      <c r="AO236" s="652"/>
      <c r="AP236" s="652"/>
      <c r="AQ236" s="652"/>
      <c r="AR236" s="652"/>
      <c r="AS236" s="652"/>
      <c r="AT236" s="652"/>
      <c r="AU236" s="652"/>
      <c r="AV236" s="652"/>
      <c r="AW236" s="652"/>
      <c r="AX236" s="652"/>
      <c r="AY236" s="652"/>
      <c r="AZ236" s="652"/>
      <c r="BA236" s="652"/>
      <c r="BB236" s="652"/>
      <c r="BC236" s="652"/>
      <c r="BD236" s="652"/>
      <c r="BE236" s="652"/>
      <c r="BF236" s="652"/>
      <c r="BG236" s="652"/>
      <c r="BH236" s="652"/>
      <c r="BI236" s="652"/>
      <c r="BJ236" s="652"/>
      <c r="BK236" s="652"/>
      <c r="BL236" s="652"/>
      <c r="BM236" s="652"/>
      <c r="BN236" s="652"/>
      <c r="BO236" s="652"/>
    </row>
    <row r="237" spans="1:67" s="5" customFormat="1" ht="15">
      <c r="A237" s="226" t="s">
        <v>422</v>
      </c>
      <c r="B237" s="28"/>
      <c r="C237" s="26" t="s">
        <v>2212</v>
      </c>
      <c r="D237" s="1757" t="s">
        <v>423</v>
      </c>
      <c r="E237" s="26"/>
      <c r="F237" s="506">
        <v>14.1</v>
      </c>
      <c r="G237" s="36" t="s">
        <v>751</v>
      </c>
      <c r="H237" s="36">
        <v>492</v>
      </c>
      <c r="I237" s="36">
        <v>142</v>
      </c>
      <c r="J237" s="505">
        <f t="shared" si="36"/>
        <v>634</v>
      </c>
      <c r="K237" s="506"/>
      <c r="L237" s="608"/>
      <c r="M237" s="506"/>
      <c r="N237" s="608"/>
      <c r="O237" s="608"/>
      <c r="P237" s="608"/>
      <c r="Q237" s="925"/>
      <c r="R237" s="925"/>
      <c r="S237" s="926"/>
      <c r="T237" s="927"/>
      <c r="U237" s="921"/>
      <c r="V237" s="921"/>
      <c r="W237" s="926"/>
      <c r="X237" s="926"/>
      <c r="Y237" s="921"/>
      <c r="Z237" s="926"/>
      <c r="AA237" s="921"/>
      <c r="AB237" s="921"/>
      <c r="AC237" s="921"/>
      <c r="AD237" s="921"/>
      <c r="AE237" s="926"/>
      <c r="AF237" s="921"/>
      <c r="AG237" s="1508"/>
      <c r="AH237" s="1508"/>
      <c r="AI237" s="1508"/>
      <c r="AJ237" s="1517"/>
      <c r="AL237" s="650"/>
      <c r="AM237" s="652"/>
      <c r="AN237" s="661"/>
      <c r="AO237" s="652"/>
      <c r="AP237" s="652"/>
      <c r="AQ237" s="652"/>
      <c r="AR237" s="652"/>
      <c r="AS237" s="652"/>
      <c r="AT237" s="652"/>
      <c r="AU237" s="652"/>
      <c r="AV237" s="652"/>
      <c r="AW237" s="652"/>
      <c r="AX237" s="652"/>
      <c r="AY237" s="652"/>
      <c r="AZ237" s="652"/>
      <c r="BA237" s="652"/>
      <c r="BB237" s="652"/>
      <c r="BC237" s="652"/>
      <c r="BD237" s="652"/>
      <c r="BE237" s="652"/>
      <c r="BF237" s="652"/>
      <c r="BG237" s="652"/>
      <c r="BH237" s="652"/>
      <c r="BI237" s="652"/>
      <c r="BJ237" s="652"/>
      <c r="BK237" s="652"/>
      <c r="BL237" s="652"/>
      <c r="BM237" s="652"/>
      <c r="BN237" s="652"/>
      <c r="BO237" s="652"/>
    </row>
    <row r="238" spans="1:67" s="5" customFormat="1" ht="15">
      <c r="A238" s="668" t="s">
        <v>422</v>
      </c>
      <c r="B238" s="26"/>
      <c r="C238" s="26" t="s">
        <v>431</v>
      </c>
      <c r="D238" s="1757" t="s">
        <v>423</v>
      </c>
      <c r="E238" s="26"/>
      <c r="F238" s="530">
        <v>27.7</v>
      </c>
      <c r="G238" s="26" t="s">
        <v>751</v>
      </c>
      <c r="H238" s="26">
        <v>462</v>
      </c>
      <c r="I238" s="26">
        <v>1554</v>
      </c>
      <c r="J238" s="505">
        <f t="shared" si="36"/>
        <v>2016</v>
      </c>
      <c r="K238" s="530"/>
      <c r="L238" s="607"/>
      <c r="M238" s="530"/>
      <c r="N238" s="607"/>
      <c r="O238" s="607"/>
      <c r="P238" s="607"/>
      <c r="Q238" s="920"/>
      <c r="R238" s="920"/>
      <c r="S238" s="921"/>
      <c r="T238" s="922"/>
      <c r="U238" s="921"/>
      <c r="V238" s="921"/>
      <c r="W238" s="921"/>
      <c r="X238" s="921"/>
      <c r="Y238" s="921"/>
      <c r="Z238" s="921"/>
      <c r="AA238" s="921"/>
      <c r="AB238" s="921"/>
      <c r="AC238" s="921"/>
      <c r="AD238" s="921"/>
      <c r="AE238" s="921"/>
      <c r="AF238" s="921"/>
      <c r="AG238" s="1509"/>
      <c r="AH238" s="1508"/>
      <c r="AI238" s="1508"/>
      <c r="AJ238" s="1517"/>
      <c r="AL238" s="650"/>
      <c r="AM238" s="652"/>
      <c r="AN238" s="661"/>
      <c r="AO238" s="652"/>
      <c r="AP238" s="652"/>
      <c r="AQ238" s="652"/>
      <c r="AR238" s="652"/>
      <c r="AS238" s="652"/>
      <c r="AT238" s="652"/>
      <c r="AU238" s="652"/>
      <c r="AV238" s="652"/>
      <c r="AW238" s="652"/>
      <c r="AX238" s="652"/>
      <c r="AY238" s="652"/>
      <c r="AZ238" s="652"/>
      <c r="BA238" s="652"/>
      <c r="BB238" s="652"/>
      <c r="BC238" s="652"/>
      <c r="BD238" s="652"/>
      <c r="BE238" s="652"/>
      <c r="BF238" s="652"/>
      <c r="BG238" s="652"/>
      <c r="BH238" s="652"/>
      <c r="BI238" s="652"/>
      <c r="BJ238" s="652"/>
      <c r="BK238" s="652"/>
      <c r="BL238" s="652"/>
      <c r="BM238" s="652"/>
      <c r="BN238" s="652"/>
      <c r="BO238" s="652"/>
    </row>
    <row r="239" spans="1:67" s="5" customFormat="1" ht="15">
      <c r="A239" s="668"/>
      <c r="B239" s="26"/>
      <c r="C239" s="26"/>
      <c r="D239" s="26"/>
      <c r="E239" s="26"/>
      <c r="F239" s="530"/>
      <c r="G239" s="26"/>
      <c r="H239" s="26"/>
      <c r="I239" s="26"/>
      <c r="J239" s="505"/>
      <c r="K239" s="530"/>
      <c r="L239" s="607"/>
      <c r="M239" s="530"/>
      <c r="N239" s="607"/>
      <c r="O239" s="607"/>
      <c r="P239" s="607"/>
      <c r="Q239" s="920"/>
      <c r="R239" s="920"/>
      <c r="S239" s="921"/>
      <c r="T239" s="922"/>
      <c r="U239" s="921"/>
      <c r="V239" s="921"/>
      <c r="W239" s="921"/>
      <c r="X239" s="921"/>
      <c r="Y239" s="921"/>
      <c r="Z239" s="921"/>
      <c r="AA239" s="921"/>
      <c r="AB239" s="921"/>
      <c r="AC239" s="921"/>
      <c r="AD239" s="921"/>
      <c r="AE239" s="921"/>
      <c r="AF239" s="921"/>
      <c r="AG239" s="1073"/>
      <c r="AH239" s="1074"/>
      <c r="AI239" s="1074"/>
      <c r="AJ239" s="1075"/>
      <c r="AL239" s="650"/>
      <c r="AM239" s="652"/>
      <c r="AN239" s="661"/>
      <c r="AO239" s="652"/>
      <c r="AP239" s="652"/>
      <c r="AQ239" s="652"/>
      <c r="AR239" s="652"/>
      <c r="AS239" s="652"/>
      <c r="AT239" s="652"/>
      <c r="AU239" s="652"/>
      <c r="AV239" s="652"/>
      <c r="AW239" s="652"/>
      <c r="AX239" s="652"/>
      <c r="AY239" s="652"/>
      <c r="AZ239" s="652"/>
      <c r="BA239" s="652"/>
      <c r="BB239" s="652"/>
      <c r="BC239" s="652"/>
      <c r="BD239" s="652"/>
      <c r="BE239" s="652"/>
      <c r="BF239" s="652"/>
      <c r="BG239" s="652"/>
      <c r="BH239" s="652"/>
      <c r="BI239" s="652"/>
      <c r="BJ239" s="652"/>
      <c r="BK239" s="652"/>
      <c r="BL239" s="652"/>
      <c r="BM239" s="652"/>
      <c r="BN239" s="652"/>
      <c r="BO239" s="652"/>
    </row>
    <row r="240" spans="1:67" s="5" customFormat="1" ht="15">
      <c r="A240" s="490"/>
      <c r="B240" s="27"/>
      <c r="C240" s="27"/>
      <c r="D240" s="27"/>
      <c r="E240" s="27"/>
      <c r="F240" s="567"/>
      <c r="G240" s="27"/>
      <c r="H240" s="27"/>
      <c r="I240" s="27"/>
      <c r="J240" s="526">
        <f>SUM(J241:J245)</f>
        <v>12220</v>
      </c>
      <c r="K240" s="567"/>
      <c r="L240" s="633"/>
      <c r="M240" s="567"/>
      <c r="N240" s="633"/>
      <c r="O240" s="633"/>
      <c r="P240" s="633"/>
      <c r="Q240" s="920"/>
      <c r="R240" s="920"/>
      <c r="S240" s="921"/>
      <c r="T240" s="922"/>
      <c r="U240" s="921"/>
      <c r="V240" s="921"/>
      <c r="W240" s="921"/>
      <c r="X240" s="921"/>
      <c r="Y240" s="921"/>
      <c r="Z240" s="921"/>
      <c r="AA240" s="921"/>
      <c r="AB240" s="921"/>
      <c r="AC240" s="921"/>
      <c r="AD240" s="921"/>
      <c r="AE240" s="921"/>
      <c r="AF240" s="921"/>
      <c r="AG240" s="1776"/>
      <c r="AH240" s="1777"/>
      <c r="AI240" s="1777"/>
      <c r="AJ240" s="1778"/>
      <c r="AL240" s="650"/>
      <c r="AM240" s="652"/>
      <c r="AN240" s="661"/>
      <c r="AO240" s="652"/>
      <c r="AP240" s="652"/>
      <c r="AQ240" s="652"/>
      <c r="AR240" s="652"/>
      <c r="AS240" s="652"/>
      <c r="AT240" s="652"/>
      <c r="AU240" s="652"/>
      <c r="AV240" s="652"/>
      <c r="AW240" s="652"/>
      <c r="AX240" s="652"/>
      <c r="AY240" s="652"/>
      <c r="AZ240" s="652"/>
      <c r="BA240" s="652"/>
      <c r="BB240" s="652"/>
      <c r="BC240" s="652"/>
      <c r="BD240" s="652"/>
      <c r="BE240" s="652"/>
      <c r="BF240" s="652"/>
      <c r="BG240" s="652"/>
      <c r="BH240" s="652"/>
      <c r="BI240" s="652"/>
      <c r="BJ240" s="652"/>
      <c r="BK240" s="652"/>
      <c r="BL240" s="652"/>
      <c r="BM240" s="652"/>
      <c r="BN240" s="652"/>
      <c r="BO240" s="652"/>
    </row>
    <row r="241" spans="1:67" s="5" customFormat="1" ht="15">
      <c r="A241" s="490" t="s">
        <v>422</v>
      </c>
      <c r="B241" s="1070" t="s">
        <v>488</v>
      </c>
      <c r="C241" s="1071">
        <f>COUNTA(B242:C245)</f>
        <v>4</v>
      </c>
      <c r="D241" s="1071"/>
      <c r="E241" s="1071"/>
      <c r="F241" s="567"/>
      <c r="G241" s="27" t="s">
        <v>766</v>
      </c>
      <c r="H241" s="27">
        <v>134</v>
      </c>
      <c r="I241" s="27">
        <v>10418</v>
      </c>
      <c r="J241" s="526">
        <v>2352</v>
      </c>
      <c r="K241" s="573" t="s">
        <v>692</v>
      </c>
      <c r="L241" s="633"/>
      <c r="M241" s="573" t="s">
        <v>2642</v>
      </c>
      <c r="N241" s="633"/>
      <c r="O241" s="573" t="s">
        <v>686</v>
      </c>
      <c r="P241" s="633"/>
      <c r="Q241" s="925"/>
      <c r="R241" s="920" t="s">
        <v>1525</v>
      </c>
      <c r="S241" s="921"/>
      <c r="T241" s="922"/>
      <c r="U241" s="921" t="s">
        <v>1525</v>
      </c>
      <c r="V241" s="921"/>
      <c r="W241" s="921"/>
      <c r="X241" s="921"/>
      <c r="Y241" s="921"/>
      <c r="Z241" s="921"/>
      <c r="AA241" s="921"/>
      <c r="AB241" s="921"/>
      <c r="AC241" s="921" t="s">
        <v>1525</v>
      </c>
      <c r="AD241" s="921"/>
      <c r="AE241" s="921"/>
      <c r="AF241" s="921"/>
      <c r="AG241" s="1507"/>
      <c r="AH241" s="485"/>
      <c r="AI241" s="485"/>
      <c r="AJ241" s="544"/>
      <c r="AL241" s="650"/>
      <c r="AM241" s="652"/>
      <c r="AN241" s="661"/>
      <c r="AO241" s="652"/>
      <c r="AP241" s="652"/>
      <c r="AQ241" s="652"/>
      <c r="AR241" s="652"/>
      <c r="AS241" s="652"/>
      <c r="AT241" s="652"/>
      <c r="AU241" s="652"/>
      <c r="AV241" s="652"/>
      <c r="AW241" s="652"/>
      <c r="AX241" s="652"/>
      <c r="AY241" s="652"/>
      <c r="AZ241" s="652"/>
      <c r="BA241" s="652"/>
      <c r="BB241" s="652"/>
      <c r="BC241" s="652"/>
      <c r="BD241" s="652"/>
      <c r="BE241" s="652"/>
      <c r="BF241" s="652"/>
      <c r="BG241" s="652"/>
      <c r="BH241" s="652"/>
      <c r="BI241" s="652"/>
      <c r="BJ241" s="652"/>
      <c r="BK241" s="652"/>
      <c r="BL241" s="652"/>
      <c r="BM241" s="652"/>
      <c r="BN241" s="652"/>
      <c r="BO241" s="652"/>
    </row>
    <row r="242" spans="1:67" s="5" customFormat="1" ht="15">
      <c r="A242" s="669" t="s">
        <v>422</v>
      </c>
      <c r="B242" s="28"/>
      <c r="C242" s="26" t="s">
        <v>491</v>
      </c>
      <c r="D242" s="1070" t="s">
        <v>488</v>
      </c>
      <c r="E242" s="26"/>
      <c r="F242" s="504"/>
      <c r="G242" s="36" t="s">
        <v>766</v>
      </c>
      <c r="H242" s="36">
        <v>3790</v>
      </c>
      <c r="I242" s="36">
        <v>3371</v>
      </c>
      <c r="J242" s="505">
        <f>SUM(H242:I242)</f>
        <v>7161</v>
      </c>
      <c r="K242" s="504"/>
      <c r="L242" s="629"/>
      <c r="M242" s="504"/>
      <c r="N242" s="629"/>
      <c r="O242" s="629"/>
      <c r="P242" s="629"/>
      <c r="Q242" s="920"/>
      <c r="R242" s="920"/>
      <c r="S242" s="921"/>
      <c r="T242" s="922"/>
      <c r="U242" s="921"/>
      <c r="V242" s="921"/>
      <c r="W242" s="921"/>
      <c r="X242" s="921"/>
      <c r="Y242" s="921"/>
      <c r="Z242" s="921"/>
      <c r="AA242" s="921"/>
      <c r="AB242" s="921"/>
      <c r="AC242" s="921"/>
      <c r="AD242" s="921"/>
      <c r="AE242" s="921"/>
      <c r="AF242" s="921"/>
      <c r="AG242" s="1508"/>
      <c r="AH242" s="486"/>
      <c r="AI242" s="486"/>
      <c r="AJ242" s="545"/>
      <c r="AL242" s="650"/>
      <c r="AM242" s="652"/>
      <c r="AN242" s="661"/>
      <c r="AO242" s="652"/>
      <c r="AP242" s="652"/>
      <c r="AQ242" s="652"/>
      <c r="AR242" s="652"/>
      <c r="AS242" s="652"/>
      <c r="AT242" s="652"/>
      <c r="AU242" s="652"/>
      <c r="AV242" s="652"/>
      <c r="AW242" s="652"/>
      <c r="AX242" s="652"/>
      <c r="AY242" s="652"/>
      <c r="AZ242" s="652"/>
      <c r="BA242" s="652"/>
      <c r="BB242" s="652"/>
      <c r="BC242" s="652"/>
      <c r="BD242" s="652"/>
      <c r="BE242" s="652"/>
      <c r="BF242" s="652"/>
      <c r="BG242" s="652"/>
      <c r="BH242" s="652"/>
      <c r="BI242" s="652"/>
      <c r="BJ242" s="652"/>
      <c r="BK242" s="652"/>
      <c r="BL242" s="652"/>
      <c r="BM242" s="652"/>
      <c r="BN242" s="652"/>
      <c r="BO242" s="652"/>
    </row>
    <row r="243" spans="1:67" s="5" customFormat="1" ht="15">
      <c r="A243" s="669" t="s">
        <v>422</v>
      </c>
      <c r="B243" s="28"/>
      <c r="C243" s="26" t="s">
        <v>489</v>
      </c>
      <c r="D243" s="1070" t="s">
        <v>488</v>
      </c>
      <c r="E243" s="26"/>
      <c r="F243" s="504"/>
      <c r="G243" s="36" t="s">
        <v>766</v>
      </c>
      <c r="H243" s="36"/>
      <c r="I243" s="36"/>
      <c r="J243" s="505">
        <v>47</v>
      </c>
      <c r="K243" s="504"/>
      <c r="L243" s="629"/>
      <c r="M243" s="504"/>
      <c r="N243" s="629"/>
      <c r="O243" s="629"/>
      <c r="P243" s="629"/>
      <c r="Q243" s="920"/>
      <c r="R243" s="920"/>
      <c r="S243" s="921"/>
      <c r="T243" s="922"/>
      <c r="U243" s="921"/>
      <c r="V243" s="921"/>
      <c r="W243" s="921"/>
      <c r="X243" s="921"/>
      <c r="Y243" s="921"/>
      <c r="Z243" s="921"/>
      <c r="AA243" s="921"/>
      <c r="AB243" s="921"/>
      <c r="AC243" s="921"/>
      <c r="AD243" s="921"/>
      <c r="AE243" s="921"/>
      <c r="AF243" s="921"/>
      <c r="AG243" s="1508"/>
      <c r="AH243" s="486"/>
      <c r="AI243" s="486"/>
      <c r="AJ243" s="545"/>
      <c r="AL243" s="650"/>
      <c r="AM243" s="652"/>
      <c r="AN243" s="661"/>
      <c r="AO243" s="652"/>
      <c r="AP243" s="652"/>
      <c r="AQ243" s="652"/>
      <c r="AR243" s="652"/>
      <c r="AS243" s="652"/>
      <c r="AT243" s="652"/>
      <c r="AU243" s="652"/>
      <c r="AV243" s="652"/>
      <c r="AW243" s="652"/>
      <c r="AX243" s="652"/>
      <c r="AY243" s="652"/>
      <c r="AZ243" s="652"/>
      <c r="BA243" s="652"/>
      <c r="BB243" s="652"/>
      <c r="BC243" s="652"/>
      <c r="BD243" s="652"/>
      <c r="BE243" s="652"/>
      <c r="BF243" s="652"/>
      <c r="BG243" s="652"/>
      <c r="BH243" s="652"/>
      <c r="BI243" s="652"/>
      <c r="BJ243" s="652"/>
      <c r="BK243" s="652"/>
      <c r="BL243" s="652"/>
      <c r="BM243" s="652"/>
      <c r="BN243" s="652"/>
      <c r="BO243" s="652"/>
    </row>
    <row r="244" spans="1:67" s="5" customFormat="1" ht="15">
      <c r="A244" s="669" t="s">
        <v>422</v>
      </c>
      <c r="B244" s="28"/>
      <c r="C244" s="26" t="s">
        <v>490</v>
      </c>
      <c r="D244" s="1070" t="s">
        <v>488</v>
      </c>
      <c r="E244" s="26"/>
      <c r="F244" s="504"/>
      <c r="G244" s="36" t="s">
        <v>766</v>
      </c>
      <c r="H244" s="36"/>
      <c r="I244" s="36"/>
      <c r="J244" s="505">
        <v>22</v>
      </c>
      <c r="K244" s="504"/>
      <c r="L244" s="629"/>
      <c r="M244" s="504"/>
      <c r="N244" s="629"/>
      <c r="O244" s="629"/>
      <c r="P244" s="629"/>
      <c r="Q244" s="920"/>
      <c r="R244" s="920"/>
      <c r="S244" s="921"/>
      <c r="T244" s="922"/>
      <c r="U244" s="921"/>
      <c r="V244" s="921"/>
      <c r="W244" s="921"/>
      <c r="X244" s="921"/>
      <c r="Y244" s="921"/>
      <c r="Z244" s="921"/>
      <c r="AA244" s="921"/>
      <c r="AB244" s="921"/>
      <c r="AC244" s="921"/>
      <c r="AD244" s="921"/>
      <c r="AE244" s="921"/>
      <c r="AF244" s="921"/>
      <c r="AG244" s="1508"/>
      <c r="AH244" s="486"/>
      <c r="AI244" s="486"/>
      <c r="AJ244" s="545"/>
      <c r="AL244" s="650"/>
      <c r="AM244" s="652"/>
      <c r="AN244" s="661"/>
      <c r="AO244" s="652"/>
      <c r="AP244" s="652"/>
      <c r="AQ244" s="652"/>
      <c r="AR244" s="652"/>
      <c r="AS244" s="652"/>
      <c r="AT244" s="652"/>
      <c r="AU244" s="652"/>
      <c r="AV244" s="652"/>
      <c r="AW244" s="652"/>
      <c r="AX244" s="652"/>
      <c r="AY244" s="652"/>
      <c r="AZ244" s="652"/>
      <c r="BA244" s="652"/>
      <c r="BB244" s="652"/>
      <c r="BC244" s="652"/>
      <c r="BD244" s="652"/>
      <c r="BE244" s="652"/>
      <c r="BF244" s="652"/>
      <c r="BG244" s="652"/>
      <c r="BH244" s="652"/>
      <c r="BI244" s="652"/>
      <c r="BJ244" s="652"/>
      <c r="BK244" s="652"/>
      <c r="BL244" s="652"/>
      <c r="BM244" s="652"/>
      <c r="BN244" s="652"/>
      <c r="BO244" s="652"/>
    </row>
    <row r="245" spans="1:67" s="5" customFormat="1" ht="15">
      <c r="A245" s="226" t="s">
        <v>422</v>
      </c>
      <c r="B245" s="26"/>
      <c r="C245" s="26" t="s">
        <v>429</v>
      </c>
      <c r="D245" s="1070" t="s">
        <v>488</v>
      </c>
      <c r="E245" s="26"/>
      <c r="F245" s="530">
        <v>1.1000000000000001</v>
      </c>
      <c r="G245" s="36" t="s">
        <v>766</v>
      </c>
      <c r="H245" s="36">
        <v>756</v>
      </c>
      <c r="I245" s="36">
        <v>1882</v>
      </c>
      <c r="J245" s="505">
        <f>SUM(H245:I245)</f>
        <v>2638</v>
      </c>
      <c r="K245" s="530"/>
      <c r="L245" s="607"/>
      <c r="M245" s="530"/>
      <c r="N245" s="607"/>
      <c r="O245" s="607"/>
      <c r="P245" s="607"/>
      <c r="Q245" s="920"/>
      <c r="R245" s="920"/>
      <c r="S245" s="921"/>
      <c r="T245" s="922"/>
      <c r="U245" s="921"/>
      <c r="V245" s="921"/>
      <c r="W245" s="921"/>
      <c r="X245" s="921"/>
      <c r="Y245" s="921"/>
      <c r="Z245" s="921"/>
      <c r="AA245" s="921"/>
      <c r="AB245" s="921"/>
      <c r="AC245" s="921"/>
      <c r="AD245" s="921"/>
      <c r="AE245" s="921"/>
      <c r="AF245" s="921"/>
      <c r="AG245" s="1508"/>
      <c r="AH245" s="486"/>
      <c r="AI245" s="486"/>
      <c r="AJ245" s="545"/>
      <c r="AL245" s="650"/>
      <c r="AM245" s="652"/>
      <c r="AN245" s="661"/>
      <c r="AO245" s="652"/>
      <c r="AP245" s="652"/>
      <c r="AQ245" s="652"/>
      <c r="AR245" s="652"/>
      <c r="AS245" s="652"/>
      <c r="AT245" s="652"/>
      <c r="AU245" s="652"/>
      <c r="AV245" s="652"/>
      <c r="AW245" s="652"/>
      <c r="AX245" s="652"/>
      <c r="AY245" s="652"/>
      <c r="AZ245" s="652"/>
      <c r="BA245" s="652"/>
      <c r="BB245" s="652"/>
      <c r="BC245" s="652"/>
      <c r="BD245" s="652"/>
      <c r="BE245" s="652"/>
      <c r="BF245" s="652"/>
      <c r="BG245" s="652"/>
      <c r="BH245" s="652"/>
      <c r="BI245" s="652"/>
      <c r="BJ245" s="652"/>
      <c r="BK245" s="652"/>
      <c r="BL245" s="652"/>
      <c r="BM245" s="652"/>
      <c r="BN245" s="652"/>
      <c r="BO245" s="652"/>
    </row>
    <row r="246" spans="1:67" s="5" customFormat="1" ht="15">
      <c r="A246" s="226"/>
      <c r="B246" s="26"/>
      <c r="C246" s="26"/>
      <c r="D246" s="26"/>
      <c r="E246" s="26"/>
      <c r="F246" s="530"/>
      <c r="G246" s="36"/>
      <c r="H246" s="36"/>
      <c r="I246" s="36"/>
      <c r="J246" s="505"/>
      <c r="K246" s="530"/>
      <c r="L246" s="607"/>
      <c r="M246" s="530"/>
      <c r="N246" s="607"/>
      <c r="O246" s="607"/>
      <c r="P246" s="607"/>
      <c r="Q246" s="920"/>
      <c r="R246" s="920"/>
      <c r="S246" s="921"/>
      <c r="T246" s="973"/>
      <c r="U246" s="921"/>
      <c r="V246" s="921"/>
      <c r="W246" s="921"/>
      <c r="X246" s="921"/>
      <c r="Y246" s="921"/>
      <c r="Z246" s="921"/>
      <c r="AA246" s="921"/>
      <c r="AB246" s="921"/>
      <c r="AC246" s="921"/>
      <c r="AD246" s="921"/>
      <c r="AE246" s="921"/>
      <c r="AF246" s="921"/>
      <c r="AG246" s="1082"/>
      <c r="AH246" s="1083"/>
      <c r="AI246" s="1083"/>
      <c r="AJ246" s="1084"/>
      <c r="AL246" s="650"/>
      <c r="AM246" s="652"/>
      <c r="AN246" s="661"/>
      <c r="AO246" s="652"/>
      <c r="AP246" s="652"/>
      <c r="AQ246" s="652"/>
      <c r="AR246" s="652"/>
      <c r="AS246" s="652"/>
      <c r="AT246" s="652"/>
      <c r="AU246" s="652"/>
      <c r="AV246" s="652"/>
      <c r="AW246" s="652"/>
      <c r="AX246" s="652"/>
      <c r="AY246" s="652"/>
      <c r="AZ246" s="652"/>
      <c r="BA246" s="652"/>
      <c r="BB246" s="652"/>
      <c r="BC246" s="652"/>
      <c r="BD246" s="652"/>
      <c r="BE246" s="652"/>
      <c r="BF246" s="652"/>
      <c r="BG246" s="652"/>
      <c r="BH246" s="652"/>
      <c r="BI246" s="652"/>
      <c r="BJ246" s="652"/>
      <c r="BK246" s="652"/>
      <c r="BL246" s="652"/>
      <c r="BM246" s="652"/>
      <c r="BN246" s="652"/>
      <c r="BO246" s="652"/>
    </row>
    <row r="247" spans="1:67" s="5" customFormat="1" ht="15">
      <c r="A247" s="1756" t="s">
        <v>395</v>
      </c>
      <c r="B247" s="1757" t="s">
        <v>396</v>
      </c>
      <c r="C247" s="1781">
        <f>COUNTA(C249:C254)</f>
        <v>6</v>
      </c>
      <c r="D247" s="1781"/>
      <c r="E247" s="1495"/>
      <c r="F247" s="567"/>
      <c r="G247" s="27" t="s">
        <v>751</v>
      </c>
      <c r="H247" s="27">
        <v>561</v>
      </c>
      <c r="I247" s="27">
        <v>3897</v>
      </c>
      <c r="J247" s="526">
        <f>SUM(J248:J254)</f>
        <v>12302</v>
      </c>
      <c r="K247" s="567"/>
      <c r="L247" s="633"/>
      <c r="M247" s="567"/>
      <c r="N247" s="633"/>
      <c r="O247" s="633"/>
      <c r="P247" s="633"/>
      <c r="Q247" s="921">
        <f t="shared" ref="Q247:AF247" si="37">COUNTA(Q241:Q245)</f>
        <v>0</v>
      </c>
      <c r="R247" s="921">
        <f t="shared" si="37"/>
        <v>1</v>
      </c>
      <c r="S247" s="921">
        <f t="shared" si="37"/>
        <v>0</v>
      </c>
      <c r="T247" s="969">
        <f t="shared" si="37"/>
        <v>0</v>
      </c>
      <c r="U247" s="921">
        <f t="shared" si="37"/>
        <v>1</v>
      </c>
      <c r="V247" s="921">
        <f t="shared" si="37"/>
        <v>0</v>
      </c>
      <c r="W247" s="921">
        <f t="shared" si="37"/>
        <v>0</v>
      </c>
      <c r="X247" s="921">
        <f t="shared" si="37"/>
        <v>0</v>
      </c>
      <c r="Y247" s="921">
        <f t="shared" si="37"/>
        <v>0</v>
      </c>
      <c r="Z247" s="921">
        <f t="shared" si="37"/>
        <v>0</v>
      </c>
      <c r="AA247" s="921">
        <f t="shared" si="37"/>
        <v>0</v>
      </c>
      <c r="AB247" s="921">
        <f t="shared" si="37"/>
        <v>0</v>
      </c>
      <c r="AC247" s="921">
        <f t="shared" si="37"/>
        <v>1</v>
      </c>
      <c r="AD247" s="921">
        <f t="shared" si="37"/>
        <v>0</v>
      </c>
      <c r="AE247" s="921">
        <f t="shared" si="37"/>
        <v>0</v>
      </c>
      <c r="AF247" s="921">
        <f t="shared" si="37"/>
        <v>0</v>
      </c>
      <c r="AG247" s="1776"/>
      <c r="AH247" s="1777"/>
      <c r="AI247" s="1777"/>
      <c r="AJ247" s="1778"/>
      <c r="AL247" s="650"/>
      <c r="AM247" s="652"/>
      <c r="AN247" s="661"/>
      <c r="AO247" s="652"/>
      <c r="AP247" s="652"/>
      <c r="AQ247" s="652"/>
      <c r="AR247" s="652"/>
      <c r="AS247" s="652"/>
      <c r="AT247" s="652"/>
      <c r="AU247" s="652"/>
      <c r="AV247" s="652"/>
      <c r="AW247" s="652"/>
      <c r="AX247" s="652"/>
      <c r="AY247" s="652"/>
      <c r="AZ247" s="652"/>
      <c r="BA247" s="652"/>
      <c r="BB247" s="652"/>
      <c r="BC247" s="652"/>
      <c r="BD247" s="652"/>
      <c r="BE247" s="652"/>
      <c r="BF247" s="652"/>
      <c r="BG247" s="652"/>
      <c r="BH247" s="652"/>
      <c r="BI247" s="652"/>
      <c r="BJ247" s="652"/>
      <c r="BK247" s="652"/>
      <c r="BL247" s="652"/>
      <c r="BM247" s="652"/>
      <c r="BN247" s="652"/>
      <c r="BO247" s="652"/>
    </row>
    <row r="248" spans="1:67" s="5" customFormat="1" ht="15">
      <c r="A248" s="1761"/>
      <c r="B248" s="1504"/>
      <c r="C248" s="1783"/>
      <c r="D248" s="1783"/>
      <c r="E248" s="1497"/>
      <c r="F248" s="423"/>
      <c r="J248" s="887">
        <f>SUM(H248:I248)</f>
        <v>0</v>
      </c>
      <c r="K248" s="573" t="s">
        <v>692</v>
      </c>
      <c r="L248" s="611"/>
      <c r="M248" s="573" t="s">
        <v>2644</v>
      </c>
      <c r="N248" s="611"/>
      <c r="O248" s="573" t="s">
        <v>940</v>
      </c>
      <c r="P248" s="611"/>
      <c r="Q248" s="925"/>
      <c r="R248" s="920" t="s">
        <v>1525</v>
      </c>
      <c r="S248" s="921"/>
      <c r="T248" s="922"/>
      <c r="U248" s="921"/>
      <c r="V248" s="921"/>
      <c r="W248" s="921" t="s">
        <v>1525</v>
      </c>
      <c r="X248" s="921"/>
      <c r="Y248" s="921"/>
      <c r="Z248" s="921"/>
      <c r="AA248" s="921" t="s">
        <v>1525</v>
      </c>
      <c r="AB248" s="921"/>
      <c r="AC248" s="921"/>
      <c r="AD248" s="921"/>
      <c r="AE248" s="921"/>
      <c r="AF248" s="921"/>
      <c r="AG248" s="1507"/>
      <c r="AH248" s="1507"/>
      <c r="AI248" s="1507"/>
      <c r="AJ248" s="1516"/>
      <c r="AL248" s="650"/>
      <c r="AM248" s="652"/>
      <c r="AN248" s="661"/>
      <c r="AO248" s="652"/>
      <c r="AP248" s="652"/>
      <c r="AQ248" s="652"/>
      <c r="AR248" s="652"/>
      <c r="AS248" s="652"/>
      <c r="AT248" s="652"/>
      <c r="AU248" s="652"/>
      <c r="AV248" s="652"/>
      <c r="AW248" s="652"/>
      <c r="AX248" s="652"/>
      <c r="AY248" s="652"/>
      <c r="AZ248" s="652"/>
      <c r="BA248" s="652"/>
      <c r="BB248" s="652"/>
      <c r="BC248" s="652"/>
      <c r="BD248" s="652"/>
      <c r="BE248" s="652"/>
      <c r="BF248" s="652"/>
      <c r="BG248" s="652"/>
      <c r="BH248" s="652"/>
      <c r="BI248" s="652"/>
      <c r="BJ248" s="652"/>
      <c r="BK248" s="652"/>
      <c r="BL248" s="652"/>
      <c r="BM248" s="652"/>
      <c r="BN248" s="652"/>
      <c r="BO248" s="652"/>
    </row>
    <row r="249" spans="1:67" s="5" customFormat="1" ht="15">
      <c r="A249" s="226" t="s">
        <v>395</v>
      </c>
      <c r="B249" s="28"/>
      <c r="C249" s="26" t="s">
        <v>398</v>
      </c>
      <c r="D249" s="1757" t="s">
        <v>396</v>
      </c>
      <c r="E249" s="26"/>
      <c r="F249" s="504">
        <v>26.1</v>
      </c>
      <c r="G249" s="36" t="s">
        <v>751</v>
      </c>
      <c r="H249" s="36">
        <v>521</v>
      </c>
      <c r="I249" s="36">
        <v>1446</v>
      </c>
      <c r="J249" s="505">
        <f>SUM(H249:I249)</f>
        <v>1967</v>
      </c>
      <c r="K249" s="504"/>
      <c r="L249" s="629"/>
      <c r="M249" s="504"/>
      <c r="N249" s="629"/>
      <c r="O249" s="629"/>
      <c r="P249" s="629"/>
      <c r="Q249" s="920"/>
      <c r="R249" s="920"/>
      <c r="S249" s="921"/>
      <c r="T249" s="922"/>
      <c r="U249" s="921"/>
      <c r="V249" s="921"/>
      <c r="W249" s="921"/>
      <c r="X249" s="921"/>
      <c r="Y249" s="921"/>
      <c r="Z249" s="921"/>
      <c r="AA249" s="921"/>
      <c r="AB249" s="921"/>
      <c r="AC249" s="921"/>
      <c r="AD249" s="921"/>
      <c r="AE249" s="921"/>
      <c r="AF249" s="921"/>
      <c r="AG249" s="1508"/>
      <c r="AH249" s="1508"/>
      <c r="AI249" s="1508"/>
      <c r="AJ249" s="1517"/>
      <c r="AL249" s="650"/>
      <c r="AM249" s="652"/>
      <c r="AN249" s="661"/>
      <c r="AO249" s="652"/>
      <c r="AP249" s="652"/>
      <c r="AQ249" s="652"/>
      <c r="AR249" s="652"/>
      <c r="AS249" s="652"/>
      <c r="AT249" s="652"/>
      <c r="AU249" s="652"/>
      <c r="AV249" s="652"/>
      <c r="AW249" s="652"/>
      <c r="AX249" s="652"/>
      <c r="AY249" s="652"/>
      <c r="AZ249" s="652"/>
      <c r="BA249" s="652"/>
      <c r="BB249" s="652"/>
      <c r="BC249" s="652"/>
      <c r="BD249" s="652"/>
      <c r="BE249" s="652"/>
      <c r="BF249" s="652"/>
      <c r="BG249" s="652"/>
      <c r="BH249" s="652"/>
      <c r="BI249" s="652"/>
      <c r="BJ249" s="652"/>
      <c r="BK249" s="652"/>
      <c r="BL249" s="652"/>
      <c r="BM249" s="652"/>
      <c r="BN249" s="652"/>
      <c r="BO249" s="652"/>
    </row>
    <row r="250" spans="1:67" s="5" customFormat="1" ht="15">
      <c r="A250" s="226" t="s">
        <v>395</v>
      </c>
      <c r="B250" s="28"/>
      <c r="C250" s="26" t="s">
        <v>1137</v>
      </c>
      <c r="D250" s="1757" t="s">
        <v>396</v>
      </c>
      <c r="E250" s="26"/>
      <c r="F250" s="504"/>
      <c r="G250" s="36" t="s">
        <v>751</v>
      </c>
      <c r="H250" s="36">
        <v>1256</v>
      </c>
      <c r="I250" s="36">
        <v>1294</v>
      </c>
      <c r="J250" s="505">
        <f t="shared" ref="J250:J254" si="38">SUM(H250:I250)</f>
        <v>2550</v>
      </c>
      <c r="K250" s="504"/>
      <c r="L250" s="629"/>
      <c r="M250" s="504"/>
      <c r="N250" s="629"/>
      <c r="O250" s="629"/>
      <c r="P250" s="629"/>
      <c r="Q250" s="920"/>
      <c r="R250" s="920"/>
      <c r="S250" s="921"/>
      <c r="T250" s="922"/>
      <c r="U250" s="921"/>
      <c r="V250" s="921"/>
      <c r="W250" s="921"/>
      <c r="X250" s="921"/>
      <c r="Y250" s="921"/>
      <c r="Z250" s="921"/>
      <c r="AA250" s="921"/>
      <c r="AB250" s="921"/>
      <c r="AC250" s="921"/>
      <c r="AD250" s="921"/>
      <c r="AE250" s="921"/>
      <c r="AF250" s="921"/>
      <c r="AG250" s="1508"/>
      <c r="AH250" s="1508"/>
      <c r="AI250" s="1508"/>
      <c r="AJ250" s="1517"/>
      <c r="AL250" s="650"/>
      <c r="AM250" s="652"/>
      <c r="AN250" s="661"/>
      <c r="AO250" s="652"/>
      <c r="AP250" s="652"/>
      <c r="AQ250" s="652"/>
      <c r="AR250" s="652"/>
      <c r="AS250" s="652"/>
      <c r="AT250" s="652"/>
      <c r="AU250" s="652"/>
      <c r="AV250" s="652"/>
      <c r="AW250" s="652"/>
      <c r="AX250" s="652"/>
      <c r="AY250" s="652"/>
      <c r="AZ250" s="652"/>
      <c r="BA250" s="652"/>
      <c r="BB250" s="652"/>
      <c r="BC250" s="652"/>
      <c r="BD250" s="652"/>
      <c r="BE250" s="652"/>
      <c r="BF250" s="652"/>
      <c r="BG250" s="652"/>
      <c r="BH250" s="652"/>
      <c r="BI250" s="652"/>
      <c r="BJ250" s="652"/>
      <c r="BK250" s="652"/>
      <c r="BL250" s="652"/>
      <c r="BM250" s="652"/>
      <c r="BN250" s="652"/>
      <c r="BO250" s="652"/>
    </row>
    <row r="251" spans="1:67" s="5" customFormat="1" ht="15">
      <c r="A251" s="226" t="s">
        <v>395</v>
      </c>
      <c r="B251" s="28"/>
      <c r="C251" s="26" t="s">
        <v>1138</v>
      </c>
      <c r="D251" s="1757" t="s">
        <v>396</v>
      </c>
      <c r="E251" s="26"/>
      <c r="F251" s="504"/>
      <c r="G251" s="36" t="s">
        <v>751</v>
      </c>
      <c r="H251" s="36">
        <v>544</v>
      </c>
      <c r="I251" s="36">
        <v>1117</v>
      </c>
      <c r="J251" s="505">
        <f t="shared" si="38"/>
        <v>1661</v>
      </c>
      <c r="K251" s="504"/>
      <c r="L251" s="629"/>
      <c r="M251" s="504"/>
      <c r="N251" s="629"/>
      <c r="O251" s="629"/>
      <c r="P251" s="629"/>
      <c r="Q251" s="920"/>
      <c r="R251" s="920"/>
      <c r="S251" s="921"/>
      <c r="T251" s="922"/>
      <c r="U251" s="921"/>
      <c r="V251" s="921"/>
      <c r="W251" s="921"/>
      <c r="X251" s="921"/>
      <c r="Y251" s="921"/>
      <c r="Z251" s="921"/>
      <c r="AA251" s="921"/>
      <c r="AB251" s="921"/>
      <c r="AC251" s="921"/>
      <c r="AD251" s="921"/>
      <c r="AE251" s="921"/>
      <c r="AF251" s="921"/>
      <c r="AG251" s="1508"/>
      <c r="AH251" s="1508"/>
      <c r="AI251" s="1508"/>
      <c r="AJ251" s="1517"/>
      <c r="AL251" s="650"/>
      <c r="AM251" s="652"/>
      <c r="AN251" s="661"/>
      <c r="AO251" s="652"/>
      <c r="AP251" s="652"/>
      <c r="AQ251" s="652"/>
      <c r="AR251" s="652"/>
      <c r="AS251" s="652"/>
      <c r="AT251" s="652"/>
      <c r="AU251" s="652"/>
      <c r="AV251" s="652"/>
      <c r="AW251" s="652"/>
      <c r="AX251" s="652"/>
      <c r="AY251" s="652"/>
      <c r="AZ251" s="652"/>
      <c r="BA251" s="652"/>
      <c r="BB251" s="652"/>
      <c r="BC251" s="652"/>
      <c r="BD251" s="652"/>
      <c r="BE251" s="652"/>
      <c r="BF251" s="652"/>
      <c r="BG251" s="652"/>
      <c r="BH251" s="652"/>
      <c r="BI251" s="652"/>
      <c r="BJ251" s="652"/>
      <c r="BK251" s="652"/>
      <c r="BL251" s="652"/>
      <c r="BM251" s="652"/>
      <c r="BN251" s="652"/>
      <c r="BO251" s="652"/>
    </row>
    <row r="252" spans="1:67" s="5" customFormat="1" ht="15">
      <c r="A252" s="226" t="s">
        <v>395</v>
      </c>
      <c r="B252" s="28"/>
      <c r="C252" s="26" t="s">
        <v>1139</v>
      </c>
      <c r="D252" s="1757" t="s">
        <v>396</v>
      </c>
      <c r="E252" s="26"/>
      <c r="F252" s="530">
        <v>27.9</v>
      </c>
      <c r="G252" s="36" t="s">
        <v>751</v>
      </c>
      <c r="H252" s="36">
        <v>716</v>
      </c>
      <c r="I252" s="36">
        <v>2461</v>
      </c>
      <c r="J252" s="505">
        <f t="shared" si="38"/>
        <v>3177</v>
      </c>
      <c r="K252" s="530"/>
      <c r="L252" s="607"/>
      <c r="M252" s="530"/>
      <c r="N252" s="607"/>
      <c r="O252" s="607"/>
      <c r="P252" s="607"/>
      <c r="Q252" s="920"/>
      <c r="R252" s="920"/>
      <c r="S252" s="921"/>
      <c r="T252" s="922"/>
      <c r="U252" s="921"/>
      <c r="V252" s="921"/>
      <c r="W252" s="921"/>
      <c r="X252" s="921"/>
      <c r="Y252" s="921"/>
      <c r="Z252" s="921"/>
      <c r="AA252" s="921"/>
      <c r="AB252" s="921"/>
      <c r="AC252" s="921"/>
      <c r="AD252" s="921"/>
      <c r="AE252" s="921"/>
      <c r="AF252" s="921"/>
      <c r="AG252" s="1508"/>
      <c r="AH252" s="1508"/>
      <c r="AI252" s="1508"/>
      <c r="AJ252" s="1517"/>
      <c r="AL252" s="650"/>
      <c r="AM252" s="652"/>
      <c r="AN252" s="661"/>
      <c r="AO252" s="652"/>
      <c r="AP252" s="652"/>
      <c r="AQ252" s="652"/>
      <c r="AR252" s="652"/>
      <c r="AS252" s="652"/>
      <c r="AT252" s="652"/>
      <c r="AU252" s="652"/>
      <c r="AV252" s="652"/>
      <c r="AW252" s="652"/>
      <c r="AX252" s="652"/>
      <c r="AY252" s="652"/>
      <c r="AZ252" s="652"/>
      <c r="BA252" s="652"/>
      <c r="BB252" s="652"/>
      <c r="BC252" s="652"/>
      <c r="BD252" s="652"/>
      <c r="BE252" s="652"/>
      <c r="BF252" s="652"/>
      <c r="BG252" s="652"/>
      <c r="BH252" s="652"/>
      <c r="BI252" s="652"/>
      <c r="BJ252" s="652"/>
      <c r="BK252" s="652"/>
      <c r="BL252" s="652"/>
      <c r="BM252" s="652"/>
      <c r="BN252" s="652"/>
      <c r="BO252" s="652"/>
    </row>
    <row r="253" spans="1:67" s="5" customFormat="1" ht="15">
      <c r="A253" s="226" t="s">
        <v>395</v>
      </c>
      <c r="B253" s="28"/>
      <c r="C253" s="26" t="s">
        <v>397</v>
      </c>
      <c r="D253" s="1757" t="s">
        <v>396</v>
      </c>
      <c r="E253" s="26"/>
      <c r="F253" s="530"/>
      <c r="G253" s="36" t="s">
        <v>751</v>
      </c>
      <c r="H253" s="36">
        <v>735</v>
      </c>
      <c r="I253" s="36">
        <v>1578</v>
      </c>
      <c r="J253" s="505">
        <f t="shared" si="38"/>
        <v>2313</v>
      </c>
      <c r="K253" s="530"/>
      <c r="L253" s="607"/>
      <c r="M253" s="530"/>
      <c r="N253" s="607"/>
      <c r="O253" s="607"/>
      <c r="P253" s="607"/>
      <c r="Q253" s="920"/>
      <c r="R253" s="920"/>
      <c r="S253" s="921"/>
      <c r="T253" s="922"/>
      <c r="U253" s="921"/>
      <c r="V253" s="921"/>
      <c r="W253" s="921"/>
      <c r="X253" s="921"/>
      <c r="Y253" s="921"/>
      <c r="Z253" s="921"/>
      <c r="AA253" s="921"/>
      <c r="AB253" s="921"/>
      <c r="AC253" s="921"/>
      <c r="AD253" s="921"/>
      <c r="AE253" s="921"/>
      <c r="AF253" s="921"/>
      <c r="AG253" s="1508"/>
      <c r="AH253" s="1508"/>
      <c r="AI253" s="1508"/>
      <c r="AJ253" s="1517"/>
      <c r="AL253" s="650"/>
      <c r="AM253" s="652"/>
      <c r="AN253" s="661"/>
      <c r="AO253" s="652"/>
      <c r="AP253" s="652"/>
      <c r="AQ253" s="652"/>
      <c r="AR253" s="652"/>
      <c r="AS253" s="652"/>
      <c r="AT253" s="652"/>
      <c r="AU253" s="652"/>
      <c r="AV253" s="652"/>
      <c r="AW253" s="652"/>
      <c r="AX253" s="652"/>
      <c r="AY253" s="652"/>
      <c r="AZ253" s="652"/>
      <c r="BA253" s="652"/>
      <c r="BB253" s="652"/>
      <c r="BC253" s="652"/>
      <c r="BD253" s="652"/>
      <c r="BE253" s="652"/>
      <c r="BF253" s="652"/>
      <c r="BG253" s="652"/>
      <c r="BH253" s="652"/>
      <c r="BI253" s="652"/>
      <c r="BJ253" s="652"/>
      <c r="BK253" s="652"/>
      <c r="BL253" s="652"/>
      <c r="BM253" s="652"/>
      <c r="BN253" s="652"/>
      <c r="BO253" s="652"/>
    </row>
    <row r="254" spans="1:67" s="5" customFormat="1" ht="15">
      <c r="A254" s="226" t="s">
        <v>395</v>
      </c>
      <c r="B254" s="28"/>
      <c r="C254" s="26" t="s">
        <v>399</v>
      </c>
      <c r="D254" s="1757" t="s">
        <v>396</v>
      </c>
      <c r="E254" s="26"/>
      <c r="F254" s="530">
        <v>38.299999999999997</v>
      </c>
      <c r="G254" s="36" t="s">
        <v>751</v>
      </c>
      <c r="H254" s="36">
        <v>198</v>
      </c>
      <c r="I254" s="36">
        <v>436</v>
      </c>
      <c r="J254" s="505">
        <f t="shared" si="38"/>
        <v>634</v>
      </c>
      <c r="K254" s="530"/>
      <c r="L254" s="607"/>
      <c r="M254" s="530"/>
      <c r="N254" s="607"/>
      <c r="O254" s="607"/>
      <c r="P254" s="607"/>
      <c r="Q254" s="920"/>
      <c r="R254" s="920"/>
      <c r="S254" s="921"/>
      <c r="T254" s="922"/>
      <c r="U254" s="921"/>
      <c r="V254" s="921"/>
      <c r="W254" s="921"/>
      <c r="X254" s="921"/>
      <c r="Y254" s="921"/>
      <c r="Z254" s="921"/>
      <c r="AA254" s="921"/>
      <c r="AB254" s="921"/>
      <c r="AC254" s="921"/>
      <c r="AD254" s="921"/>
      <c r="AE254" s="921"/>
      <c r="AF254" s="921"/>
      <c r="AG254" s="1508"/>
      <c r="AH254" s="1508"/>
      <c r="AI254" s="1508"/>
      <c r="AJ254" s="1517"/>
      <c r="AL254" s="650"/>
      <c r="AM254" s="652"/>
      <c r="AN254" s="661"/>
      <c r="AO254" s="652"/>
      <c r="AP254" s="652"/>
      <c r="AQ254" s="652"/>
      <c r="AR254" s="652"/>
      <c r="AS254" s="652"/>
      <c r="AT254" s="652"/>
      <c r="AU254" s="652"/>
      <c r="AV254" s="652"/>
      <c r="AW254" s="652"/>
      <c r="AX254" s="652"/>
      <c r="AY254" s="652"/>
      <c r="AZ254" s="652"/>
      <c r="BA254" s="652"/>
      <c r="BB254" s="652"/>
      <c r="BC254" s="652"/>
      <c r="BD254" s="652"/>
      <c r="BE254" s="652"/>
      <c r="BF254" s="652"/>
      <c r="BG254" s="652"/>
      <c r="BH254" s="652"/>
      <c r="BI254" s="652"/>
      <c r="BJ254" s="652"/>
      <c r="BK254" s="652"/>
      <c r="BL254" s="652"/>
      <c r="BM254" s="652"/>
      <c r="BN254" s="652"/>
      <c r="BO254" s="652"/>
    </row>
    <row r="255" spans="1:67" s="5" customFormat="1" ht="15">
      <c r="A255" s="226"/>
      <c r="B255" s="28"/>
      <c r="C255" s="26"/>
      <c r="D255" s="26"/>
      <c r="E255" s="26"/>
      <c r="F255" s="530"/>
      <c r="G255" s="36"/>
      <c r="H255" s="36"/>
      <c r="I255" s="36"/>
      <c r="J255" s="505"/>
      <c r="K255" s="530"/>
      <c r="L255" s="607"/>
      <c r="M255" s="530"/>
      <c r="N255" s="607"/>
      <c r="O255" s="607"/>
      <c r="P255" s="607"/>
      <c r="Q255" s="920"/>
      <c r="R255" s="920"/>
      <c r="S255" s="921"/>
      <c r="T255" s="973"/>
      <c r="U255" s="921"/>
      <c r="V255" s="921"/>
      <c r="W255" s="921"/>
      <c r="X255" s="921"/>
      <c r="Y255" s="921"/>
      <c r="Z255" s="921"/>
      <c r="AA255" s="921"/>
      <c r="AB255" s="921"/>
      <c r="AC255" s="921"/>
      <c r="AD255" s="921"/>
      <c r="AE255" s="921"/>
      <c r="AF255" s="921"/>
      <c r="AG255" s="1082"/>
      <c r="AH255" s="1074"/>
      <c r="AI255" s="1074"/>
      <c r="AJ255" s="1075"/>
      <c r="AL255" s="650"/>
      <c r="AM255" s="652"/>
      <c r="AN255" s="661"/>
      <c r="AO255" s="652"/>
      <c r="AP255" s="652"/>
      <c r="AQ255" s="652"/>
      <c r="AR255" s="652"/>
      <c r="AS255" s="652"/>
      <c r="AT255" s="652"/>
      <c r="AU255" s="652"/>
      <c r="AV255" s="652"/>
      <c r="AW255" s="652"/>
      <c r="AX255" s="652"/>
      <c r="AY255" s="652"/>
      <c r="AZ255" s="652"/>
      <c r="BA255" s="652"/>
      <c r="BB255" s="652"/>
      <c r="BC255" s="652"/>
      <c r="BD255" s="652"/>
      <c r="BE255" s="652"/>
      <c r="BF255" s="652"/>
      <c r="BG255" s="652"/>
      <c r="BH255" s="652"/>
      <c r="BI255" s="652"/>
      <c r="BJ255" s="652"/>
      <c r="BK255" s="652"/>
      <c r="BL255" s="652"/>
      <c r="BM255" s="652"/>
      <c r="BN255" s="652"/>
      <c r="BO255" s="652"/>
    </row>
    <row r="256" spans="1:67" s="5" customFormat="1" ht="15">
      <c r="A256" s="490"/>
      <c r="B256" s="27"/>
      <c r="C256" s="27"/>
      <c r="D256" s="27"/>
      <c r="E256" s="27"/>
      <c r="F256" s="567"/>
      <c r="G256" s="27"/>
      <c r="H256" s="27"/>
      <c r="I256" s="27"/>
      <c r="J256" s="526">
        <f>SUM(J257:J259)</f>
        <v>3090</v>
      </c>
      <c r="K256" s="567"/>
      <c r="L256" s="633"/>
      <c r="M256" s="567"/>
      <c r="N256" s="633"/>
      <c r="O256" s="633"/>
      <c r="P256" s="633"/>
      <c r="Q256" s="921">
        <f t="shared" ref="Q256:AF256" si="39">COUNTA(Q248:Q254)</f>
        <v>0</v>
      </c>
      <c r="R256" s="921">
        <f t="shared" si="39"/>
        <v>1</v>
      </c>
      <c r="S256" s="921">
        <f t="shared" si="39"/>
        <v>0</v>
      </c>
      <c r="T256" s="969">
        <f t="shared" si="39"/>
        <v>0</v>
      </c>
      <c r="U256" s="921">
        <f t="shared" si="39"/>
        <v>0</v>
      </c>
      <c r="V256" s="921">
        <f t="shared" si="39"/>
        <v>0</v>
      </c>
      <c r="W256" s="921">
        <f t="shared" si="39"/>
        <v>1</v>
      </c>
      <c r="X256" s="921">
        <f t="shared" si="39"/>
        <v>0</v>
      </c>
      <c r="Y256" s="921">
        <f t="shared" si="39"/>
        <v>0</v>
      </c>
      <c r="Z256" s="921">
        <f t="shared" si="39"/>
        <v>0</v>
      </c>
      <c r="AA256" s="921">
        <f t="shared" si="39"/>
        <v>1</v>
      </c>
      <c r="AB256" s="921">
        <f t="shared" si="39"/>
        <v>0</v>
      </c>
      <c r="AC256" s="921">
        <f t="shared" si="39"/>
        <v>0</v>
      </c>
      <c r="AD256" s="921">
        <f t="shared" si="39"/>
        <v>0</v>
      </c>
      <c r="AE256" s="921">
        <f t="shared" si="39"/>
        <v>0</v>
      </c>
      <c r="AF256" s="921">
        <f t="shared" si="39"/>
        <v>0</v>
      </c>
      <c r="AG256" s="1776"/>
      <c r="AH256" s="1777"/>
      <c r="AI256" s="1777"/>
      <c r="AJ256" s="1778"/>
      <c r="AL256" s="650"/>
      <c r="AM256" s="652"/>
      <c r="AN256" s="661"/>
      <c r="AO256" s="652"/>
      <c r="AP256" s="652"/>
      <c r="AQ256" s="652"/>
      <c r="AR256" s="652"/>
      <c r="AS256" s="652"/>
      <c r="AT256" s="652"/>
      <c r="AU256" s="652"/>
      <c r="AV256" s="652"/>
      <c r="AW256" s="652"/>
      <c r="AX256" s="652"/>
      <c r="AY256" s="652"/>
      <c r="AZ256" s="652"/>
      <c r="BA256" s="652"/>
      <c r="BB256" s="652"/>
      <c r="BC256" s="652"/>
      <c r="BD256" s="652"/>
      <c r="BE256" s="652"/>
      <c r="BF256" s="652"/>
      <c r="BG256" s="652"/>
      <c r="BH256" s="652"/>
      <c r="BI256" s="652"/>
      <c r="BJ256" s="652"/>
      <c r="BK256" s="652"/>
      <c r="BL256" s="652"/>
      <c r="BM256" s="652"/>
      <c r="BN256" s="652"/>
      <c r="BO256" s="652"/>
    </row>
    <row r="257" spans="1:67" s="5" customFormat="1" ht="15">
      <c r="A257" s="490" t="s">
        <v>395</v>
      </c>
      <c r="B257" s="1070" t="s">
        <v>509</v>
      </c>
      <c r="C257" s="1071">
        <f>COUNTA(C258)</f>
        <v>0</v>
      </c>
      <c r="D257" s="1071"/>
      <c r="E257" s="1071"/>
      <c r="F257" s="567"/>
      <c r="G257" s="27" t="s">
        <v>766</v>
      </c>
      <c r="H257" s="27">
        <v>965</v>
      </c>
      <c r="I257" s="27">
        <v>2125</v>
      </c>
      <c r="J257" s="526">
        <f>SUM(H257:I257)</f>
        <v>3090</v>
      </c>
      <c r="K257" s="573" t="s">
        <v>2429</v>
      </c>
      <c r="L257" s="633"/>
      <c r="M257" s="737" t="s">
        <v>2642</v>
      </c>
      <c r="N257" s="633"/>
      <c r="O257" s="737" t="s">
        <v>686</v>
      </c>
      <c r="P257" s="633"/>
      <c r="Q257" s="925"/>
      <c r="R257" s="920"/>
      <c r="S257" s="921" t="s">
        <v>1525</v>
      </c>
      <c r="T257" s="922"/>
      <c r="U257" s="921" t="s">
        <v>1525</v>
      </c>
      <c r="V257" s="921"/>
      <c r="W257" s="921"/>
      <c r="X257" s="921"/>
      <c r="Y257" s="921"/>
      <c r="Z257" s="921"/>
      <c r="AA257" s="921"/>
      <c r="AB257" s="921"/>
      <c r="AC257" s="921" t="s">
        <v>1525</v>
      </c>
      <c r="AD257" s="921"/>
      <c r="AE257" s="921"/>
      <c r="AF257" s="921"/>
      <c r="AG257" s="1507"/>
      <c r="AH257" s="485"/>
      <c r="AI257" s="485"/>
      <c r="AJ257" s="544"/>
      <c r="AL257" s="650"/>
      <c r="AM257" s="652"/>
      <c r="AN257" s="661"/>
      <c r="AO257" s="652"/>
      <c r="AP257" s="652"/>
      <c r="AQ257" s="652"/>
      <c r="AR257" s="652"/>
      <c r="AS257" s="652"/>
      <c r="AT257" s="652"/>
      <c r="AU257" s="652"/>
      <c r="AV257" s="652"/>
      <c r="AW257" s="652"/>
      <c r="AX257" s="652"/>
      <c r="AY257" s="652"/>
      <c r="AZ257" s="652"/>
      <c r="BA257" s="652"/>
      <c r="BB257" s="652"/>
      <c r="BC257" s="652"/>
      <c r="BD257" s="652"/>
      <c r="BE257" s="652"/>
      <c r="BF257" s="652"/>
      <c r="BG257" s="652"/>
      <c r="BH257" s="652"/>
      <c r="BI257" s="652"/>
      <c r="BJ257" s="652"/>
      <c r="BK257" s="652"/>
      <c r="BL257" s="652"/>
      <c r="BM257" s="652"/>
      <c r="BN257" s="652"/>
      <c r="BO257" s="652"/>
    </row>
    <row r="258" spans="1:67" s="5" customFormat="1" ht="15">
      <c r="A258" s="669"/>
      <c r="B258" s="1470"/>
      <c r="C258" s="1471"/>
      <c r="D258" s="1471"/>
      <c r="E258" s="1471"/>
      <c r="F258" s="504"/>
      <c r="G258" s="28"/>
      <c r="H258" s="28"/>
      <c r="I258" s="28"/>
      <c r="J258" s="502"/>
      <c r="K258" s="504"/>
      <c r="L258" s="629"/>
      <c r="M258" s="504"/>
      <c r="N258" s="629"/>
      <c r="O258" s="629"/>
      <c r="P258" s="629"/>
      <c r="Q258" s="925"/>
      <c r="R258" s="920"/>
      <c r="S258" s="921"/>
      <c r="T258" s="922"/>
      <c r="U258" s="921"/>
      <c r="V258" s="921"/>
      <c r="W258" s="921"/>
      <c r="X258" s="921"/>
      <c r="Y258" s="921"/>
      <c r="Z258" s="921"/>
      <c r="AA258" s="921"/>
      <c r="AB258" s="921"/>
      <c r="AC258" s="921"/>
      <c r="AD258" s="921"/>
      <c r="AE258" s="921"/>
      <c r="AF258" s="921"/>
      <c r="AG258" s="1508"/>
      <c r="AH258" s="486"/>
      <c r="AI258" s="486"/>
      <c r="AJ258" s="545"/>
      <c r="AL258" s="650"/>
      <c r="AM258" s="652"/>
      <c r="AN258" s="661"/>
      <c r="AO258" s="652"/>
      <c r="AP258" s="652"/>
      <c r="AQ258" s="652"/>
      <c r="AR258" s="652"/>
      <c r="AS258" s="652"/>
      <c r="AT258" s="652"/>
      <c r="AU258" s="652"/>
      <c r="AV258" s="652"/>
      <c r="AW258" s="652"/>
      <c r="AX258" s="652"/>
      <c r="AY258" s="652"/>
      <c r="AZ258" s="652"/>
      <c r="BA258" s="652"/>
      <c r="BB258" s="652"/>
      <c r="BC258" s="652"/>
      <c r="BD258" s="652"/>
      <c r="BE258" s="652"/>
      <c r="BF258" s="652"/>
      <c r="BG258" s="652"/>
      <c r="BH258" s="652"/>
      <c r="BI258" s="652"/>
      <c r="BJ258" s="652"/>
      <c r="BK258" s="652"/>
      <c r="BL258" s="652"/>
      <c r="BM258" s="652"/>
      <c r="BN258" s="652"/>
      <c r="BO258" s="652"/>
    </row>
    <row r="259" spans="1:67" s="5" customFormat="1" ht="15">
      <c r="A259" s="669"/>
      <c r="B259" s="28"/>
      <c r="C259" s="26"/>
      <c r="D259" s="26"/>
      <c r="E259" s="26"/>
      <c r="F259" s="504"/>
      <c r="G259" s="28"/>
      <c r="H259" s="28"/>
      <c r="I259" s="28"/>
      <c r="J259" s="505"/>
      <c r="K259" s="504"/>
      <c r="L259" s="629"/>
      <c r="M259" s="504"/>
      <c r="N259" s="629"/>
      <c r="O259" s="629"/>
      <c r="P259" s="629"/>
      <c r="Q259" s="920"/>
      <c r="R259" s="920"/>
      <c r="S259" s="921"/>
      <c r="T259" s="922"/>
      <c r="U259" s="921"/>
      <c r="V259" s="921"/>
      <c r="W259" s="921"/>
      <c r="X259" s="921"/>
      <c r="Y259" s="921"/>
      <c r="Z259" s="921"/>
      <c r="AA259" s="921"/>
      <c r="AB259" s="921"/>
      <c r="AC259" s="921"/>
      <c r="AD259" s="921"/>
      <c r="AE259" s="921"/>
      <c r="AF259" s="921"/>
      <c r="AG259" s="1508"/>
      <c r="AH259" s="486"/>
      <c r="AI259" s="486"/>
      <c r="AJ259" s="545"/>
      <c r="AL259" s="650"/>
      <c r="AM259" s="652"/>
      <c r="AN259" s="661"/>
      <c r="AO259" s="652"/>
      <c r="AP259" s="652"/>
      <c r="AQ259" s="652"/>
      <c r="AR259" s="652"/>
      <c r="AS259" s="652"/>
      <c r="AT259" s="652"/>
      <c r="AU259" s="652"/>
      <c r="AV259" s="652"/>
      <c r="AW259" s="652"/>
      <c r="AX259" s="652"/>
      <c r="AY259" s="652"/>
      <c r="AZ259" s="652"/>
      <c r="BA259" s="652"/>
      <c r="BB259" s="652"/>
      <c r="BC259" s="652"/>
      <c r="BD259" s="652"/>
      <c r="BE259" s="652"/>
      <c r="BF259" s="652"/>
      <c r="BG259" s="652"/>
      <c r="BH259" s="652"/>
      <c r="BI259" s="652"/>
      <c r="BJ259" s="652"/>
      <c r="BK259" s="652"/>
      <c r="BL259" s="652"/>
      <c r="BM259" s="652"/>
      <c r="BN259" s="652"/>
      <c r="BO259" s="652"/>
    </row>
    <row r="260" spans="1:67" s="5" customFormat="1" ht="15">
      <c r="A260" s="1756" t="s">
        <v>400</v>
      </c>
      <c r="B260" s="1757" t="s">
        <v>406</v>
      </c>
      <c r="C260" s="27"/>
      <c r="D260" s="27"/>
      <c r="E260" s="27"/>
      <c r="F260" s="567"/>
      <c r="G260" s="27"/>
      <c r="H260" s="27"/>
      <c r="I260" s="27"/>
      <c r="J260" s="526">
        <f>SUM(J261:J270)</f>
        <v>14948</v>
      </c>
      <c r="K260" s="567"/>
      <c r="L260" s="633"/>
      <c r="M260" s="567"/>
      <c r="N260" s="633"/>
      <c r="O260" s="633"/>
      <c r="P260" s="633"/>
      <c r="Q260" s="921">
        <f t="shared" ref="Q260:AF260" si="40">COUNTA(Q257:Q259)</f>
        <v>0</v>
      </c>
      <c r="R260" s="921">
        <f t="shared" si="40"/>
        <v>0</v>
      </c>
      <c r="S260" s="921">
        <f t="shared" si="40"/>
        <v>1</v>
      </c>
      <c r="T260" s="969">
        <f t="shared" si="40"/>
        <v>0</v>
      </c>
      <c r="U260" s="921">
        <f t="shared" si="40"/>
        <v>1</v>
      </c>
      <c r="V260" s="921">
        <f t="shared" si="40"/>
        <v>0</v>
      </c>
      <c r="W260" s="921">
        <f t="shared" si="40"/>
        <v>0</v>
      </c>
      <c r="X260" s="921">
        <f t="shared" si="40"/>
        <v>0</v>
      </c>
      <c r="Y260" s="921">
        <f t="shared" si="40"/>
        <v>0</v>
      </c>
      <c r="Z260" s="921">
        <f t="shared" si="40"/>
        <v>0</v>
      </c>
      <c r="AA260" s="921">
        <f t="shared" si="40"/>
        <v>0</v>
      </c>
      <c r="AB260" s="921">
        <f t="shared" si="40"/>
        <v>0</v>
      </c>
      <c r="AC260" s="921">
        <f t="shared" si="40"/>
        <v>1</v>
      </c>
      <c r="AD260" s="921">
        <f t="shared" si="40"/>
        <v>0</v>
      </c>
      <c r="AE260" s="921">
        <f t="shared" si="40"/>
        <v>0</v>
      </c>
      <c r="AF260" s="921">
        <f t="shared" si="40"/>
        <v>0</v>
      </c>
      <c r="AG260" s="1776"/>
      <c r="AH260" s="1777"/>
      <c r="AI260" s="1777"/>
      <c r="AJ260" s="1778"/>
      <c r="AL260" s="650"/>
      <c r="AM260" s="652"/>
      <c r="AN260" s="661"/>
      <c r="AO260" s="652"/>
      <c r="AP260" s="652"/>
      <c r="AQ260" s="652"/>
      <c r="AR260" s="652"/>
      <c r="AS260" s="652"/>
      <c r="AT260" s="652"/>
      <c r="AU260" s="652"/>
      <c r="AV260" s="652"/>
      <c r="AW260" s="652"/>
      <c r="AX260" s="652"/>
      <c r="AY260" s="652"/>
      <c r="AZ260" s="652"/>
      <c r="BA260" s="652"/>
      <c r="BB260" s="652"/>
      <c r="BC260" s="652"/>
      <c r="BD260" s="652"/>
      <c r="BE260" s="652"/>
      <c r="BF260" s="652"/>
      <c r="BG260" s="652"/>
      <c r="BH260" s="652"/>
      <c r="BI260" s="652"/>
      <c r="BJ260" s="652"/>
      <c r="BK260" s="652"/>
      <c r="BL260" s="652"/>
      <c r="BM260" s="652"/>
      <c r="BN260" s="652"/>
      <c r="BO260" s="652"/>
    </row>
    <row r="261" spans="1:67" s="5" customFormat="1" ht="15">
      <c r="A261" s="1761"/>
      <c r="B261" s="1504"/>
      <c r="C261" s="1071">
        <f>COUNTA(C262:C270)</f>
        <v>9</v>
      </c>
      <c r="D261" s="1071"/>
      <c r="E261" s="1071"/>
      <c r="F261" s="567"/>
      <c r="G261" s="27" t="s">
        <v>751</v>
      </c>
      <c r="H261" s="27">
        <v>2712</v>
      </c>
      <c r="I261" s="27">
        <v>7470</v>
      </c>
      <c r="J261" s="526">
        <v>1963</v>
      </c>
      <c r="K261" s="573" t="s">
        <v>2429</v>
      </c>
      <c r="L261" s="633"/>
      <c r="M261" s="567"/>
      <c r="N261" s="633"/>
      <c r="O261" s="737" t="s">
        <v>940</v>
      </c>
      <c r="P261" s="633"/>
      <c r="Q261" s="925"/>
      <c r="R261" s="920"/>
      <c r="S261" s="921" t="s">
        <v>1525</v>
      </c>
      <c r="T261" s="922"/>
      <c r="U261" s="921"/>
      <c r="V261" s="921"/>
      <c r="W261" s="921"/>
      <c r="X261" s="921"/>
      <c r="Y261" s="921"/>
      <c r="Z261" s="921"/>
      <c r="AA261" s="921" t="s">
        <v>1525</v>
      </c>
      <c r="AB261" s="921"/>
      <c r="AC261" s="921"/>
      <c r="AD261" s="921"/>
      <c r="AE261" s="921"/>
      <c r="AF261" s="921"/>
      <c r="AG261" s="1507"/>
      <c r="AH261" s="1507"/>
      <c r="AI261" s="1507"/>
      <c r="AJ261" s="1516"/>
      <c r="AL261" s="650"/>
      <c r="AM261" s="652"/>
      <c r="AN261" s="661"/>
      <c r="AO261" s="652"/>
      <c r="AP261" s="652"/>
      <c r="AQ261" s="652"/>
      <c r="AR261" s="652"/>
      <c r="AS261" s="652"/>
      <c r="AT261" s="652"/>
      <c r="AU261" s="652"/>
      <c r="AV261" s="652"/>
      <c r="AW261" s="652"/>
      <c r="AX261" s="652"/>
      <c r="AY261" s="652"/>
      <c r="AZ261" s="652"/>
      <c r="BA261" s="652"/>
      <c r="BB261" s="652"/>
      <c r="BC261" s="652"/>
      <c r="BD261" s="652"/>
      <c r="BE261" s="652"/>
      <c r="BF261" s="652"/>
      <c r="BG261" s="652"/>
      <c r="BH261" s="652"/>
      <c r="BI261" s="652"/>
      <c r="BJ261" s="652"/>
      <c r="BK261" s="652"/>
      <c r="BL261" s="652"/>
      <c r="BM261" s="652"/>
      <c r="BN261" s="652"/>
      <c r="BO261" s="652"/>
    </row>
    <row r="262" spans="1:67" s="5" customFormat="1" ht="15">
      <c r="A262" s="226" t="s">
        <v>400</v>
      </c>
      <c r="B262" s="42"/>
      <c r="C262" s="36" t="s">
        <v>1146</v>
      </c>
      <c r="D262" s="1757" t="s">
        <v>406</v>
      </c>
      <c r="E262" s="36"/>
      <c r="F262" s="504"/>
      <c r="G262" s="36" t="s">
        <v>751</v>
      </c>
      <c r="H262" s="36">
        <v>64</v>
      </c>
      <c r="I262" s="36">
        <v>314</v>
      </c>
      <c r="J262" s="570">
        <f>SUM(H262:I262)</f>
        <v>378</v>
      </c>
      <c r="K262" s="504"/>
      <c r="L262" s="629"/>
      <c r="M262" s="504"/>
      <c r="N262" s="629"/>
      <c r="O262" s="629"/>
      <c r="P262" s="629"/>
      <c r="Q262" s="925"/>
      <c r="R262" s="920"/>
      <c r="S262" s="921"/>
      <c r="T262" s="922"/>
      <c r="U262" s="921"/>
      <c r="V262" s="921"/>
      <c r="W262" s="921"/>
      <c r="X262" s="921"/>
      <c r="Y262" s="921"/>
      <c r="Z262" s="921"/>
      <c r="AA262" s="921"/>
      <c r="AB262" s="921"/>
      <c r="AC262" s="921"/>
      <c r="AD262" s="921"/>
      <c r="AE262" s="921"/>
      <c r="AF262" s="921"/>
      <c r="AG262" s="1508"/>
      <c r="AH262" s="1508"/>
      <c r="AI262" s="1508"/>
      <c r="AJ262" s="1517"/>
      <c r="AL262" s="650"/>
      <c r="AM262" s="652"/>
      <c r="AN262" s="661"/>
      <c r="AO262" s="652"/>
      <c r="AP262" s="652"/>
      <c r="AQ262" s="652"/>
      <c r="AR262" s="652"/>
      <c r="AS262" s="652"/>
      <c r="AT262" s="652"/>
      <c r="AU262" s="652"/>
      <c r="AV262" s="652"/>
      <c r="AW262" s="652"/>
      <c r="AX262" s="652"/>
      <c r="AY262" s="652"/>
      <c r="AZ262" s="652"/>
      <c r="BA262" s="652"/>
      <c r="BB262" s="652"/>
      <c r="BC262" s="652"/>
      <c r="BD262" s="652"/>
      <c r="BE262" s="652"/>
      <c r="BF262" s="652"/>
      <c r="BG262" s="652"/>
      <c r="BH262" s="652"/>
      <c r="BI262" s="652"/>
      <c r="BJ262" s="652"/>
      <c r="BK262" s="652"/>
      <c r="BL262" s="652"/>
      <c r="BM262" s="652"/>
      <c r="BN262" s="652"/>
      <c r="BO262" s="652"/>
    </row>
    <row r="263" spans="1:67" s="5" customFormat="1" ht="15">
      <c r="A263" s="226" t="s">
        <v>400</v>
      </c>
      <c r="B263" s="42"/>
      <c r="C263" s="36" t="s">
        <v>1147</v>
      </c>
      <c r="D263" s="1757" t="s">
        <v>406</v>
      </c>
      <c r="E263" s="36"/>
      <c r="F263" s="504"/>
      <c r="G263" s="36" t="s">
        <v>751</v>
      </c>
      <c r="H263" s="36">
        <v>161</v>
      </c>
      <c r="I263" s="36">
        <v>384</v>
      </c>
      <c r="J263" s="570">
        <f t="shared" ref="J263:J270" si="41">SUM(H263:I263)</f>
        <v>545</v>
      </c>
      <c r="K263" s="504"/>
      <c r="L263" s="629"/>
      <c r="M263" s="504"/>
      <c r="N263" s="629"/>
      <c r="O263" s="629"/>
      <c r="P263" s="629"/>
      <c r="Q263" s="925"/>
      <c r="R263" s="920"/>
      <c r="S263" s="921"/>
      <c r="T263" s="922"/>
      <c r="U263" s="921"/>
      <c r="V263" s="921"/>
      <c r="W263" s="921"/>
      <c r="X263" s="921"/>
      <c r="Y263" s="921"/>
      <c r="Z263" s="921"/>
      <c r="AA263" s="921"/>
      <c r="AB263" s="921"/>
      <c r="AC263" s="921"/>
      <c r="AD263" s="921"/>
      <c r="AE263" s="921"/>
      <c r="AF263" s="921"/>
      <c r="AG263" s="1508"/>
      <c r="AH263" s="1508"/>
      <c r="AI263" s="1508"/>
      <c r="AJ263" s="1517"/>
      <c r="AL263" s="650"/>
      <c r="AM263" s="652"/>
      <c r="AN263" s="661"/>
      <c r="AO263" s="652"/>
      <c r="AP263" s="652"/>
      <c r="AQ263" s="652"/>
      <c r="AR263" s="652"/>
      <c r="AS263" s="652"/>
      <c r="AT263" s="652"/>
      <c r="AU263" s="652"/>
      <c r="AV263" s="652"/>
      <c r="AW263" s="652"/>
      <c r="AX263" s="652"/>
      <c r="AY263" s="652"/>
      <c r="AZ263" s="652"/>
      <c r="BA263" s="652"/>
      <c r="BB263" s="652"/>
      <c r="BC263" s="652"/>
      <c r="BD263" s="652"/>
      <c r="BE263" s="652"/>
      <c r="BF263" s="652"/>
      <c r="BG263" s="652"/>
      <c r="BH263" s="652"/>
      <c r="BI263" s="652"/>
      <c r="BJ263" s="652"/>
      <c r="BK263" s="652"/>
      <c r="BL263" s="652"/>
      <c r="BM263" s="652"/>
      <c r="BN263" s="652"/>
      <c r="BO263" s="652"/>
    </row>
    <row r="264" spans="1:67" s="5" customFormat="1" ht="15">
      <c r="A264" s="226" t="s">
        <v>400</v>
      </c>
      <c r="B264" s="42"/>
      <c r="C264" s="36" t="s">
        <v>1148</v>
      </c>
      <c r="D264" s="1757" t="s">
        <v>406</v>
      </c>
      <c r="E264" s="36"/>
      <c r="F264" s="504"/>
      <c r="G264" s="36" t="s">
        <v>751</v>
      </c>
      <c r="H264" s="36">
        <v>241</v>
      </c>
      <c r="I264" s="36">
        <v>665</v>
      </c>
      <c r="J264" s="570">
        <f t="shared" si="41"/>
        <v>906</v>
      </c>
      <c r="K264" s="504"/>
      <c r="L264" s="629"/>
      <c r="M264" s="504"/>
      <c r="N264" s="629"/>
      <c r="O264" s="629"/>
      <c r="P264" s="629"/>
      <c r="Q264" s="925"/>
      <c r="R264" s="920"/>
      <c r="S264" s="921"/>
      <c r="T264" s="922"/>
      <c r="U264" s="921"/>
      <c r="V264" s="921"/>
      <c r="W264" s="921"/>
      <c r="X264" s="921"/>
      <c r="Y264" s="921"/>
      <c r="Z264" s="921"/>
      <c r="AA264" s="921"/>
      <c r="AB264" s="921"/>
      <c r="AC264" s="921"/>
      <c r="AD264" s="921"/>
      <c r="AE264" s="921"/>
      <c r="AF264" s="921"/>
      <c r="AG264" s="1508"/>
      <c r="AH264" s="1508"/>
      <c r="AI264" s="1508"/>
      <c r="AJ264" s="1517"/>
      <c r="AL264" s="650"/>
      <c r="AM264" s="652"/>
      <c r="AN264" s="661"/>
      <c r="AO264" s="652"/>
      <c r="AP264" s="652"/>
      <c r="AQ264" s="652"/>
      <c r="AR264" s="652"/>
      <c r="AS264" s="652"/>
      <c r="AT264" s="652"/>
      <c r="AU264" s="652"/>
      <c r="AV264" s="652"/>
      <c r="AW264" s="652"/>
      <c r="AX264" s="652"/>
      <c r="AY264" s="652"/>
      <c r="AZ264" s="652"/>
      <c r="BA264" s="652"/>
      <c r="BB264" s="652"/>
      <c r="BC264" s="652"/>
      <c r="BD264" s="652"/>
      <c r="BE264" s="652"/>
      <c r="BF264" s="652"/>
      <c r="BG264" s="652"/>
      <c r="BH264" s="652"/>
      <c r="BI264" s="652"/>
      <c r="BJ264" s="652"/>
      <c r="BK264" s="652"/>
      <c r="BL264" s="652"/>
      <c r="BM264" s="652"/>
      <c r="BN264" s="652"/>
      <c r="BO264" s="652"/>
    </row>
    <row r="265" spans="1:67" s="5" customFormat="1" ht="15">
      <c r="A265" s="226" t="s">
        <v>400</v>
      </c>
      <c r="B265" s="42"/>
      <c r="C265" s="36" t="s">
        <v>1149</v>
      </c>
      <c r="D265" s="1757" t="s">
        <v>406</v>
      </c>
      <c r="E265" s="36"/>
      <c r="F265" s="504"/>
      <c r="G265" s="36" t="s">
        <v>751</v>
      </c>
      <c r="H265" s="36">
        <v>442</v>
      </c>
      <c r="I265" s="36">
        <v>1289</v>
      </c>
      <c r="J265" s="570">
        <f t="shared" si="41"/>
        <v>1731</v>
      </c>
      <c r="K265" s="504"/>
      <c r="L265" s="629"/>
      <c r="M265" s="504"/>
      <c r="N265" s="629"/>
      <c r="O265" s="629"/>
      <c r="P265" s="629"/>
      <c r="Q265" s="925"/>
      <c r="R265" s="920"/>
      <c r="S265" s="921"/>
      <c r="T265" s="922"/>
      <c r="U265" s="921"/>
      <c r="V265" s="921"/>
      <c r="W265" s="921"/>
      <c r="X265" s="921"/>
      <c r="Y265" s="921"/>
      <c r="Z265" s="921"/>
      <c r="AA265" s="921"/>
      <c r="AB265" s="921"/>
      <c r="AC265" s="921"/>
      <c r="AD265" s="921"/>
      <c r="AE265" s="921"/>
      <c r="AF265" s="921"/>
      <c r="AG265" s="1508"/>
      <c r="AH265" s="1508"/>
      <c r="AI265" s="1508"/>
      <c r="AJ265" s="1517"/>
      <c r="AL265" s="650"/>
      <c r="AM265" s="652"/>
      <c r="AN265" s="661"/>
      <c r="AO265" s="652"/>
      <c r="AP265" s="652"/>
      <c r="AQ265" s="652"/>
      <c r="AR265" s="652"/>
      <c r="AS265" s="652"/>
      <c r="AT265" s="652"/>
      <c r="AU265" s="652"/>
      <c r="AV265" s="652"/>
      <c r="AW265" s="652"/>
      <c r="AX265" s="652"/>
      <c r="AY265" s="652"/>
      <c r="AZ265" s="652"/>
      <c r="BA265" s="652"/>
      <c r="BB265" s="652"/>
      <c r="BC265" s="652"/>
      <c r="BD265" s="652"/>
      <c r="BE265" s="652"/>
      <c r="BF265" s="652"/>
      <c r="BG265" s="652"/>
      <c r="BH265" s="652"/>
      <c r="BI265" s="652"/>
      <c r="BJ265" s="652"/>
      <c r="BK265" s="652"/>
      <c r="BL265" s="652"/>
      <c r="BM265" s="652"/>
      <c r="BN265" s="652"/>
      <c r="BO265" s="652"/>
    </row>
    <row r="266" spans="1:67" s="5" customFormat="1" ht="15">
      <c r="A266" s="226" t="s">
        <v>400</v>
      </c>
      <c r="B266" s="42"/>
      <c r="C266" s="36" t="s">
        <v>1150</v>
      </c>
      <c r="D266" s="1757" t="s">
        <v>406</v>
      </c>
      <c r="E266" s="36"/>
      <c r="F266" s="504"/>
      <c r="G266" s="36" t="s">
        <v>751</v>
      </c>
      <c r="H266" s="36">
        <v>447</v>
      </c>
      <c r="I266" s="36">
        <v>1269</v>
      </c>
      <c r="J266" s="570">
        <f t="shared" si="41"/>
        <v>1716</v>
      </c>
      <c r="K266" s="504"/>
      <c r="L266" s="629"/>
      <c r="M266" s="504"/>
      <c r="N266" s="629"/>
      <c r="O266" s="629"/>
      <c r="P266" s="629"/>
      <c r="Q266" s="925"/>
      <c r="R266" s="920"/>
      <c r="S266" s="921"/>
      <c r="T266" s="922"/>
      <c r="U266" s="921"/>
      <c r="V266" s="921"/>
      <c r="W266" s="921"/>
      <c r="X266" s="921"/>
      <c r="Y266" s="921"/>
      <c r="Z266" s="921"/>
      <c r="AA266" s="921"/>
      <c r="AB266" s="921"/>
      <c r="AC266" s="921"/>
      <c r="AD266" s="921"/>
      <c r="AE266" s="921"/>
      <c r="AF266" s="921"/>
      <c r="AG266" s="1508"/>
      <c r="AH266" s="1508"/>
      <c r="AI266" s="1508"/>
      <c r="AJ266" s="1517"/>
      <c r="AL266" s="650"/>
      <c r="AM266" s="652"/>
      <c r="AN266" s="661"/>
      <c r="AO266" s="652"/>
      <c r="AP266" s="652"/>
      <c r="AQ266" s="652"/>
      <c r="AR266" s="652"/>
      <c r="AS266" s="652"/>
      <c r="AT266" s="652"/>
      <c r="AU266" s="652"/>
      <c r="AV266" s="652"/>
      <c r="AW266" s="652"/>
      <c r="AX266" s="652"/>
      <c r="AY266" s="652"/>
      <c r="AZ266" s="652"/>
      <c r="BA266" s="652"/>
      <c r="BB266" s="652"/>
      <c r="BC266" s="652"/>
      <c r="BD266" s="652"/>
      <c r="BE266" s="652"/>
      <c r="BF266" s="652"/>
      <c r="BG266" s="652"/>
      <c r="BH266" s="652"/>
      <c r="BI266" s="652"/>
      <c r="BJ266" s="652"/>
      <c r="BK266" s="652"/>
      <c r="BL266" s="652"/>
      <c r="BM266" s="652"/>
      <c r="BN266" s="652"/>
      <c r="BO266" s="652"/>
    </row>
    <row r="267" spans="1:67" s="5" customFormat="1" ht="15">
      <c r="A267" s="226" t="s">
        <v>400</v>
      </c>
      <c r="B267" s="42"/>
      <c r="C267" s="36" t="s">
        <v>1151</v>
      </c>
      <c r="D267" s="1757" t="s">
        <v>406</v>
      </c>
      <c r="E267" s="36"/>
      <c r="F267" s="504"/>
      <c r="G267" s="36" t="s">
        <v>751</v>
      </c>
      <c r="H267" s="36"/>
      <c r="I267" s="36"/>
      <c r="J267" s="570">
        <f t="shared" si="41"/>
        <v>0</v>
      </c>
      <c r="K267" s="504"/>
      <c r="L267" s="629"/>
      <c r="M267" s="504"/>
      <c r="N267" s="629"/>
      <c r="O267" s="629"/>
      <c r="P267" s="629"/>
      <c r="Q267" s="925"/>
      <c r="R267" s="920"/>
      <c r="S267" s="921"/>
      <c r="T267" s="922"/>
      <c r="U267" s="921"/>
      <c r="V267" s="921"/>
      <c r="W267" s="921"/>
      <c r="X267" s="921"/>
      <c r="Y267" s="921"/>
      <c r="Z267" s="921"/>
      <c r="AA267" s="921"/>
      <c r="AB267" s="921"/>
      <c r="AC267" s="921"/>
      <c r="AD267" s="921"/>
      <c r="AE267" s="921"/>
      <c r="AF267" s="921"/>
      <c r="AG267" s="1508"/>
      <c r="AH267" s="1508"/>
      <c r="AI267" s="1508"/>
      <c r="AJ267" s="1517"/>
      <c r="AL267" s="650"/>
      <c r="AM267" s="652"/>
      <c r="AN267" s="661"/>
      <c r="AO267" s="652"/>
      <c r="AP267" s="652"/>
      <c r="AQ267" s="652"/>
      <c r="AR267" s="652"/>
      <c r="AS267" s="652"/>
      <c r="AT267" s="652"/>
      <c r="AU267" s="652"/>
      <c r="AV267" s="652"/>
      <c r="AW267" s="652"/>
      <c r="AX267" s="652"/>
      <c r="AY267" s="652"/>
      <c r="AZ267" s="652"/>
      <c r="BA267" s="652"/>
      <c r="BB267" s="652"/>
      <c r="BC267" s="652"/>
      <c r="BD267" s="652"/>
      <c r="BE267" s="652"/>
      <c r="BF267" s="652"/>
      <c r="BG267" s="652"/>
      <c r="BH267" s="652"/>
      <c r="BI267" s="652"/>
      <c r="BJ267" s="652"/>
      <c r="BK267" s="652"/>
      <c r="BL267" s="652"/>
      <c r="BM267" s="652"/>
      <c r="BN267" s="652"/>
      <c r="BO267" s="652"/>
    </row>
    <row r="268" spans="1:67" s="5" customFormat="1" ht="15">
      <c r="A268" s="226" t="s">
        <v>400</v>
      </c>
      <c r="B268" s="42"/>
      <c r="C268" s="36" t="s">
        <v>1152</v>
      </c>
      <c r="D268" s="1757" t="s">
        <v>406</v>
      </c>
      <c r="E268" s="36"/>
      <c r="F268" s="504">
        <v>48.6</v>
      </c>
      <c r="G268" s="36" t="s">
        <v>751</v>
      </c>
      <c r="H268" s="36">
        <v>304</v>
      </c>
      <c r="I268" s="36">
        <v>1033</v>
      </c>
      <c r="J268" s="570">
        <f t="shared" si="41"/>
        <v>1337</v>
      </c>
      <c r="K268" s="504"/>
      <c r="L268" s="629"/>
      <c r="M268" s="504"/>
      <c r="N268" s="629"/>
      <c r="O268" s="629"/>
      <c r="P268" s="629"/>
      <c r="Q268" s="925"/>
      <c r="R268" s="920"/>
      <c r="S268" s="921"/>
      <c r="T268" s="922"/>
      <c r="U268" s="921"/>
      <c r="V268" s="921"/>
      <c r="W268" s="921"/>
      <c r="X268" s="921"/>
      <c r="Y268" s="921"/>
      <c r="Z268" s="921"/>
      <c r="AA268" s="921"/>
      <c r="AB268" s="921"/>
      <c r="AC268" s="921"/>
      <c r="AD268" s="921"/>
      <c r="AE268" s="921"/>
      <c r="AF268" s="921"/>
      <c r="AG268" s="1508"/>
      <c r="AH268" s="1508"/>
      <c r="AI268" s="1508"/>
      <c r="AJ268" s="1517"/>
      <c r="AL268" s="650"/>
      <c r="AM268" s="652"/>
      <c r="AN268" s="661"/>
      <c r="AO268" s="652"/>
      <c r="AP268" s="652"/>
      <c r="AQ268" s="652"/>
      <c r="AR268" s="652"/>
      <c r="AS268" s="652"/>
      <c r="AT268" s="652"/>
      <c r="AU268" s="652"/>
      <c r="AV268" s="652"/>
      <c r="AW268" s="652"/>
      <c r="AX268" s="652"/>
      <c r="AY268" s="652"/>
      <c r="AZ268" s="652"/>
      <c r="BA268" s="652"/>
      <c r="BB268" s="652"/>
      <c r="BC268" s="652"/>
      <c r="BD268" s="652"/>
      <c r="BE268" s="652"/>
      <c r="BF268" s="652"/>
      <c r="BG268" s="652"/>
      <c r="BH268" s="652"/>
      <c r="BI268" s="652"/>
      <c r="BJ268" s="652"/>
      <c r="BK268" s="652"/>
      <c r="BL268" s="652"/>
      <c r="BM268" s="652"/>
      <c r="BN268" s="652"/>
      <c r="BO268" s="652"/>
    </row>
    <row r="269" spans="1:67" s="5" customFormat="1" ht="15">
      <c r="A269" s="226" t="s">
        <v>400</v>
      </c>
      <c r="B269" s="42"/>
      <c r="C269" s="36" t="s">
        <v>1153</v>
      </c>
      <c r="D269" s="1757" t="s">
        <v>406</v>
      </c>
      <c r="E269" s="36"/>
      <c r="F269" s="504">
        <v>32.1</v>
      </c>
      <c r="G269" s="36" t="s">
        <v>751</v>
      </c>
      <c r="H269" s="36">
        <v>1223</v>
      </c>
      <c r="I269" s="36">
        <v>2331</v>
      </c>
      <c r="J269" s="570">
        <f t="shared" si="41"/>
        <v>3554</v>
      </c>
      <c r="K269" s="504"/>
      <c r="L269" s="629"/>
      <c r="M269" s="504"/>
      <c r="N269" s="629"/>
      <c r="O269" s="629"/>
      <c r="P269" s="629"/>
      <c r="Q269" s="925"/>
      <c r="R269" s="920"/>
      <c r="S269" s="921"/>
      <c r="T269" s="922"/>
      <c r="U269" s="921"/>
      <c r="V269" s="921"/>
      <c r="W269" s="921"/>
      <c r="X269" s="921"/>
      <c r="Y269" s="921"/>
      <c r="Z269" s="921"/>
      <c r="AA269" s="921"/>
      <c r="AB269" s="921"/>
      <c r="AC269" s="921"/>
      <c r="AD269" s="921"/>
      <c r="AE269" s="921"/>
      <c r="AF269" s="921"/>
      <c r="AG269" s="1508"/>
      <c r="AH269" s="1508"/>
      <c r="AI269" s="1508"/>
      <c r="AJ269" s="1517"/>
      <c r="AL269" s="650"/>
      <c r="AM269" s="652"/>
      <c r="AN269" s="661"/>
      <c r="AO269" s="652"/>
      <c r="AP269" s="652"/>
      <c r="AQ269" s="652"/>
      <c r="AR269" s="652"/>
      <c r="AS269" s="652"/>
      <c r="AT269" s="652"/>
      <c r="AU269" s="652"/>
      <c r="AV269" s="652"/>
      <c r="AW269" s="652"/>
      <c r="AX269" s="652"/>
      <c r="AY269" s="652"/>
      <c r="AZ269" s="652"/>
      <c r="BA269" s="652"/>
      <c r="BB269" s="652"/>
      <c r="BC269" s="652"/>
      <c r="BD269" s="652"/>
      <c r="BE269" s="652"/>
      <c r="BF269" s="652"/>
      <c r="BG269" s="652"/>
      <c r="BH269" s="652"/>
      <c r="BI269" s="652"/>
      <c r="BJ269" s="652"/>
      <c r="BK269" s="652"/>
      <c r="BL269" s="652"/>
      <c r="BM269" s="652"/>
      <c r="BN269" s="652"/>
      <c r="BO269" s="652"/>
    </row>
    <row r="270" spans="1:67" s="5" customFormat="1" ht="15">
      <c r="A270" s="226" t="s">
        <v>400</v>
      </c>
      <c r="B270" s="42"/>
      <c r="C270" s="36" t="s">
        <v>1154</v>
      </c>
      <c r="D270" s="1757" t="s">
        <v>406</v>
      </c>
      <c r="E270" s="36"/>
      <c r="F270" s="504"/>
      <c r="G270" s="36" t="s">
        <v>751</v>
      </c>
      <c r="H270" s="36">
        <v>768</v>
      </c>
      <c r="I270" s="36">
        <v>2050</v>
      </c>
      <c r="J270" s="570">
        <f t="shared" si="41"/>
        <v>2818</v>
      </c>
      <c r="K270" s="504"/>
      <c r="L270" s="629"/>
      <c r="M270" s="504"/>
      <c r="N270" s="629"/>
      <c r="O270" s="629"/>
      <c r="P270" s="629"/>
      <c r="Q270" s="925"/>
      <c r="R270" s="920"/>
      <c r="S270" s="921"/>
      <c r="T270" s="922"/>
      <c r="U270" s="921"/>
      <c r="V270" s="921"/>
      <c r="W270" s="921"/>
      <c r="X270" s="921"/>
      <c r="Y270" s="921"/>
      <c r="Z270" s="921"/>
      <c r="AA270" s="921"/>
      <c r="AB270" s="921"/>
      <c r="AC270" s="921"/>
      <c r="AD270" s="921"/>
      <c r="AE270" s="921"/>
      <c r="AF270" s="921"/>
      <c r="AG270" s="1508"/>
      <c r="AH270" s="1508"/>
      <c r="AI270" s="1508"/>
      <c r="AJ270" s="1517"/>
      <c r="AL270" s="650"/>
      <c r="AM270" s="652"/>
      <c r="AN270" s="661"/>
      <c r="AO270" s="652"/>
      <c r="AP270" s="652"/>
      <c r="AQ270" s="652"/>
      <c r="AR270" s="652"/>
      <c r="AS270" s="652"/>
      <c r="AT270" s="652"/>
      <c r="AU270" s="652"/>
      <c r="AV270" s="652"/>
      <c r="AW270" s="652"/>
      <c r="AX270" s="652"/>
      <c r="AY270" s="652"/>
      <c r="AZ270" s="652"/>
      <c r="BA270" s="652"/>
      <c r="BB270" s="652"/>
      <c r="BC270" s="652"/>
      <c r="BD270" s="652"/>
      <c r="BE270" s="652"/>
      <c r="BF270" s="652"/>
      <c r="BG270" s="652"/>
      <c r="BH270" s="652"/>
      <c r="BI270" s="652"/>
      <c r="BJ270" s="652"/>
      <c r="BK270" s="652"/>
      <c r="BL270" s="652"/>
      <c r="BM270" s="652"/>
      <c r="BN270" s="652"/>
      <c r="BO270" s="652"/>
    </row>
    <row r="271" spans="1:67" s="5" customFormat="1" ht="15">
      <c r="A271" s="226"/>
      <c r="B271" s="42"/>
      <c r="C271" s="36"/>
      <c r="D271" s="36"/>
      <c r="E271" s="36"/>
      <c r="F271" s="504"/>
      <c r="G271" s="36"/>
      <c r="H271" s="36"/>
      <c r="I271" s="36"/>
      <c r="J271" s="570"/>
      <c r="K271" s="504"/>
      <c r="L271" s="629"/>
      <c r="M271" s="504"/>
      <c r="N271" s="629"/>
      <c r="O271" s="629"/>
      <c r="P271" s="629"/>
      <c r="Q271" s="925"/>
      <c r="R271" s="920"/>
      <c r="S271" s="921"/>
      <c r="T271" s="973"/>
      <c r="U271" s="921"/>
      <c r="V271" s="921"/>
      <c r="W271" s="921"/>
      <c r="X271" s="921"/>
      <c r="Y271" s="921"/>
      <c r="Z271" s="921"/>
      <c r="AA271" s="921"/>
      <c r="AB271" s="921"/>
      <c r="AC271" s="921"/>
      <c r="AD271" s="921"/>
      <c r="AE271" s="921"/>
      <c r="AF271" s="921"/>
      <c r="AG271" s="1082"/>
      <c r="AH271" s="1074"/>
      <c r="AI271" s="1074"/>
      <c r="AJ271" s="1075"/>
      <c r="AL271" s="650"/>
      <c r="AM271" s="652"/>
      <c r="AN271" s="661"/>
      <c r="AO271" s="652"/>
      <c r="AP271" s="652"/>
      <c r="AQ271" s="652"/>
      <c r="AR271" s="652"/>
      <c r="AS271" s="652"/>
      <c r="AT271" s="652"/>
      <c r="AU271" s="652"/>
      <c r="AV271" s="652"/>
      <c r="AW271" s="652"/>
      <c r="AX271" s="652"/>
      <c r="AY271" s="652"/>
      <c r="AZ271" s="652"/>
      <c r="BA271" s="652"/>
      <c r="BB271" s="652"/>
      <c r="BC271" s="652"/>
      <c r="BD271" s="652"/>
      <c r="BE271" s="652"/>
      <c r="BF271" s="652"/>
      <c r="BG271" s="652"/>
      <c r="BH271" s="652"/>
      <c r="BI271" s="652"/>
      <c r="BJ271" s="652"/>
      <c r="BK271" s="652"/>
      <c r="BL271" s="652"/>
      <c r="BM271" s="652"/>
      <c r="BN271" s="652"/>
      <c r="BO271" s="652"/>
    </row>
    <row r="272" spans="1:67" s="5" customFormat="1" ht="15">
      <c r="A272" s="1756" t="s">
        <v>400</v>
      </c>
      <c r="B272" s="1757" t="s">
        <v>401</v>
      </c>
      <c r="C272" s="27"/>
      <c r="D272" s="27"/>
      <c r="E272" s="27"/>
      <c r="F272" s="567"/>
      <c r="G272" s="27"/>
      <c r="H272" s="27"/>
      <c r="I272" s="27"/>
      <c r="J272" s="526">
        <f>SUM(J273:J283)</f>
        <v>20492</v>
      </c>
      <c r="K272" s="567"/>
      <c r="L272" s="633"/>
      <c r="M272" s="567"/>
      <c r="N272" s="633"/>
      <c r="O272" s="633"/>
      <c r="P272" s="633"/>
      <c r="Q272" s="921">
        <f t="shared" ref="Q272:AF272" si="42">COUNTA(Q261:Q270)</f>
        <v>0</v>
      </c>
      <c r="R272" s="921">
        <f t="shared" si="42"/>
        <v>0</v>
      </c>
      <c r="S272" s="921">
        <f t="shared" si="42"/>
        <v>1</v>
      </c>
      <c r="T272" s="969">
        <f t="shared" si="42"/>
        <v>0</v>
      </c>
      <c r="U272" s="921">
        <f t="shared" si="42"/>
        <v>0</v>
      </c>
      <c r="V272" s="921">
        <f t="shared" si="42"/>
        <v>0</v>
      </c>
      <c r="W272" s="921">
        <f t="shared" si="42"/>
        <v>0</v>
      </c>
      <c r="X272" s="921">
        <f t="shared" si="42"/>
        <v>0</v>
      </c>
      <c r="Y272" s="921">
        <f t="shared" si="42"/>
        <v>0</v>
      </c>
      <c r="Z272" s="921">
        <f t="shared" si="42"/>
        <v>0</v>
      </c>
      <c r="AA272" s="921">
        <f t="shared" si="42"/>
        <v>1</v>
      </c>
      <c r="AB272" s="921">
        <f t="shared" si="42"/>
        <v>0</v>
      </c>
      <c r="AC272" s="921">
        <f t="shared" si="42"/>
        <v>0</v>
      </c>
      <c r="AD272" s="921">
        <f t="shared" si="42"/>
        <v>0</v>
      </c>
      <c r="AE272" s="921">
        <f t="shared" si="42"/>
        <v>0</v>
      </c>
      <c r="AF272" s="921">
        <f t="shared" si="42"/>
        <v>0</v>
      </c>
      <c r="AG272" s="1776"/>
      <c r="AH272" s="1777"/>
      <c r="AI272" s="1777"/>
      <c r="AJ272" s="1778"/>
      <c r="AL272" s="650"/>
      <c r="AM272" s="652"/>
      <c r="AN272" s="661"/>
      <c r="AO272" s="652"/>
      <c r="AP272" s="652"/>
      <c r="AQ272" s="652"/>
      <c r="AR272" s="652"/>
      <c r="AS272" s="652"/>
      <c r="AT272" s="652"/>
      <c r="AU272" s="652"/>
      <c r="AV272" s="652"/>
      <c r="AW272" s="652"/>
      <c r="AX272" s="652"/>
      <c r="AY272" s="652"/>
      <c r="AZ272" s="652"/>
      <c r="BA272" s="652"/>
      <c r="BB272" s="652"/>
      <c r="BC272" s="652"/>
      <c r="BD272" s="652"/>
      <c r="BE272" s="652"/>
      <c r="BF272" s="652"/>
      <c r="BG272" s="652"/>
      <c r="BH272" s="652"/>
      <c r="BI272" s="652"/>
      <c r="BJ272" s="652"/>
      <c r="BK272" s="652"/>
      <c r="BL272" s="652"/>
      <c r="BM272" s="652"/>
      <c r="BN272" s="652"/>
      <c r="BO272" s="652"/>
    </row>
    <row r="273" spans="1:67" s="5" customFormat="1" ht="15">
      <c r="A273" s="1761"/>
      <c r="B273" s="1504"/>
      <c r="C273" s="1071">
        <f>COUNTA(C274:C283)</f>
        <v>10</v>
      </c>
      <c r="D273" s="1071"/>
      <c r="E273" s="1071"/>
      <c r="F273" s="567"/>
      <c r="G273" s="27" t="s">
        <v>751</v>
      </c>
      <c r="H273" s="27">
        <v>3314</v>
      </c>
      <c r="I273" s="27">
        <v>8068</v>
      </c>
      <c r="J273" s="526">
        <f>SUM(H273:I273)</f>
        <v>11382</v>
      </c>
      <c r="K273" s="573" t="s">
        <v>692</v>
      </c>
      <c r="L273" s="633"/>
      <c r="M273" s="567"/>
      <c r="N273" s="633"/>
      <c r="O273" s="737" t="s">
        <v>940</v>
      </c>
      <c r="P273" s="633"/>
      <c r="Q273" s="925"/>
      <c r="R273" s="920" t="s">
        <v>1525</v>
      </c>
      <c r="S273" s="921"/>
      <c r="T273" s="922"/>
      <c r="U273" s="921"/>
      <c r="V273" s="921"/>
      <c r="W273" s="921"/>
      <c r="X273" s="921"/>
      <c r="Y273" s="921"/>
      <c r="Z273" s="921"/>
      <c r="AA273" s="921" t="s">
        <v>1525</v>
      </c>
      <c r="AB273" s="921"/>
      <c r="AC273" s="921"/>
      <c r="AD273" s="921"/>
      <c r="AE273" s="921"/>
      <c r="AF273" s="921"/>
      <c r="AG273" s="1507"/>
      <c r="AH273" s="485"/>
      <c r="AI273" s="485"/>
      <c r="AJ273" s="544"/>
      <c r="AL273" s="650"/>
      <c r="AM273" s="652"/>
      <c r="AN273" s="661"/>
      <c r="AO273" s="652"/>
      <c r="AP273" s="652"/>
      <c r="AQ273" s="652"/>
      <c r="AR273" s="652"/>
      <c r="AS273" s="652"/>
      <c r="AT273" s="652"/>
      <c r="AU273" s="652"/>
      <c r="AV273" s="652"/>
      <c r="AW273" s="652"/>
      <c r="AX273" s="652"/>
      <c r="AY273" s="652"/>
      <c r="AZ273" s="652"/>
      <c r="BA273" s="652"/>
      <c r="BB273" s="652"/>
      <c r="BC273" s="652"/>
      <c r="BD273" s="652"/>
      <c r="BE273" s="652"/>
      <c r="BF273" s="652"/>
      <c r="BG273" s="652"/>
      <c r="BH273" s="652"/>
      <c r="BI273" s="652"/>
      <c r="BJ273" s="652"/>
      <c r="BK273" s="652"/>
      <c r="BL273" s="652"/>
      <c r="BM273" s="652"/>
      <c r="BN273" s="652"/>
      <c r="BO273" s="652"/>
    </row>
    <row r="274" spans="1:67" s="5" customFormat="1" ht="15">
      <c r="A274" s="226" t="s">
        <v>400</v>
      </c>
      <c r="B274" s="42"/>
      <c r="C274" s="43" t="s">
        <v>1145</v>
      </c>
      <c r="D274" s="1757" t="s">
        <v>401</v>
      </c>
      <c r="E274" s="43"/>
      <c r="F274" s="504"/>
      <c r="G274" s="36" t="s">
        <v>751</v>
      </c>
      <c r="H274" s="36">
        <v>413</v>
      </c>
      <c r="I274" s="36">
        <v>935</v>
      </c>
      <c r="J274" s="517">
        <f>SUM(H274:I274)</f>
        <v>1348</v>
      </c>
      <c r="K274" s="504"/>
      <c r="L274" s="629"/>
      <c r="M274" s="504"/>
      <c r="N274" s="629"/>
      <c r="O274" s="629"/>
      <c r="P274" s="629"/>
      <c r="Q274" s="925"/>
      <c r="R274" s="925"/>
      <c r="S274" s="921"/>
      <c r="T274" s="922"/>
      <c r="U274" s="921"/>
      <c r="V274" s="921"/>
      <c r="W274" s="921"/>
      <c r="X274" s="921"/>
      <c r="Y274" s="921"/>
      <c r="Z274" s="921"/>
      <c r="AA274" s="921"/>
      <c r="AB274" s="921"/>
      <c r="AC274" s="921"/>
      <c r="AD274" s="921"/>
      <c r="AE274" s="921"/>
      <c r="AF274" s="921"/>
      <c r="AG274" s="1508"/>
      <c r="AH274" s="486"/>
      <c r="AI274" s="486"/>
      <c r="AJ274" s="545"/>
      <c r="AL274" s="650"/>
      <c r="AM274" s="652"/>
      <c r="AN274" s="661"/>
      <c r="AO274" s="652"/>
      <c r="AP274" s="652"/>
      <c r="AQ274" s="652"/>
      <c r="AR274" s="652"/>
      <c r="AS274" s="652"/>
      <c r="AT274" s="652"/>
      <c r="AU274" s="652"/>
      <c r="AV274" s="652"/>
      <c r="AW274" s="652"/>
      <c r="AX274" s="652"/>
      <c r="AY274" s="652"/>
      <c r="AZ274" s="652"/>
      <c r="BA274" s="652"/>
      <c r="BB274" s="652"/>
      <c r="BC274" s="652"/>
      <c r="BD274" s="652"/>
      <c r="BE274" s="652"/>
      <c r="BF274" s="652"/>
      <c r="BG274" s="652"/>
      <c r="BH274" s="652"/>
      <c r="BI274" s="652"/>
      <c r="BJ274" s="652"/>
      <c r="BK274" s="652"/>
      <c r="BL274" s="652"/>
      <c r="BM274" s="652"/>
      <c r="BN274" s="652"/>
      <c r="BO274" s="652"/>
    </row>
    <row r="275" spans="1:67" s="5" customFormat="1" ht="15">
      <c r="A275" s="226" t="s">
        <v>400</v>
      </c>
      <c r="B275" s="36"/>
      <c r="C275" s="26" t="s">
        <v>426</v>
      </c>
      <c r="D275" s="1757" t="s">
        <v>401</v>
      </c>
      <c r="E275" s="26"/>
      <c r="F275" s="530">
        <v>63.1</v>
      </c>
      <c r="G275" s="36" t="s">
        <v>751</v>
      </c>
      <c r="H275" s="36">
        <v>494</v>
      </c>
      <c r="I275" s="36">
        <v>1339</v>
      </c>
      <c r="J275" s="517">
        <f t="shared" ref="J275:J283" si="43">SUM(H275:I275)</f>
        <v>1833</v>
      </c>
      <c r="K275" s="530"/>
      <c r="L275" s="607"/>
      <c r="M275" s="530"/>
      <c r="N275" s="607"/>
      <c r="O275" s="607"/>
      <c r="P275" s="607"/>
      <c r="Q275" s="925"/>
      <c r="R275" s="925"/>
      <c r="S275" s="921"/>
      <c r="T275" s="922"/>
      <c r="U275" s="921"/>
      <c r="V275" s="921"/>
      <c r="W275" s="921"/>
      <c r="X275" s="921"/>
      <c r="Y275" s="921"/>
      <c r="Z275" s="921"/>
      <c r="AA275" s="921"/>
      <c r="AB275" s="921"/>
      <c r="AC275" s="921"/>
      <c r="AD275" s="921"/>
      <c r="AE275" s="921"/>
      <c r="AF275" s="921"/>
      <c r="AG275" s="1508"/>
      <c r="AH275" s="486"/>
      <c r="AI275" s="486"/>
      <c r="AJ275" s="545"/>
      <c r="AL275" s="650"/>
      <c r="AM275" s="652"/>
      <c r="AN275" s="661"/>
      <c r="AO275" s="652"/>
      <c r="AP275" s="652"/>
      <c r="AQ275" s="652"/>
      <c r="AR275" s="652"/>
      <c r="AS275" s="652"/>
      <c r="AT275" s="652"/>
      <c r="AU275" s="652"/>
      <c r="AV275" s="652"/>
      <c r="AW275" s="652"/>
      <c r="AX275" s="652"/>
      <c r="AY275" s="652"/>
      <c r="AZ275" s="652"/>
      <c r="BA275" s="652"/>
      <c r="BB275" s="652"/>
      <c r="BC275" s="652"/>
      <c r="BD275" s="652"/>
      <c r="BE275" s="652"/>
      <c r="BF275" s="652"/>
      <c r="BG275" s="652"/>
      <c r="BH275" s="652"/>
      <c r="BI275" s="652"/>
      <c r="BJ275" s="652"/>
      <c r="BK275" s="652"/>
      <c r="BL275" s="652"/>
      <c r="BM275" s="652"/>
      <c r="BN275" s="652"/>
      <c r="BO275" s="652"/>
    </row>
    <row r="276" spans="1:67" s="5" customFormat="1" ht="15">
      <c r="A276" s="226" t="s">
        <v>400</v>
      </c>
      <c r="B276" s="36"/>
      <c r="C276" s="26" t="s">
        <v>415</v>
      </c>
      <c r="D276" s="1757" t="s">
        <v>401</v>
      </c>
      <c r="E276" s="26"/>
      <c r="F276" s="504">
        <v>57.4</v>
      </c>
      <c r="G276" s="36" t="s">
        <v>751</v>
      </c>
      <c r="H276" s="36">
        <v>335</v>
      </c>
      <c r="I276" s="36">
        <v>932</v>
      </c>
      <c r="J276" s="517">
        <f t="shared" si="43"/>
        <v>1267</v>
      </c>
      <c r="K276" s="504"/>
      <c r="L276" s="629"/>
      <c r="M276" s="504"/>
      <c r="N276" s="629"/>
      <c r="O276" s="629"/>
      <c r="P276" s="629"/>
      <c r="Q276" s="925"/>
      <c r="R276" s="925"/>
      <c r="S276" s="926"/>
      <c r="T276" s="927"/>
      <c r="U276" s="926"/>
      <c r="V276" s="926"/>
      <c r="W276" s="926"/>
      <c r="X276" s="926"/>
      <c r="Y276" s="926"/>
      <c r="Z276" s="926"/>
      <c r="AA276" s="926"/>
      <c r="AB276" s="926"/>
      <c r="AC276" s="926"/>
      <c r="AD276" s="926"/>
      <c r="AE276" s="926"/>
      <c r="AF276" s="926"/>
      <c r="AG276" s="1508"/>
      <c r="AH276" s="486"/>
      <c r="AI276" s="486"/>
      <c r="AJ276" s="545"/>
      <c r="AL276" s="650"/>
      <c r="AM276" s="652"/>
      <c r="AN276" s="661"/>
      <c r="AO276" s="652"/>
      <c r="AP276" s="652"/>
      <c r="AQ276" s="652"/>
      <c r="AR276" s="652"/>
      <c r="AS276" s="652"/>
      <c r="AT276" s="652"/>
      <c r="AU276" s="652"/>
      <c r="AV276" s="652"/>
      <c r="AW276" s="652"/>
      <c r="AX276" s="652"/>
      <c r="AY276" s="652"/>
      <c r="AZ276" s="652"/>
      <c r="BA276" s="652"/>
      <c r="BB276" s="652"/>
      <c r="BC276" s="652"/>
      <c r="BD276" s="652"/>
      <c r="BE276" s="652"/>
      <c r="BF276" s="652"/>
      <c r="BG276" s="652"/>
      <c r="BH276" s="652"/>
      <c r="BI276" s="652"/>
      <c r="BJ276" s="652"/>
      <c r="BK276" s="652"/>
      <c r="BL276" s="652"/>
      <c r="BM276" s="652"/>
      <c r="BN276" s="652"/>
      <c r="BO276" s="652"/>
    </row>
    <row r="277" spans="1:67" s="5" customFormat="1" ht="15">
      <c r="A277" s="226" t="s">
        <v>400</v>
      </c>
      <c r="B277" s="36"/>
      <c r="C277" s="36" t="s">
        <v>402</v>
      </c>
      <c r="D277" s="1757" t="s">
        <v>401</v>
      </c>
      <c r="E277" s="36"/>
      <c r="F277" s="504">
        <v>3.4</v>
      </c>
      <c r="G277" s="36" t="s">
        <v>751</v>
      </c>
      <c r="H277" s="36">
        <v>126</v>
      </c>
      <c r="I277" s="36">
        <v>228</v>
      </c>
      <c r="J277" s="517">
        <f t="shared" si="43"/>
        <v>354</v>
      </c>
      <c r="K277" s="504"/>
      <c r="L277" s="629"/>
      <c r="M277" s="504"/>
      <c r="N277" s="629"/>
      <c r="O277" s="629"/>
      <c r="P277" s="629"/>
      <c r="Q277" s="925"/>
      <c r="R277" s="925"/>
      <c r="S277" s="926"/>
      <c r="T277" s="927"/>
      <c r="U277" s="921"/>
      <c r="V277" s="921"/>
      <c r="W277" s="926"/>
      <c r="X277" s="926"/>
      <c r="Y277" s="921"/>
      <c r="Z277" s="926"/>
      <c r="AA277" s="921"/>
      <c r="AB277" s="921"/>
      <c r="AC277" s="921"/>
      <c r="AD277" s="921"/>
      <c r="AE277" s="926"/>
      <c r="AF277" s="921"/>
      <c r="AG277" s="1508"/>
      <c r="AH277" s="486"/>
      <c r="AI277" s="486"/>
      <c r="AJ277" s="545"/>
      <c r="AL277" s="650"/>
      <c r="AM277" s="652"/>
      <c r="AN277" s="661"/>
      <c r="AO277" s="652"/>
      <c r="AP277" s="652"/>
      <c r="AQ277" s="652"/>
      <c r="AR277" s="652"/>
      <c r="AS277" s="652"/>
      <c r="AT277" s="652"/>
      <c r="AU277" s="652"/>
      <c r="AV277" s="652"/>
      <c r="AW277" s="652"/>
      <c r="AX277" s="652"/>
      <c r="AY277" s="652"/>
      <c r="AZ277" s="652"/>
      <c r="BA277" s="652"/>
      <c r="BB277" s="652"/>
      <c r="BC277" s="652"/>
      <c r="BD277" s="652"/>
      <c r="BE277" s="652"/>
      <c r="BF277" s="652"/>
      <c r="BG277" s="652"/>
      <c r="BH277" s="652"/>
      <c r="BI277" s="652"/>
      <c r="BJ277" s="652"/>
      <c r="BK277" s="652"/>
      <c r="BL277" s="652"/>
      <c r="BM277" s="652"/>
      <c r="BN277" s="652"/>
      <c r="BO277" s="652"/>
    </row>
    <row r="278" spans="1:67" s="5" customFormat="1" ht="15">
      <c r="A278" s="226" t="s">
        <v>400</v>
      </c>
      <c r="B278" s="36"/>
      <c r="C278" s="36" t="s">
        <v>403</v>
      </c>
      <c r="D278" s="1757" t="s">
        <v>401</v>
      </c>
      <c r="E278" s="36"/>
      <c r="F278" s="504">
        <v>46.8</v>
      </c>
      <c r="G278" s="36" t="s">
        <v>751</v>
      </c>
      <c r="H278" s="36">
        <v>154</v>
      </c>
      <c r="I278" s="36">
        <v>266</v>
      </c>
      <c r="J278" s="517">
        <f t="shared" si="43"/>
        <v>420</v>
      </c>
      <c r="K278" s="504"/>
      <c r="L278" s="629"/>
      <c r="M278" s="504"/>
      <c r="N278" s="629"/>
      <c r="O278" s="629"/>
      <c r="P278" s="629"/>
      <c r="Q278" s="925"/>
      <c r="R278" s="925"/>
      <c r="S278" s="921"/>
      <c r="T278" s="922"/>
      <c r="U278" s="921"/>
      <c r="V278" s="921"/>
      <c r="W278" s="921"/>
      <c r="X278" s="921"/>
      <c r="Y278" s="921"/>
      <c r="Z278" s="921"/>
      <c r="AA278" s="921"/>
      <c r="AB278" s="921"/>
      <c r="AC278" s="921"/>
      <c r="AD278" s="921"/>
      <c r="AE278" s="921"/>
      <c r="AF278" s="921"/>
      <c r="AG278" s="1508"/>
      <c r="AH278" s="486"/>
      <c r="AI278" s="486"/>
      <c r="AJ278" s="545"/>
      <c r="AL278" s="650"/>
      <c r="AM278" s="652"/>
      <c r="AN278" s="661"/>
      <c r="AO278" s="652"/>
      <c r="AP278" s="652"/>
      <c r="AQ278" s="652"/>
      <c r="AR278" s="652"/>
      <c r="AS278" s="652"/>
      <c r="AT278" s="652"/>
      <c r="AU278" s="652"/>
      <c r="AV278" s="652"/>
      <c r="AW278" s="652"/>
      <c r="AX278" s="652"/>
      <c r="AY278" s="652"/>
      <c r="AZ278" s="652"/>
      <c r="BA278" s="652"/>
      <c r="BB278" s="652"/>
      <c r="BC278" s="652"/>
      <c r="BD278" s="652"/>
      <c r="BE278" s="652"/>
      <c r="BF278" s="652"/>
      <c r="BG278" s="652"/>
      <c r="BH278" s="652"/>
      <c r="BI278" s="652"/>
      <c r="BJ278" s="652"/>
      <c r="BK278" s="652"/>
      <c r="BL278" s="652"/>
      <c r="BM278" s="652"/>
      <c r="BN278" s="652"/>
      <c r="BO278" s="652"/>
    </row>
    <row r="279" spans="1:67" s="5" customFormat="1" ht="15">
      <c r="A279" s="226" t="s">
        <v>400</v>
      </c>
      <c r="B279" s="42"/>
      <c r="C279" s="43" t="s">
        <v>1140</v>
      </c>
      <c r="D279" s="1757" t="s">
        <v>401</v>
      </c>
      <c r="E279" s="43"/>
      <c r="F279" s="504"/>
      <c r="G279" s="36" t="s">
        <v>751</v>
      </c>
      <c r="H279" s="36">
        <v>453</v>
      </c>
      <c r="I279" s="36">
        <v>1172</v>
      </c>
      <c r="J279" s="517">
        <f t="shared" si="43"/>
        <v>1625</v>
      </c>
      <c r="K279" s="504"/>
      <c r="L279" s="629"/>
      <c r="M279" s="504"/>
      <c r="N279" s="629"/>
      <c r="O279" s="629"/>
      <c r="P279" s="629"/>
      <c r="Q279" s="925"/>
      <c r="R279" s="925"/>
      <c r="S279" s="921"/>
      <c r="T279" s="922"/>
      <c r="U279" s="921"/>
      <c r="V279" s="921"/>
      <c r="W279" s="921"/>
      <c r="X279" s="921"/>
      <c r="Y279" s="921"/>
      <c r="Z279" s="921"/>
      <c r="AA279" s="921"/>
      <c r="AB279" s="921"/>
      <c r="AC279" s="921"/>
      <c r="AD279" s="921"/>
      <c r="AE279" s="921"/>
      <c r="AF279" s="921"/>
      <c r="AG279" s="1508"/>
      <c r="AH279" s="486"/>
      <c r="AI279" s="486"/>
      <c r="AJ279" s="545"/>
      <c r="AL279" s="650"/>
      <c r="AM279" s="652"/>
      <c r="AN279" s="661"/>
      <c r="AO279" s="652"/>
      <c r="AP279" s="652"/>
      <c r="AQ279" s="652"/>
      <c r="AR279" s="652"/>
      <c r="AS279" s="652"/>
      <c r="AT279" s="652"/>
      <c r="AU279" s="652"/>
      <c r="AV279" s="652"/>
      <c r="AW279" s="652"/>
      <c r="AX279" s="652"/>
      <c r="AY279" s="652"/>
      <c r="AZ279" s="652"/>
      <c r="BA279" s="652"/>
      <c r="BB279" s="652"/>
      <c r="BC279" s="652"/>
      <c r="BD279" s="652"/>
      <c r="BE279" s="652"/>
      <c r="BF279" s="652"/>
      <c r="BG279" s="652"/>
      <c r="BH279" s="652"/>
      <c r="BI279" s="652"/>
      <c r="BJ279" s="652"/>
      <c r="BK279" s="652"/>
      <c r="BL279" s="652"/>
      <c r="BM279" s="652"/>
      <c r="BN279" s="652"/>
      <c r="BO279" s="652"/>
    </row>
    <row r="280" spans="1:67" s="5" customFormat="1" ht="15">
      <c r="A280" s="226" t="s">
        <v>400</v>
      </c>
      <c r="B280" s="42"/>
      <c r="C280" s="43" t="s">
        <v>1142</v>
      </c>
      <c r="D280" s="1757" t="s">
        <v>401</v>
      </c>
      <c r="E280" s="43"/>
      <c r="F280" s="504"/>
      <c r="G280" s="36" t="s">
        <v>751</v>
      </c>
      <c r="H280" s="36">
        <v>447</v>
      </c>
      <c r="I280" s="36">
        <v>1269</v>
      </c>
      <c r="J280" s="517">
        <f t="shared" si="43"/>
        <v>1716</v>
      </c>
      <c r="K280" s="504"/>
      <c r="L280" s="629"/>
      <c r="M280" s="504"/>
      <c r="N280" s="629"/>
      <c r="O280" s="629"/>
      <c r="P280" s="629"/>
      <c r="Q280" s="925"/>
      <c r="R280" s="925"/>
      <c r="S280" s="921"/>
      <c r="T280" s="922"/>
      <c r="U280" s="921"/>
      <c r="V280" s="921"/>
      <c r="W280" s="921"/>
      <c r="X280" s="921"/>
      <c r="Y280" s="921"/>
      <c r="Z280" s="921"/>
      <c r="AA280" s="921"/>
      <c r="AB280" s="921"/>
      <c r="AC280" s="921"/>
      <c r="AD280" s="921"/>
      <c r="AE280" s="921"/>
      <c r="AF280" s="921"/>
      <c r="AG280" s="1508"/>
      <c r="AH280" s="486"/>
      <c r="AI280" s="486"/>
      <c r="AJ280" s="545"/>
      <c r="AL280" s="650"/>
      <c r="AM280" s="652"/>
      <c r="AN280" s="661"/>
      <c r="AO280" s="652"/>
      <c r="AP280" s="652"/>
      <c r="AQ280" s="652"/>
      <c r="AR280" s="652"/>
      <c r="AS280" s="652"/>
      <c r="AT280" s="652"/>
      <c r="AU280" s="652"/>
      <c r="AV280" s="652"/>
      <c r="AW280" s="652"/>
      <c r="AX280" s="652"/>
      <c r="AY280" s="652"/>
      <c r="AZ280" s="652"/>
      <c r="BA280" s="652"/>
      <c r="BB280" s="652"/>
      <c r="BC280" s="652"/>
      <c r="BD280" s="652"/>
      <c r="BE280" s="652"/>
      <c r="BF280" s="652"/>
      <c r="BG280" s="652"/>
      <c r="BH280" s="652"/>
      <c r="BI280" s="652"/>
      <c r="BJ280" s="652"/>
      <c r="BK280" s="652"/>
      <c r="BL280" s="652"/>
      <c r="BM280" s="652"/>
      <c r="BN280" s="652"/>
      <c r="BO280" s="652"/>
    </row>
    <row r="281" spans="1:67" s="5" customFormat="1" ht="15">
      <c r="A281" s="226" t="s">
        <v>400</v>
      </c>
      <c r="B281" s="42"/>
      <c r="C281" s="43" t="s">
        <v>1144</v>
      </c>
      <c r="D281" s="1757" t="s">
        <v>401</v>
      </c>
      <c r="E281" s="43"/>
      <c r="F281" s="504"/>
      <c r="G281" s="36" t="s">
        <v>766</v>
      </c>
      <c r="H281" s="36"/>
      <c r="I281" s="36"/>
      <c r="J281" s="517">
        <f t="shared" si="43"/>
        <v>0</v>
      </c>
      <c r="K281" s="504"/>
      <c r="L281" s="629"/>
      <c r="M281" s="504"/>
      <c r="N281" s="629"/>
      <c r="O281" s="629"/>
      <c r="P281" s="629"/>
      <c r="Q281" s="925"/>
      <c r="R281" s="925"/>
      <c r="S281" s="921"/>
      <c r="T281" s="922"/>
      <c r="U281" s="921"/>
      <c r="V281" s="921"/>
      <c r="W281" s="921"/>
      <c r="X281" s="921"/>
      <c r="Y281" s="921"/>
      <c r="Z281" s="921"/>
      <c r="AA281" s="921"/>
      <c r="AB281" s="921"/>
      <c r="AC281" s="921"/>
      <c r="AD281" s="921"/>
      <c r="AE281" s="921"/>
      <c r="AF281" s="921"/>
      <c r="AG281" s="1508"/>
      <c r="AH281" s="486"/>
      <c r="AI281" s="486"/>
      <c r="AJ281" s="545"/>
      <c r="AL281" s="650"/>
      <c r="AM281" s="652"/>
      <c r="AN281" s="661"/>
      <c r="AO281" s="652"/>
      <c r="AP281" s="652"/>
      <c r="AQ281" s="652"/>
      <c r="AR281" s="652"/>
      <c r="AS281" s="652"/>
      <c r="AT281" s="652"/>
      <c r="AU281" s="652"/>
      <c r="AV281" s="652"/>
      <c r="AW281" s="652"/>
      <c r="AX281" s="652"/>
      <c r="AY281" s="652"/>
      <c r="AZ281" s="652"/>
      <c r="BA281" s="652"/>
      <c r="BB281" s="652"/>
      <c r="BC281" s="652"/>
      <c r="BD281" s="652"/>
      <c r="BE281" s="652"/>
      <c r="BF281" s="652"/>
      <c r="BG281" s="652"/>
      <c r="BH281" s="652"/>
      <c r="BI281" s="652"/>
      <c r="BJ281" s="652"/>
      <c r="BK281" s="652"/>
      <c r="BL281" s="652"/>
      <c r="BM281" s="652"/>
      <c r="BN281" s="652"/>
      <c r="BO281" s="652"/>
    </row>
    <row r="282" spans="1:67" s="5" customFormat="1" ht="15">
      <c r="A282" s="226" t="s">
        <v>400</v>
      </c>
      <c r="B282" s="36"/>
      <c r="C282" s="26" t="s">
        <v>407</v>
      </c>
      <c r="D282" s="1757" t="s">
        <v>401</v>
      </c>
      <c r="E282" s="26"/>
      <c r="F282" s="504">
        <v>3.1</v>
      </c>
      <c r="G282" s="36" t="s">
        <v>766</v>
      </c>
      <c r="H282" s="36"/>
      <c r="I282" s="36"/>
      <c r="J282" s="517">
        <f t="shared" si="43"/>
        <v>0</v>
      </c>
      <c r="K282" s="504"/>
      <c r="L282" s="629"/>
      <c r="M282" s="504"/>
      <c r="N282" s="629"/>
      <c r="O282" s="629"/>
      <c r="P282" s="629"/>
      <c r="Q282" s="925"/>
      <c r="R282" s="925"/>
      <c r="S282" s="921"/>
      <c r="T282" s="922"/>
      <c r="U282" s="921"/>
      <c r="V282" s="921"/>
      <c r="W282" s="921"/>
      <c r="X282" s="921"/>
      <c r="Y282" s="921"/>
      <c r="Z282" s="921"/>
      <c r="AA282" s="921"/>
      <c r="AB282" s="921"/>
      <c r="AC282" s="921"/>
      <c r="AD282" s="921"/>
      <c r="AE282" s="921"/>
      <c r="AF282" s="921"/>
      <c r="AG282" s="1508"/>
      <c r="AH282" s="486"/>
      <c r="AI282" s="486"/>
      <c r="AJ282" s="545"/>
      <c r="AL282" s="650"/>
      <c r="AM282" s="652"/>
      <c r="AN282" s="661"/>
      <c r="AO282" s="652"/>
      <c r="AP282" s="652"/>
      <c r="AQ282" s="652"/>
      <c r="AR282" s="652"/>
      <c r="AS282" s="652"/>
      <c r="AT282" s="652"/>
      <c r="AU282" s="652"/>
      <c r="AV282" s="652"/>
      <c r="AW282" s="652"/>
      <c r="AX282" s="652"/>
      <c r="AY282" s="652"/>
      <c r="AZ282" s="652"/>
      <c r="BA282" s="652"/>
      <c r="BB282" s="652"/>
      <c r="BC282" s="652"/>
      <c r="BD282" s="652"/>
      <c r="BE282" s="652"/>
      <c r="BF282" s="652"/>
      <c r="BG282" s="652"/>
      <c r="BH282" s="652"/>
      <c r="BI282" s="652"/>
      <c r="BJ282" s="652"/>
      <c r="BK282" s="652"/>
      <c r="BL282" s="652"/>
      <c r="BM282" s="652"/>
      <c r="BN282" s="652"/>
      <c r="BO282" s="652"/>
    </row>
    <row r="283" spans="1:67" s="5" customFormat="1" ht="15">
      <c r="A283" s="226" t="s">
        <v>400</v>
      </c>
      <c r="B283" s="36"/>
      <c r="C283" s="26" t="s">
        <v>1143</v>
      </c>
      <c r="D283" s="1757" t="s">
        <v>401</v>
      </c>
      <c r="E283" s="26"/>
      <c r="F283" s="504"/>
      <c r="G283" s="36" t="s">
        <v>766</v>
      </c>
      <c r="H283" s="36">
        <v>167</v>
      </c>
      <c r="I283" s="36">
        <v>380</v>
      </c>
      <c r="J283" s="517">
        <f t="shared" si="43"/>
        <v>547</v>
      </c>
      <c r="K283" s="504"/>
      <c r="L283" s="629"/>
      <c r="M283" s="504"/>
      <c r="N283" s="629"/>
      <c r="O283" s="629"/>
      <c r="P283" s="629"/>
      <c r="Q283" s="925"/>
      <c r="R283" s="925"/>
      <c r="S283" s="921"/>
      <c r="T283" s="922"/>
      <c r="U283" s="921"/>
      <c r="V283" s="921"/>
      <c r="W283" s="921"/>
      <c r="X283" s="921"/>
      <c r="Y283" s="921"/>
      <c r="Z283" s="921"/>
      <c r="AA283" s="921"/>
      <c r="AB283" s="921"/>
      <c r="AC283" s="921"/>
      <c r="AD283" s="921"/>
      <c r="AE283" s="921"/>
      <c r="AF283" s="921"/>
      <c r="AG283" s="1508"/>
      <c r="AH283" s="486"/>
      <c r="AI283" s="486"/>
      <c r="AJ283" s="545"/>
      <c r="AL283" s="650"/>
      <c r="AM283" s="652"/>
      <c r="AN283" s="661"/>
      <c r="AO283" s="652"/>
      <c r="AP283" s="652"/>
      <c r="AQ283" s="652"/>
      <c r="AR283" s="652"/>
      <c r="AS283" s="652"/>
      <c r="AT283" s="652"/>
      <c r="AU283" s="652"/>
      <c r="AV283" s="652"/>
      <c r="AW283" s="652"/>
      <c r="AX283" s="652"/>
      <c r="AY283" s="652"/>
      <c r="AZ283" s="652"/>
      <c r="BA283" s="652"/>
      <c r="BB283" s="652"/>
      <c r="BC283" s="652"/>
      <c r="BD283" s="652"/>
      <c r="BE283" s="652"/>
      <c r="BF283" s="652"/>
      <c r="BG283" s="652"/>
      <c r="BH283" s="652"/>
      <c r="BI283" s="652"/>
      <c r="BJ283" s="652"/>
      <c r="BK283" s="652"/>
      <c r="BL283" s="652"/>
      <c r="BM283" s="652"/>
      <c r="BN283" s="652"/>
      <c r="BO283" s="652"/>
    </row>
    <row r="284" spans="1:67" s="5" customFormat="1" ht="15">
      <c r="A284" s="226"/>
      <c r="B284" s="36"/>
      <c r="C284" s="26"/>
      <c r="D284" s="26"/>
      <c r="E284" s="26"/>
      <c r="F284" s="504"/>
      <c r="G284" s="36"/>
      <c r="H284" s="36"/>
      <c r="I284" s="36"/>
      <c r="J284" s="505"/>
      <c r="K284" s="504"/>
      <c r="L284" s="629"/>
      <c r="M284" s="504"/>
      <c r="N284" s="629"/>
      <c r="O284" s="629"/>
      <c r="P284" s="629"/>
      <c r="Q284" s="925"/>
      <c r="R284" s="925"/>
      <c r="S284" s="921"/>
      <c r="T284" s="973"/>
      <c r="U284" s="921"/>
      <c r="V284" s="921"/>
      <c r="W284" s="921"/>
      <c r="X284" s="921"/>
      <c r="Y284" s="921"/>
      <c r="Z284" s="921"/>
      <c r="AA284" s="921"/>
      <c r="AB284" s="921"/>
      <c r="AC284" s="921"/>
      <c r="AD284" s="921"/>
      <c r="AE284" s="921"/>
      <c r="AF284" s="921"/>
      <c r="AG284" s="1082"/>
      <c r="AH284" s="1083"/>
      <c r="AI284" s="1083"/>
      <c r="AJ284" s="1084"/>
      <c r="AL284" s="650"/>
      <c r="AM284" s="652"/>
      <c r="AN284" s="661"/>
      <c r="AO284" s="652"/>
      <c r="AP284" s="652"/>
      <c r="AQ284" s="652"/>
      <c r="AR284" s="652"/>
      <c r="AS284" s="652"/>
      <c r="AT284" s="652"/>
      <c r="AU284" s="652"/>
      <c r="AV284" s="652"/>
      <c r="AW284" s="652"/>
      <c r="AX284" s="652"/>
      <c r="AY284" s="652"/>
      <c r="AZ284" s="652"/>
      <c r="BA284" s="652"/>
      <c r="BB284" s="652"/>
      <c r="BC284" s="652"/>
      <c r="BD284" s="652"/>
      <c r="BE284" s="652"/>
      <c r="BF284" s="652"/>
      <c r="BG284" s="652"/>
      <c r="BH284" s="652"/>
      <c r="BI284" s="652"/>
      <c r="BJ284" s="652"/>
      <c r="BK284" s="652"/>
      <c r="BL284" s="652"/>
      <c r="BM284" s="652"/>
      <c r="BN284" s="652"/>
      <c r="BO284" s="652"/>
    </row>
    <row r="285" spans="1:67" s="5" customFormat="1" ht="15">
      <c r="A285" s="1072"/>
      <c r="B285" s="1784" t="s">
        <v>2580</v>
      </c>
      <c r="C285" s="1784">
        <f>COUNTA(B287:C290)</f>
        <v>4</v>
      </c>
      <c r="D285" s="1784"/>
      <c r="E285" s="1527"/>
      <c r="F285" s="567"/>
      <c r="G285" s="1087" t="s">
        <v>751</v>
      </c>
      <c r="H285" s="1087">
        <v>2525</v>
      </c>
      <c r="I285" s="1087">
        <v>5295</v>
      </c>
      <c r="J285" s="1068">
        <f>SUM(J286:J290)</f>
        <v>4274</v>
      </c>
      <c r="K285" s="567"/>
      <c r="L285" s="633"/>
      <c r="M285" s="567"/>
      <c r="N285" s="633"/>
      <c r="O285" s="633"/>
      <c r="P285" s="633"/>
      <c r="Q285" s="925"/>
      <c r="R285" s="925"/>
      <c r="S285" s="921"/>
      <c r="T285" s="973"/>
      <c r="U285" s="921"/>
      <c r="V285" s="921"/>
      <c r="W285" s="921"/>
      <c r="X285" s="921"/>
      <c r="Y285" s="921"/>
      <c r="Z285" s="921"/>
      <c r="AA285" s="921"/>
      <c r="AB285" s="921"/>
      <c r="AC285" s="921"/>
      <c r="AD285" s="921"/>
      <c r="AE285" s="921"/>
      <c r="AF285" s="921"/>
      <c r="AG285" s="1082"/>
      <c r="AH285" s="1083"/>
      <c r="AI285" s="1083"/>
      <c r="AJ285" s="1084"/>
      <c r="AL285" s="650"/>
      <c r="AM285" s="652"/>
      <c r="AN285" s="661"/>
      <c r="AO285" s="652"/>
      <c r="AP285" s="652"/>
      <c r="AQ285" s="652"/>
      <c r="AR285" s="652"/>
      <c r="AS285" s="652"/>
      <c r="AT285" s="652"/>
      <c r="AU285" s="652"/>
      <c r="AV285" s="652"/>
      <c r="AW285" s="652"/>
      <c r="AX285" s="652"/>
      <c r="AY285" s="652"/>
      <c r="AZ285" s="652"/>
      <c r="BA285" s="652"/>
      <c r="BB285" s="652"/>
      <c r="BC285" s="652"/>
      <c r="BD285" s="652"/>
      <c r="BE285" s="652"/>
      <c r="BF285" s="652"/>
      <c r="BG285" s="652"/>
      <c r="BH285" s="652"/>
      <c r="BI285" s="652"/>
      <c r="BJ285" s="652"/>
      <c r="BK285" s="652"/>
      <c r="BL285" s="652"/>
      <c r="BM285" s="652"/>
      <c r="BN285" s="652"/>
      <c r="BO285" s="652"/>
    </row>
    <row r="286" spans="1:67" s="5" customFormat="1" ht="15">
      <c r="A286" s="490" t="s">
        <v>1157</v>
      </c>
      <c r="B286" s="1785"/>
      <c r="C286" s="1785"/>
      <c r="D286" s="1785"/>
      <c r="E286" s="1528"/>
      <c r="F286" s="1088"/>
      <c r="J286" s="1089">
        <f>SUM(H286:I286)</f>
        <v>0</v>
      </c>
      <c r="K286" s="573" t="s">
        <v>692</v>
      </c>
      <c r="L286" s="633"/>
      <c r="M286" s="567"/>
      <c r="N286" s="633"/>
      <c r="O286" s="633"/>
      <c r="P286" s="633"/>
      <c r="Q286" s="921">
        <f t="shared" ref="Q286:AF286" si="44">COUNTA(Q273:Q283)</f>
        <v>0</v>
      </c>
      <c r="R286" s="921">
        <f t="shared" si="44"/>
        <v>1</v>
      </c>
      <c r="S286" s="921">
        <f t="shared" si="44"/>
        <v>0</v>
      </c>
      <c r="T286" s="969">
        <f t="shared" si="44"/>
        <v>0</v>
      </c>
      <c r="U286" s="921">
        <f t="shared" si="44"/>
        <v>0</v>
      </c>
      <c r="V286" s="921">
        <f t="shared" si="44"/>
        <v>0</v>
      </c>
      <c r="W286" s="921">
        <f t="shared" si="44"/>
        <v>0</v>
      </c>
      <c r="X286" s="921">
        <f t="shared" si="44"/>
        <v>0</v>
      </c>
      <c r="Y286" s="921">
        <f t="shared" si="44"/>
        <v>0</v>
      </c>
      <c r="Z286" s="921">
        <f t="shared" si="44"/>
        <v>0</v>
      </c>
      <c r="AA286" s="921">
        <f t="shared" si="44"/>
        <v>1</v>
      </c>
      <c r="AB286" s="921">
        <f t="shared" si="44"/>
        <v>0</v>
      </c>
      <c r="AC286" s="921">
        <f t="shared" si="44"/>
        <v>0</v>
      </c>
      <c r="AD286" s="921">
        <f t="shared" si="44"/>
        <v>0</v>
      </c>
      <c r="AE286" s="921">
        <f t="shared" si="44"/>
        <v>0</v>
      </c>
      <c r="AF286" s="921">
        <f t="shared" si="44"/>
        <v>0</v>
      </c>
      <c r="AG286" s="1776"/>
      <c r="AH286" s="1777"/>
      <c r="AI286" s="1777"/>
      <c r="AJ286" s="1778"/>
      <c r="AL286" s="650"/>
      <c r="AM286" s="652"/>
      <c r="AN286" s="661"/>
      <c r="AO286" s="652"/>
      <c r="AP286" s="652"/>
      <c r="AQ286" s="652"/>
      <c r="AR286" s="652"/>
      <c r="AS286" s="652"/>
      <c r="AT286" s="652"/>
      <c r="AU286" s="652"/>
      <c r="AV286" s="652"/>
      <c r="AW286" s="652"/>
      <c r="AX286" s="652"/>
      <c r="AY286" s="652"/>
      <c r="AZ286" s="652"/>
      <c r="BA286" s="652"/>
      <c r="BB286" s="652"/>
      <c r="BC286" s="652"/>
      <c r="BD286" s="652"/>
      <c r="BE286" s="652"/>
      <c r="BF286" s="652"/>
      <c r="BG286" s="652"/>
      <c r="BH286" s="652"/>
      <c r="BI286" s="652"/>
      <c r="BJ286" s="652"/>
      <c r="BK286" s="652"/>
      <c r="BL286" s="652"/>
      <c r="BM286" s="652"/>
      <c r="BN286" s="652"/>
      <c r="BO286" s="652"/>
    </row>
    <row r="287" spans="1:67" s="5" customFormat="1" ht="15" customHeight="1">
      <c r="A287" s="226" t="s">
        <v>1157</v>
      </c>
      <c r="B287" s="1470"/>
      <c r="C287" s="43" t="s">
        <v>1156</v>
      </c>
      <c r="D287" s="1784" t="s">
        <v>2580</v>
      </c>
      <c r="E287" s="43"/>
      <c r="F287" s="503"/>
      <c r="G287" s="36" t="s">
        <v>751</v>
      </c>
      <c r="H287" s="36">
        <v>150</v>
      </c>
      <c r="I287" s="36">
        <v>682</v>
      </c>
      <c r="J287" s="517">
        <f>SUM(H287:I287)</f>
        <v>832</v>
      </c>
      <c r="K287" s="503"/>
      <c r="L287" s="606"/>
      <c r="M287" s="503"/>
      <c r="N287" s="606"/>
      <c r="O287" s="606"/>
      <c r="P287" s="606"/>
      <c r="Q287" s="920"/>
      <c r="R287" s="920"/>
      <c r="S287" s="921"/>
      <c r="T287" s="922" t="s">
        <v>1525</v>
      </c>
      <c r="U287" s="921"/>
      <c r="V287" s="921"/>
      <c r="W287" s="921"/>
      <c r="X287" s="921"/>
      <c r="Y287" s="921"/>
      <c r="Z287" s="921"/>
      <c r="AA287" s="921"/>
      <c r="AB287" s="921"/>
      <c r="AC287" s="921"/>
      <c r="AD287" s="921"/>
      <c r="AE287" s="921"/>
      <c r="AF287" s="921"/>
      <c r="AG287" s="1507" t="s">
        <v>2549</v>
      </c>
      <c r="AH287" s="1510" t="s">
        <v>2538</v>
      </c>
      <c r="AI287" s="1510" t="s">
        <v>2538</v>
      </c>
      <c r="AJ287" s="1510" t="s">
        <v>2538</v>
      </c>
      <c r="AL287" s="650"/>
      <c r="AM287" s="652"/>
      <c r="AN287" s="661"/>
      <c r="AO287" s="652"/>
      <c r="AP287" s="652"/>
      <c r="AQ287" s="652"/>
      <c r="AR287" s="652"/>
      <c r="AS287" s="652"/>
      <c r="AT287" s="652"/>
      <c r="AU287" s="652"/>
      <c r="AV287" s="652"/>
      <c r="AW287" s="652"/>
      <c r="AX287" s="652"/>
      <c r="AY287" s="652"/>
      <c r="AZ287" s="652"/>
      <c r="BA287" s="652"/>
      <c r="BB287" s="652"/>
      <c r="BC287" s="652"/>
      <c r="BD287" s="652"/>
      <c r="BE287" s="652"/>
      <c r="BF287" s="652"/>
      <c r="BG287" s="652"/>
      <c r="BH287" s="652"/>
      <c r="BI287" s="652"/>
      <c r="BJ287" s="652"/>
      <c r="BK287" s="652"/>
      <c r="BL287" s="652"/>
      <c r="BM287" s="652"/>
      <c r="BN287" s="652"/>
      <c r="BO287" s="652"/>
    </row>
    <row r="288" spans="1:67" s="5" customFormat="1" ht="15">
      <c r="A288" s="226" t="s">
        <v>1157</v>
      </c>
      <c r="B288" s="26"/>
      <c r="C288" s="36" t="s">
        <v>613</v>
      </c>
      <c r="D288" s="1784" t="s">
        <v>2580</v>
      </c>
      <c r="E288" s="36"/>
      <c r="F288" s="506">
        <v>9.6999999999999993</v>
      </c>
      <c r="G288" s="36" t="s">
        <v>751</v>
      </c>
      <c r="H288" s="36">
        <v>290</v>
      </c>
      <c r="I288" s="36">
        <v>761</v>
      </c>
      <c r="J288" s="517">
        <f t="shared" ref="J288:J290" si="45">SUM(H288:I288)</f>
        <v>1051</v>
      </c>
      <c r="K288" s="503"/>
      <c r="L288" s="606"/>
      <c r="M288" s="503"/>
      <c r="N288" s="606"/>
      <c r="O288" s="606"/>
      <c r="P288" s="606"/>
      <c r="Q288" s="920"/>
      <c r="R288" s="920"/>
      <c r="S288" s="921"/>
      <c r="T288" s="922"/>
      <c r="U288" s="921"/>
      <c r="V288" s="921"/>
      <c r="W288" s="921"/>
      <c r="X288" s="921"/>
      <c r="Y288" s="921"/>
      <c r="Z288" s="921"/>
      <c r="AA288" s="921"/>
      <c r="AB288" s="921"/>
      <c r="AC288" s="921"/>
      <c r="AD288" s="921"/>
      <c r="AE288" s="921"/>
      <c r="AF288" s="921"/>
      <c r="AG288" s="1508"/>
      <c r="AH288" s="1508"/>
      <c r="AI288" s="1508"/>
      <c r="AJ288" s="1508"/>
      <c r="AL288" s="650"/>
      <c r="AM288" s="652"/>
      <c r="AN288" s="661"/>
      <c r="AO288" s="652"/>
      <c r="AP288" s="652"/>
      <c r="AQ288" s="652"/>
      <c r="AR288" s="652"/>
      <c r="AS288" s="652"/>
      <c r="AT288" s="652"/>
      <c r="AU288" s="652"/>
      <c r="AV288" s="652"/>
      <c r="AW288" s="652"/>
      <c r="AX288" s="652"/>
      <c r="AY288" s="652"/>
      <c r="AZ288" s="652"/>
      <c r="BA288" s="652"/>
      <c r="BB288" s="652"/>
      <c r="BC288" s="652"/>
      <c r="BD288" s="652"/>
      <c r="BE288" s="652"/>
      <c r="BF288" s="652"/>
      <c r="BG288" s="652"/>
      <c r="BH288" s="652"/>
      <c r="BI288" s="652"/>
      <c r="BJ288" s="652"/>
      <c r="BK288" s="652"/>
      <c r="BL288" s="652"/>
      <c r="BM288" s="652"/>
      <c r="BN288" s="652"/>
      <c r="BO288" s="652"/>
    </row>
    <row r="289" spans="1:67" s="5" customFormat="1" ht="15">
      <c r="A289" s="226" t="s">
        <v>1157</v>
      </c>
      <c r="B289" s="26"/>
      <c r="C289" s="36" t="s">
        <v>1158</v>
      </c>
      <c r="D289" s="1784" t="s">
        <v>2580</v>
      </c>
      <c r="E289" s="36"/>
      <c r="F289" s="506">
        <v>14.9</v>
      </c>
      <c r="G289" s="36" t="s">
        <v>689</v>
      </c>
      <c r="H289" s="36">
        <v>190</v>
      </c>
      <c r="I289" s="36">
        <v>475</v>
      </c>
      <c r="J289" s="517">
        <f t="shared" si="45"/>
        <v>665</v>
      </c>
      <c r="K289" s="506"/>
      <c r="L289" s="608"/>
      <c r="M289" s="506"/>
      <c r="N289" s="608"/>
      <c r="O289" s="608"/>
      <c r="P289" s="608"/>
      <c r="Q289" s="925"/>
      <c r="R289" s="925"/>
      <c r="S289" s="926"/>
      <c r="T289" s="927"/>
      <c r="U289" s="921"/>
      <c r="V289" s="921"/>
      <c r="W289" s="926"/>
      <c r="X289" s="926"/>
      <c r="Y289" s="921"/>
      <c r="Z289" s="926"/>
      <c r="AA289" s="921"/>
      <c r="AB289" s="921"/>
      <c r="AC289" s="921"/>
      <c r="AD289" s="921"/>
      <c r="AE289" s="926"/>
      <c r="AF289" s="921"/>
      <c r="AG289" s="1508"/>
      <c r="AH289" s="1508"/>
      <c r="AI289" s="1508"/>
      <c r="AJ289" s="1508"/>
      <c r="AL289" s="650"/>
      <c r="AM289" s="652"/>
      <c r="AN289" s="661"/>
      <c r="AO289" s="652"/>
      <c r="AP289" s="652"/>
      <c r="AQ289" s="652"/>
      <c r="AR289" s="652"/>
      <c r="AS289" s="652"/>
      <c r="AT289" s="652"/>
      <c r="AU289" s="652"/>
      <c r="AV289" s="652"/>
      <c r="AW289" s="652"/>
      <c r="AX289" s="652"/>
      <c r="AY289" s="652"/>
      <c r="AZ289" s="652"/>
      <c r="BA289" s="652"/>
      <c r="BB289" s="652"/>
      <c r="BC289" s="652"/>
      <c r="BD289" s="652"/>
      <c r="BE289" s="652"/>
      <c r="BF289" s="652"/>
      <c r="BG289" s="652"/>
      <c r="BH289" s="652"/>
      <c r="BI289" s="652"/>
      <c r="BJ289" s="652"/>
      <c r="BK289" s="652"/>
      <c r="BL289" s="652"/>
      <c r="BM289" s="652"/>
      <c r="BN289" s="652"/>
      <c r="BO289" s="652"/>
    </row>
    <row r="290" spans="1:67" s="5" customFormat="1" ht="15">
      <c r="A290" s="226" t="s">
        <v>1157</v>
      </c>
      <c r="B290" s="28"/>
      <c r="C290" s="36" t="s">
        <v>614</v>
      </c>
      <c r="D290" s="1784" t="s">
        <v>2580</v>
      </c>
      <c r="E290" s="36"/>
      <c r="F290" s="506">
        <v>7.9</v>
      </c>
      <c r="G290" s="36" t="s">
        <v>751</v>
      </c>
      <c r="H290" s="36">
        <v>351</v>
      </c>
      <c r="I290" s="36">
        <v>1375</v>
      </c>
      <c r="J290" s="517">
        <f t="shared" si="45"/>
        <v>1726</v>
      </c>
      <c r="K290" s="506"/>
      <c r="L290" s="608"/>
      <c r="M290" s="506"/>
      <c r="N290" s="608"/>
      <c r="O290" s="608"/>
      <c r="P290" s="608"/>
      <c r="Q290" s="925"/>
      <c r="R290" s="925"/>
      <c r="S290" s="926"/>
      <c r="T290" s="927"/>
      <c r="U290" s="921"/>
      <c r="V290" s="921"/>
      <c r="W290" s="926"/>
      <c r="X290" s="926"/>
      <c r="Y290" s="921"/>
      <c r="Z290" s="926"/>
      <c r="AA290" s="921"/>
      <c r="AB290" s="921"/>
      <c r="AC290" s="921"/>
      <c r="AD290" s="921"/>
      <c r="AE290" s="926"/>
      <c r="AF290" s="921"/>
      <c r="AG290" s="1508"/>
      <c r="AH290" s="1508"/>
      <c r="AI290" s="1508"/>
      <c r="AJ290" s="1508"/>
      <c r="AL290" s="650"/>
      <c r="AM290" s="652"/>
      <c r="AN290" s="661"/>
      <c r="AO290" s="652"/>
      <c r="AP290" s="652"/>
      <c r="AQ290" s="652"/>
      <c r="AR290" s="652"/>
      <c r="AS290" s="652"/>
      <c r="AT290" s="652"/>
      <c r="AU290" s="652"/>
      <c r="AV290" s="652"/>
      <c r="AW290" s="652"/>
      <c r="AX290" s="652"/>
      <c r="AY290" s="652"/>
      <c r="AZ290" s="652"/>
      <c r="BA290" s="652"/>
      <c r="BB290" s="652"/>
      <c r="BC290" s="652"/>
      <c r="BD290" s="652"/>
      <c r="BE290" s="652"/>
      <c r="BF290" s="652"/>
      <c r="BG290" s="652"/>
      <c r="BH290" s="652"/>
      <c r="BI290" s="652"/>
      <c r="BJ290" s="652"/>
      <c r="BK290" s="652"/>
      <c r="BL290" s="652"/>
      <c r="BM290" s="652"/>
      <c r="BN290" s="652"/>
      <c r="BO290" s="652"/>
    </row>
    <row r="291" spans="1:67" s="5" customFormat="1" ht="15">
      <c r="K291" s="506"/>
      <c r="L291" s="608"/>
      <c r="M291" s="506"/>
      <c r="N291" s="608"/>
      <c r="O291" s="608"/>
      <c r="P291" s="608"/>
      <c r="Q291" s="925"/>
      <c r="R291" s="925"/>
      <c r="S291" s="926"/>
      <c r="T291" s="1077"/>
      <c r="U291" s="921"/>
      <c r="V291" s="921"/>
      <c r="W291" s="926"/>
      <c r="X291" s="926"/>
      <c r="Y291" s="921"/>
      <c r="Z291" s="926"/>
      <c r="AA291" s="921"/>
      <c r="AB291" s="921"/>
      <c r="AC291" s="921"/>
      <c r="AD291" s="921"/>
      <c r="AE291" s="926"/>
      <c r="AF291" s="921"/>
      <c r="AG291" s="1509"/>
      <c r="AH291" s="1509"/>
      <c r="AI291" s="1509"/>
      <c r="AJ291" s="1509"/>
      <c r="AL291" s="650"/>
      <c r="AM291" s="652"/>
      <c r="AN291" s="661"/>
      <c r="AO291" s="652"/>
      <c r="AP291" s="652"/>
      <c r="AQ291" s="652"/>
      <c r="AR291" s="652"/>
      <c r="AS291" s="652"/>
      <c r="AT291" s="652"/>
      <c r="AU291" s="652"/>
      <c r="AV291" s="652"/>
      <c r="AW291" s="652"/>
      <c r="AX291" s="652"/>
      <c r="AY291" s="652"/>
      <c r="AZ291" s="652"/>
      <c r="BA291" s="652"/>
      <c r="BB291" s="652"/>
      <c r="BC291" s="652"/>
      <c r="BD291" s="652"/>
      <c r="BE291" s="652"/>
      <c r="BF291" s="652"/>
      <c r="BG291" s="652"/>
      <c r="BH291" s="652"/>
      <c r="BI291" s="652"/>
      <c r="BJ291" s="652"/>
      <c r="BK291" s="652"/>
      <c r="BL291" s="652"/>
      <c r="BM291" s="652"/>
      <c r="BN291" s="652"/>
      <c r="BO291" s="652"/>
    </row>
    <row r="292" spans="1:67" s="5" customFormat="1" ht="15">
      <c r="A292" s="490" t="s">
        <v>432</v>
      </c>
      <c r="B292" s="27" t="s">
        <v>492</v>
      </c>
      <c r="C292" s="27"/>
      <c r="D292" s="27"/>
      <c r="E292" s="27"/>
      <c r="F292" s="542"/>
      <c r="G292" s="27" t="s">
        <v>766</v>
      </c>
      <c r="H292" s="27"/>
      <c r="I292" s="27"/>
      <c r="J292" s="526">
        <v>1219</v>
      </c>
      <c r="K292" s="737" t="s">
        <v>692</v>
      </c>
      <c r="L292" s="622"/>
      <c r="M292" s="542"/>
      <c r="N292" s="622"/>
      <c r="O292" s="622"/>
      <c r="P292" s="622"/>
      <c r="Q292" s="921">
        <f t="shared" ref="Q292:AF292" si="46">COUNTA(Q287:Q291)</f>
        <v>0</v>
      </c>
      <c r="R292" s="921">
        <f t="shared" si="46"/>
        <v>0</v>
      </c>
      <c r="S292" s="921">
        <f t="shared" si="46"/>
        <v>0</v>
      </c>
      <c r="T292" s="1078">
        <f t="shared" si="46"/>
        <v>1</v>
      </c>
      <c r="U292" s="921">
        <f t="shared" si="46"/>
        <v>0</v>
      </c>
      <c r="V292" s="921">
        <f t="shared" si="46"/>
        <v>0</v>
      </c>
      <c r="W292" s="921">
        <f t="shared" si="46"/>
        <v>0</v>
      </c>
      <c r="X292" s="921">
        <f t="shared" si="46"/>
        <v>0</v>
      </c>
      <c r="Y292" s="921">
        <f t="shared" si="46"/>
        <v>0</v>
      </c>
      <c r="Z292" s="921">
        <f t="shared" si="46"/>
        <v>0</v>
      </c>
      <c r="AA292" s="921">
        <f t="shared" si="46"/>
        <v>0</v>
      </c>
      <c r="AB292" s="921">
        <f t="shared" si="46"/>
        <v>0</v>
      </c>
      <c r="AC292" s="921">
        <f t="shared" si="46"/>
        <v>0</v>
      </c>
      <c r="AD292" s="921">
        <f t="shared" si="46"/>
        <v>0</v>
      </c>
      <c r="AE292" s="921">
        <f t="shared" si="46"/>
        <v>0</v>
      </c>
      <c r="AF292" s="921">
        <f t="shared" si="46"/>
        <v>0</v>
      </c>
      <c r="AG292" s="1776"/>
      <c r="AH292" s="1777"/>
      <c r="AI292" s="1777"/>
      <c r="AJ292" s="1778"/>
      <c r="AL292" s="650"/>
      <c r="AM292" s="652"/>
      <c r="AN292" s="661"/>
      <c r="AO292" s="652"/>
      <c r="AP292" s="652"/>
      <c r="AQ292" s="652"/>
      <c r="AR292" s="652"/>
      <c r="AS292" s="652"/>
      <c r="AT292" s="652"/>
      <c r="AU292" s="652"/>
      <c r="AV292" s="652"/>
      <c r="AW292" s="652"/>
      <c r="AX292" s="652"/>
      <c r="AY292" s="652"/>
      <c r="AZ292" s="652"/>
      <c r="BA292" s="652"/>
      <c r="BB292" s="652"/>
      <c r="BC292" s="652"/>
      <c r="BD292" s="652"/>
      <c r="BE292" s="652"/>
      <c r="BF292" s="652"/>
      <c r="BG292" s="652"/>
      <c r="BH292" s="652"/>
      <c r="BI292" s="652"/>
      <c r="BJ292" s="652"/>
      <c r="BK292" s="652"/>
      <c r="BL292" s="652"/>
      <c r="BM292" s="652"/>
      <c r="BN292" s="652"/>
      <c r="BO292" s="652"/>
    </row>
    <row r="293" spans="1:67" s="5" customFormat="1" ht="15">
      <c r="A293" s="669"/>
      <c r="B293" s="878"/>
      <c r="C293" s="879"/>
      <c r="D293" s="879"/>
      <c r="E293" s="879"/>
      <c r="F293" s="504"/>
      <c r="G293" s="28"/>
      <c r="H293" s="28"/>
      <c r="I293" s="28"/>
      <c r="J293" s="502"/>
      <c r="K293" s="504"/>
      <c r="L293" s="629"/>
      <c r="M293" s="504"/>
      <c r="N293" s="629"/>
      <c r="O293" s="629"/>
      <c r="P293" s="629"/>
      <c r="Q293" s="925"/>
      <c r="R293" s="920" t="s">
        <v>1525</v>
      </c>
      <c r="S293" s="921"/>
      <c r="T293" s="922"/>
      <c r="U293" s="921"/>
      <c r="V293" s="921"/>
      <c r="W293" s="921"/>
      <c r="X293" s="921"/>
      <c r="Y293" s="921"/>
      <c r="Z293" s="921"/>
      <c r="AA293" s="921"/>
      <c r="AB293" s="921"/>
      <c r="AC293" s="921"/>
      <c r="AD293" s="921"/>
      <c r="AE293" s="921"/>
      <c r="AF293" s="921"/>
      <c r="AG293" s="1507"/>
      <c r="AH293" s="485"/>
      <c r="AI293" s="485"/>
      <c r="AJ293" s="544"/>
      <c r="AL293" s="650"/>
      <c r="AM293" s="652"/>
      <c r="AN293" s="661"/>
      <c r="AO293" s="652"/>
      <c r="AP293" s="652"/>
      <c r="AQ293" s="652"/>
      <c r="AR293" s="652"/>
      <c r="AS293" s="652"/>
      <c r="AT293" s="652"/>
      <c r="AU293" s="652"/>
      <c r="AV293" s="652"/>
      <c r="AW293" s="652"/>
      <c r="AX293" s="652"/>
      <c r="AY293" s="652"/>
      <c r="AZ293" s="652"/>
      <c r="BA293" s="652"/>
      <c r="BB293" s="652"/>
      <c r="BC293" s="652"/>
      <c r="BD293" s="652"/>
      <c r="BE293" s="652"/>
      <c r="BF293" s="652"/>
      <c r="BG293" s="652"/>
      <c r="BH293" s="652"/>
      <c r="BI293" s="652"/>
      <c r="BJ293" s="652"/>
      <c r="BK293" s="652"/>
      <c r="BL293" s="652"/>
      <c r="BM293" s="652"/>
      <c r="BN293" s="652"/>
      <c r="BO293" s="652"/>
    </row>
    <row r="294" spans="1:67" s="5" customFormat="1" ht="15">
      <c r="A294" s="1757" t="s">
        <v>404</v>
      </c>
      <c r="B294" s="1773" t="s">
        <v>1155</v>
      </c>
      <c r="C294" s="1773">
        <f>COUNTA(C296:C304)</f>
        <v>9</v>
      </c>
      <c r="D294" s="1749"/>
      <c r="E294" s="1449"/>
      <c r="F294" s="1091"/>
      <c r="G294" s="27" t="s">
        <v>751</v>
      </c>
      <c r="H294" s="1090"/>
      <c r="I294" s="1090"/>
      <c r="J294" s="1092">
        <f>SUM(J295:J304)</f>
        <v>11209</v>
      </c>
      <c r="K294" s="1091"/>
      <c r="L294" s="1093"/>
      <c r="M294" s="1091"/>
      <c r="N294" s="1093"/>
      <c r="O294" s="1093"/>
      <c r="P294" s="1093"/>
      <c r="Q294" s="920"/>
      <c r="R294" s="920"/>
      <c r="S294" s="921"/>
      <c r="T294" s="922"/>
      <c r="U294" s="921"/>
      <c r="V294" s="921"/>
      <c r="W294" s="921"/>
      <c r="X294" s="921"/>
      <c r="Y294" s="921"/>
      <c r="Z294" s="921"/>
      <c r="AA294" s="921"/>
      <c r="AB294" s="921"/>
      <c r="AC294" s="921"/>
      <c r="AD294" s="921"/>
      <c r="AE294" s="921"/>
      <c r="AF294" s="921"/>
      <c r="AG294" s="1508"/>
      <c r="AH294" s="486"/>
      <c r="AI294" s="486"/>
      <c r="AJ294" s="545"/>
      <c r="AL294" s="650"/>
      <c r="AM294" s="652"/>
      <c r="AN294" s="661"/>
      <c r="AO294" s="652"/>
      <c r="AP294" s="652"/>
      <c r="AQ294" s="652"/>
      <c r="AR294" s="652"/>
      <c r="AS294" s="652"/>
      <c r="AT294" s="652"/>
      <c r="AU294" s="652"/>
      <c r="AV294" s="652"/>
      <c r="AW294" s="652"/>
      <c r="AX294" s="652"/>
      <c r="AY294" s="652"/>
      <c r="AZ294" s="652"/>
      <c r="BA294" s="652"/>
      <c r="BB294" s="652"/>
      <c r="BC294" s="652"/>
      <c r="BD294" s="652"/>
      <c r="BE294" s="652"/>
      <c r="BF294" s="652"/>
      <c r="BG294" s="652"/>
      <c r="BH294" s="652"/>
      <c r="BI294" s="652"/>
      <c r="BJ294" s="652"/>
      <c r="BK294" s="652"/>
      <c r="BL294" s="652"/>
      <c r="BM294" s="652"/>
      <c r="BN294" s="652"/>
      <c r="BO294" s="652"/>
    </row>
    <row r="295" spans="1:67" s="5" customFormat="1" ht="15">
      <c r="A295" s="1504"/>
      <c r="B295" s="1750"/>
      <c r="C295" s="1750"/>
      <c r="D295" s="1750"/>
      <c r="E295" s="1450"/>
      <c r="F295" s="567"/>
      <c r="H295" s="27"/>
      <c r="I295" s="27"/>
      <c r="J295" s="526">
        <v>1191</v>
      </c>
      <c r="K295" s="737" t="s">
        <v>692</v>
      </c>
      <c r="L295" s="633"/>
      <c r="M295" s="567"/>
      <c r="N295" s="633"/>
      <c r="O295" s="633"/>
      <c r="P295" s="633"/>
      <c r="Q295" s="921">
        <f t="shared" ref="Q295:AF295" si="47">COUNTA(Q293:Q294)</f>
        <v>0</v>
      </c>
      <c r="R295" s="921">
        <f t="shared" si="47"/>
        <v>1</v>
      </c>
      <c r="S295" s="921">
        <f t="shared" si="47"/>
        <v>0</v>
      </c>
      <c r="T295" s="969">
        <f t="shared" si="47"/>
        <v>0</v>
      </c>
      <c r="U295" s="921">
        <f t="shared" si="47"/>
        <v>0</v>
      </c>
      <c r="V295" s="921">
        <f t="shared" si="47"/>
        <v>0</v>
      </c>
      <c r="W295" s="921">
        <f t="shared" si="47"/>
        <v>0</v>
      </c>
      <c r="X295" s="921">
        <f t="shared" si="47"/>
        <v>0</v>
      </c>
      <c r="Y295" s="921">
        <f t="shared" si="47"/>
        <v>0</v>
      </c>
      <c r="Z295" s="921">
        <f t="shared" si="47"/>
        <v>0</v>
      </c>
      <c r="AA295" s="921">
        <f t="shared" si="47"/>
        <v>0</v>
      </c>
      <c r="AB295" s="921">
        <f t="shared" si="47"/>
        <v>0</v>
      </c>
      <c r="AC295" s="921">
        <f t="shared" si="47"/>
        <v>0</v>
      </c>
      <c r="AD295" s="921">
        <f t="shared" si="47"/>
        <v>0</v>
      </c>
      <c r="AE295" s="921">
        <f t="shared" si="47"/>
        <v>0</v>
      </c>
      <c r="AF295" s="921">
        <f t="shared" si="47"/>
        <v>0</v>
      </c>
      <c r="AG295" s="1776"/>
      <c r="AH295" s="1777"/>
      <c r="AI295" s="1777"/>
      <c r="AJ295" s="1778"/>
      <c r="AL295" s="650"/>
      <c r="AM295" s="652"/>
      <c r="AN295" s="661"/>
      <c r="AO295" s="652"/>
      <c r="AP295" s="652"/>
      <c r="AQ295" s="652"/>
      <c r="AR295" s="652"/>
      <c r="AS295" s="652"/>
      <c r="AT295" s="652"/>
      <c r="AU295" s="652"/>
      <c r="AV295" s="652"/>
      <c r="AW295" s="652"/>
      <c r="AX295" s="652"/>
      <c r="AY295" s="652"/>
      <c r="AZ295" s="652"/>
      <c r="BA295" s="652"/>
      <c r="BB295" s="652"/>
      <c r="BC295" s="652"/>
      <c r="BD295" s="652"/>
      <c r="BE295" s="652"/>
      <c r="BF295" s="652"/>
      <c r="BG295" s="652"/>
      <c r="BH295" s="652"/>
      <c r="BI295" s="652"/>
      <c r="BJ295" s="652"/>
      <c r="BK295" s="652"/>
      <c r="BL295" s="652"/>
      <c r="BM295" s="652"/>
      <c r="BN295" s="652"/>
      <c r="BO295" s="652"/>
    </row>
    <row r="296" spans="1:67" s="5" customFormat="1" ht="15">
      <c r="A296" s="226" t="s">
        <v>404</v>
      </c>
      <c r="B296" s="28"/>
      <c r="C296" s="36" t="s">
        <v>435</v>
      </c>
      <c r="D296" s="1773" t="s">
        <v>1155</v>
      </c>
      <c r="E296" s="36"/>
      <c r="F296" s="530">
        <v>36</v>
      </c>
      <c r="G296" s="36" t="s">
        <v>751</v>
      </c>
      <c r="H296" s="36">
        <v>738</v>
      </c>
      <c r="I296" s="36">
        <v>1897</v>
      </c>
      <c r="J296" s="515">
        <f>SUM(H296:I296)</f>
        <v>2635</v>
      </c>
      <c r="K296" s="504"/>
      <c r="L296" s="629"/>
      <c r="M296" s="504"/>
      <c r="N296" s="629"/>
      <c r="O296" s="629"/>
      <c r="P296" s="629"/>
      <c r="Q296" s="925"/>
      <c r="R296" s="920" t="s">
        <v>1525</v>
      </c>
      <c r="S296" s="921"/>
      <c r="T296" s="922"/>
      <c r="U296" s="921"/>
      <c r="V296" s="921"/>
      <c r="W296" s="921" t="s">
        <v>1525</v>
      </c>
      <c r="X296" s="921"/>
      <c r="Y296" s="921"/>
      <c r="Z296" s="921"/>
      <c r="AA296" s="921" t="s">
        <v>1525</v>
      </c>
      <c r="AB296" s="921"/>
      <c r="AC296" s="921"/>
      <c r="AD296" s="921"/>
      <c r="AE296" s="921"/>
      <c r="AF296" s="921"/>
      <c r="AG296" s="1507"/>
      <c r="AH296" s="485"/>
      <c r="AI296" s="485"/>
      <c r="AJ296" s="544"/>
      <c r="AL296" s="650"/>
      <c r="AM296" s="652"/>
      <c r="AN296" s="661"/>
      <c r="AO296" s="652"/>
      <c r="AP296" s="652"/>
      <c r="AQ296" s="652"/>
      <c r="AR296" s="652"/>
      <c r="AS296" s="652"/>
      <c r="AT296" s="652"/>
      <c r="AU296" s="652"/>
      <c r="AV296" s="652"/>
      <c r="AW296" s="652"/>
      <c r="AX296" s="652"/>
      <c r="AY296" s="652"/>
      <c r="AZ296" s="652"/>
      <c r="BA296" s="652"/>
      <c r="BB296" s="652"/>
      <c r="BC296" s="652"/>
      <c r="BD296" s="652"/>
      <c r="BE296" s="652"/>
      <c r="BF296" s="652"/>
      <c r="BG296" s="652"/>
      <c r="BH296" s="652"/>
      <c r="BI296" s="652"/>
      <c r="BJ296" s="652"/>
      <c r="BK296" s="652"/>
      <c r="BL296" s="652"/>
      <c r="BM296" s="652"/>
      <c r="BN296" s="652"/>
      <c r="BO296" s="652"/>
    </row>
    <row r="297" spans="1:67" s="5" customFormat="1" ht="15">
      <c r="A297" s="226" t="s">
        <v>404</v>
      </c>
      <c r="B297" s="28"/>
      <c r="C297" s="36" t="s">
        <v>2697</v>
      </c>
      <c r="D297" s="1773" t="s">
        <v>1155</v>
      </c>
      <c r="E297" s="36"/>
      <c r="F297" s="530"/>
      <c r="G297" s="36" t="s">
        <v>766</v>
      </c>
      <c r="H297" s="36">
        <v>127</v>
      </c>
      <c r="I297" s="36">
        <v>426</v>
      </c>
      <c r="J297" s="515">
        <f t="shared" ref="J297:J304" si="48">SUM(H297:I297)</f>
        <v>553</v>
      </c>
      <c r="K297" s="530"/>
      <c r="L297" s="607"/>
      <c r="M297" s="530"/>
      <c r="N297" s="607"/>
      <c r="O297" s="607"/>
      <c r="P297" s="607"/>
      <c r="Q297" s="920"/>
      <c r="R297" s="920"/>
      <c r="S297" s="921"/>
      <c r="T297" s="922"/>
      <c r="U297" s="921"/>
      <c r="V297" s="921"/>
      <c r="W297" s="921"/>
      <c r="X297" s="921"/>
      <c r="Y297" s="921"/>
      <c r="Z297" s="921"/>
      <c r="AA297" s="921"/>
      <c r="AB297" s="921"/>
      <c r="AC297" s="921"/>
      <c r="AD297" s="921"/>
      <c r="AE297" s="921"/>
      <c r="AF297" s="921"/>
      <c r="AG297" s="1508"/>
      <c r="AH297" s="486"/>
      <c r="AI297" s="486"/>
      <c r="AJ297" s="545"/>
      <c r="AL297" s="650"/>
      <c r="AM297" s="652"/>
      <c r="AN297" s="661"/>
      <c r="AO297" s="652"/>
      <c r="AP297" s="652"/>
      <c r="AQ297" s="652"/>
      <c r="AR297" s="652"/>
      <c r="AS297" s="652"/>
      <c r="AT297" s="652"/>
      <c r="AU297" s="652"/>
      <c r="AV297" s="652"/>
      <c r="AW297" s="652"/>
      <c r="AX297" s="652"/>
      <c r="AY297" s="652"/>
      <c r="AZ297" s="652"/>
      <c r="BA297" s="652"/>
      <c r="BB297" s="652"/>
      <c r="BC297" s="652"/>
      <c r="BD297" s="652"/>
      <c r="BE297" s="652"/>
      <c r="BF297" s="652"/>
      <c r="BG297" s="652"/>
      <c r="BH297" s="652"/>
      <c r="BI297" s="652"/>
      <c r="BJ297" s="652"/>
      <c r="BK297" s="652"/>
      <c r="BL297" s="652"/>
      <c r="BM297" s="652"/>
      <c r="BN297" s="652"/>
      <c r="BO297" s="652"/>
    </row>
    <row r="298" spans="1:67" s="5" customFormat="1" ht="15">
      <c r="A298" s="226" t="s">
        <v>404</v>
      </c>
      <c r="B298" s="28"/>
      <c r="C298" s="36" t="s">
        <v>1160</v>
      </c>
      <c r="D298" s="1773" t="s">
        <v>1155</v>
      </c>
      <c r="E298" s="36"/>
      <c r="F298" s="504">
        <v>45.1</v>
      </c>
      <c r="G298" s="36" t="s">
        <v>751</v>
      </c>
      <c r="H298" s="36">
        <v>176</v>
      </c>
      <c r="I298" s="36">
        <v>651</v>
      </c>
      <c r="J298" s="515">
        <f t="shared" si="48"/>
        <v>827</v>
      </c>
      <c r="K298" s="530"/>
      <c r="L298" s="607"/>
      <c r="M298" s="530"/>
      <c r="N298" s="607"/>
      <c r="O298" s="607"/>
      <c r="P298" s="607"/>
      <c r="Q298" s="920"/>
      <c r="R298" s="920"/>
      <c r="S298" s="921"/>
      <c r="T298" s="922"/>
      <c r="U298" s="921"/>
      <c r="V298" s="921"/>
      <c r="W298" s="921"/>
      <c r="X298" s="921"/>
      <c r="Y298" s="921"/>
      <c r="Z298" s="921"/>
      <c r="AA298" s="921"/>
      <c r="AB298" s="921"/>
      <c r="AC298" s="921"/>
      <c r="AD298" s="921"/>
      <c r="AE298" s="921"/>
      <c r="AF298" s="921"/>
      <c r="AG298" s="1508"/>
      <c r="AH298" s="486"/>
      <c r="AI298" s="486"/>
      <c r="AJ298" s="545"/>
      <c r="AL298" s="650"/>
      <c r="AM298" s="652"/>
      <c r="AN298" s="661"/>
      <c r="AO298" s="652"/>
      <c r="AP298" s="652"/>
      <c r="AQ298" s="652"/>
      <c r="AR298" s="652"/>
      <c r="AS298" s="652"/>
      <c r="AT298" s="652"/>
      <c r="AU298" s="652"/>
      <c r="AV298" s="652"/>
      <c r="AW298" s="652"/>
      <c r="AX298" s="652"/>
      <c r="AY298" s="652"/>
      <c r="AZ298" s="652"/>
      <c r="BA298" s="652"/>
      <c r="BB298" s="652"/>
      <c r="BC298" s="652"/>
      <c r="BD298" s="652"/>
      <c r="BE298" s="652"/>
      <c r="BF298" s="652"/>
      <c r="BG298" s="652"/>
      <c r="BH298" s="652"/>
      <c r="BI298" s="652"/>
      <c r="BJ298" s="652"/>
      <c r="BK298" s="652"/>
      <c r="BL298" s="652"/>
      <c r="BM298" s="652"/>
      <c r="BN298" s="652"/>
      <c r="BO298" s="652"/>
    </row>
    <row r="299" spans="1:67" s="5" customFormat="1" ht="15">
      <c r="A299" s="226" t="s">
        <v>404</v>
      </c>
      <c r="B299" s="28"/>
      <c r="C299" s="36" t="s">
        <v>610</v>
      </c>
      <c r="D299" s="1773" t="s">
        <v>1155</v>
      </c>
      <c r="E299" s="36"/>
      <c r="F299" s="530">
        <v>26</v>
      </c>
      <c r="G299" s="36" t="s">
        <v>766</v>
      </c>
      <c r="H299" s="36">
        <v>395</v>
      </c>
      <c r="I299" s="36">
        <v>948</v>
      </c>
      <c r="J299" s="515">
        <f t="shared" si="48"/>
        <v>1343</v>
      </c>
      <c r="K299" s="504"/>
      <c r="L299" s="629"/>
      <c r="M299" s="504"/>
      <c r="N299" s="629"/>
      <c r="O299" s="629"/>
      <c r="P299" s="629"/>
      <c r="Q299" s="920"/>
      <c r="R299" s="920"/>
      <c r="S299" s="921"/>
      <c r="T299" s="922"/>
      <c r="U299" s="921"/>
      <c r="V299" s="921"/>
      <c r="W299" s="921"/>
      <c r="X299" s="921"/>
      <c r="Y299" s="921"/>
      <c r="Z299" s="921"/>
      <c r="AA299" s="921"/>
      <c r="AB299" s="921"/>
      <c r="AC299" s="921"/>
      <c r="AD299" s="921"/>
      <c r="AE299" s="921"/>
      <c r="AF299" s="921"/>
      <c r="AG299" s="1508"/>
      <c r="AH299" s="486"/>
      <c r="AI299" s="486"/>
      <c r="AJ299" s="545"/>
      <c r="AL299" s="650"/>
      <c r="AM299" s="652"/>
      <c r="AN299" s="661"/>
      <c r="AO299" s="652"/>
      <c r="AP299" s="652"/>
      <c r="AQ299" s="652"/>
      <c r="AR299" s="652"/>
      <c r="AS299" s="652"/>
      <c r="AT299" s="652"/>
      <c r="AU299" s="652"/>
      <c r="AV299" s="652"/>
      <c r="AW299" s="652"/>
      <c r="AX299" s="652"/>
      <c r="AY299" s="652"/>
      <c r="AZ299" s="652"/>
      <c r="BA299" s="652"/>
      <c r="BB299" s="652"/>
      <c r="BC299" s="652"/>
      <c r="BD299" s="652"/>
      <c r="BE299" s="652"/>
      <c r="BF299" s="652"/>
      <c r="BG299" s="652"/>
      <c r="BH299" s="652"/>
      <c r="BI299" s="652"/>
      <c r="BJ299" s="652"/>
      <c r="BK299" s="652"/>
      <c r="BL299" s="652"/>
      <c r="BM299" s="652"/>
      <c r="BN299" s="652"/>
      <c r="BO299" s="652"/>
    </row>
    <row r="300" spans="1:67" s="5" customFormat="1" ht="15">
      <c r="A300" s="226" t="s">
        <v>404</v>
      </c>
      <c r="B300" s="28"/>
      <c r="C300" s="36" t="s">
        <v>1161</v>
      </c>
      <c r="D300" s="1773" t="s">
        <v>1155</v>
      </c>
      <c r="E300" s="36"/>
      <c r="F300" s="504">
        <v>15.3</v>
      </c>
      <c r="G300" s="36" t="s">
        <v>751</v>
      </c>
      <c r="H300" s="36">
        <v>808</v>
      </c>
      <c r="I300" s="36">
        <v>1363</v>
      </c>
      <c r="J300" s="515">
        <f t="shared" si="48"/>
        <v>2171</v>
      </c>
      <c r="K300" s="530"/>
      <c r="L300" s="607"/>
      <c r="M300" s="530"/>
      <c r="N300" s="607"/>
      <c r="O300" s="607"/>
      <c r="P300" s="607"/>
      <c r="Q300" s="925"/>
      <c r="R300" s="925"/>
      <c r="S300" s="926"/>
      <c r="T300" s="927"/>
      <c r="U300" s="921"/>
      <c r="V300" s="921"/>
      <c r="W300" s="926"/>
      <c r="X300" s="926"/>
      <c r="Y300" s="921"/>
      <c r="Z300" s="926"/>
      <c r="AA300" s="921"/>
      <c r="AB300" s="921"/>
      <c r="AC300" s="921"/>
      <c r="AD300" s="921"/>
      <c r="AE300" s="926"/>
      <c r="AF300" s="921"/>
      <c r="AG300" s="1508"/>
      <c r="AH300" s="486"/>
      <c r="AI300" s="486"/>
      <c r="AJ300" s="545"/>
      <c r="AL300" s="650"/>
      <c r="AM300" s="652"/>
      <c r="AN300" s="661"/>
      <c r="AO300" s="652"/>
      <c r="AP300" s="652"/>
      <c r="AQ300" s="652"/>
      <c r="AR300" s="652"/>
      <c r="AS300" s="652"/>
      <c r="AT300" s="652"/>
      <c r="AU300" s="652"/>
      <c r="AV300" s="652"/>
      <c r="AW300" s="652"/>
      <c r="AX300" s="652"/>
      <c r="AY300" s="652"/>
      <c r="AZ300" s="652"/>
      <c r="BA300" s="652"/>
      <c r="BB300" s="652"/>
      <c r="BC300" s="652"/>
      <c r="BD300" s="652"/>
      <c r="BE300" s="652"/>
      <c r="BF300" s="652"/>
      <c r="BG300" s="652"/>
      <c r="BH300" s="652"/>
      <c r="BI300" s="652"/>
      <c r="BJ300" s="652"/>
      <c r="BK300" s="652"/>
      <c r="BL300" s="652"/>
      <c r="BM300" s="652"/>
      <c r="BN300" s="652"/>
      <c r="BO300" s="652"/>
    </row>
    <row r="301" spans="1:67" s="5" customFormat="1" ht="15">
      <c r="A301" s="226" t="s">
        <v>404</v>
      </c>
      <c r="B301" s="28"/>
      <c r="C301" s="36" t="s">
        <v>405</v>
      </c>
      <c r="D301" s="1773" t="s">
        <v>1155</v>
      </c>
      <c r="E301" s="36"/>
      <c r="F301" s="504">
        <v>27.9</v>
      </c>
      <c r="G301" s="36" t="s">
        <v>751</v>
      </c>
      <c r="H301" s="36">
        <v>410</v>
      </c>
      <c r="I301" s="36">
        <v>1431</v>
      </c>
      <c r="J301" s="515">
        <f t="shared" si="48"/>
        <v>1841</v>
      </c>
      <c r="K301" s="504"/>
      <c r="L301" s="629"/>
      <c r="M301" s="504"/>
      <c r="N301" s="629"/>
      <c r="O301" s="629"/>
      <c r="P301" s="629"/>
      <c r="Q301" s="920"/>
      <c r="R301" s="920"/>
      <c r="S301" s="921"/>
      <c r="T301" s="922"/>
      <c r="U301" s="921"/>
      <c r="V301" s="921"/>
      <c r="W301" s="921"/>
      <c r="X301" s="921"/>
      <c r="Y301" s="921"/>
      <c r="Z301" s="921"/>
      <c r="AA301" s="921"/>
      <c r="AB301" s="921"/>
      <c r="AC301" s="921"/>
      <c r="AD301" s="921"/>
      <c r="AE301" s="921"/>
      <c r="AF301" s="921"/>
      <c r="AG301" s="1508"/>
      <c r="AH301" s="486"/>
      <c r="AI301" s="486"/>
      <c r="AJ301" s="545"/>
      <c r="AL301" s="650"/>
      <c r="AM301" s="652"/>
      <c r="AN301" s="661"/>
      <c r="AO301" s="652"/>
      <c r="AP301" s="652"/>
      <c r="AQ301" s="652"/>
      <c r="AR301" s="652"/>
      <c r="AS301" s="652"/>
      <c r="AT301" s="652"/>
      <c r="AU301" s="652"/>
      <c r="AV301" s="652"/>
      <c r="AW301" s="652"/>
      <c r="AX301" s="652"/>
      <c r="AY301" s="652"/>
      <c r="AZ301" s="652"/>
      <c r="BA301" s="652"/>
      <c r="BB301" s="652"/>
      <c r="BC301" s="652"/>
      <c r="BD301" s="652"/>
      <c r="BE301" s="652"/>
      <c r="BF301" s="652"/>
      <c r="BG301" s="652"/>
      <c r="BH301" s="652"/>
      <c r="BI301" s="652"/>
      <c r="BJ301" s="652"/>
      <c r="BK301" s="652"/>
      <c r="BL301" s="652"/>
      <c r="BM301" s="652"/>
      <c r="BN301" s="652"/>
      <c r="BO301" s="652"/>
    </row>
    <row r="302" spans="1:67" s="5" customFormat="1" ht="15">
      <c r="A302" s="226" t="s">
        <v>404</v>
      </c>
      <c r="B302" s="28"/>
      <c r="C302" s="36" t="s">
        <v>1162</v>
      </c>
      <c r="D302" s="1773" t="s">
        <v>1155</v>
      </c>
      <c r="E302" s="36"/>
      <c r="F302" s="504"/>
      <c r="G302" s="36" t="s">
        <v>689</v>
      </c>
      <c r="H302" s="36">
        <v>40</v>
      </c>
      <c r="I302" s="36">
        <v>78</v>
      </c>
      <c r="J302" s="515">
        <f t="shared" si="48"/>
        <v>118</v>
      </c>
      <c r="K302" s="504"/>
      <c r="L302" s="629"/>
      <c r="M302" s="504"/>
      <c r="N302" s="629"/>
      <c r="O302" s="629"/>
      <c r="P302" s="629"/>
      <c r="Q302" s="920"/>
      <c r="R302" s="920"/>
      <c r="S302" s="921"/>
      <c r="T302" s="922"/>
      <c r="U302" s="921"/>
      <c r="V302" s="921"/>
      <c r="W302" s="921"/>
      <c r="X302" s="921"/>
      <c r="Y302" s="921"/>
      <c r="Z302" s="921"/>
      <c r="AA302" s="921"/>
      <c r="AB302" s="921"/>
      <c r="AC302" s="921"/>
      <c r="AD302" s="921"/>
      <c r="AE302" s="921"/>
      <c r="AF302" s="921"/>
      <c r="AG302" s="1508"/>
      <c r="AH302" s="486"/>
      <c r="AI302" s="486"/>
      <c r="AJ302" s="545"/>
      <c r="AL302" s="650"/>
      <c r="AM302" s="652"/>
      <c r="AN302" s="661"/>
      <c r="AO302" s="652"/>
      <c r="AP302" s="652"/>
      <c r="AQ302" s="652"/>
      <c r="AR302" s="652"/>
      <c r="AS302" s="652"/>
      <c r="AT302" s="652"/>
      <c r="AU302" s="652"/>
      <c r="AV302" s="652"/>
      <c r="AW302" s="652"/>
      <c r="AX302" s="652"/>
      <c r="AY302" s="652"/>
      <c r="AZ302" s="652"/>
      <c r="BA302" s="652"/>
      <c r="BB302" s="652"/>
      <c r="BC302" s="652"/>
      <c r="BD302" s="652"/>
      <c r="BE302" s="652"/>
      <c r="BF302" s="652"/>
      <c r="BG302" s="652"/>
      <c r="BH302" s="652"/>
      <c r="BI302" s="652"/>
      <c r="BJ302" s="652"/>
      <c r="BK302" s="652"/>
      <c r="BL302" s="652"/>
      <c r="BM302" s="652"/>
      <c r="BN302" s="652"/>
      <c r="BO302" s="652"/>
    </row>
    <row r="303" spans="1:67" s="5" customFormat="1" ht="15">
      <c r="A303" s="226" t="s">
        <v>404</v>
      </c>
      <c r="B303" s="28"/>
      <c r="C303" s="36" t="s">
        <v>1163</v>
      </c>
      <c r="D303" s="1773" t="s">
        <v>1155</v>
      </c>
      <c r="E303" s="36"/>
      <c r="F303" s="504"/>
      <c r="G303" s="36" t="s">
        <v>766</v>
      </c>
      <c r="H303" s="36">
        <v>20</v>
      </c>
      <c r="I303" s="36">
        <v>69</v>
      </c>
      <c r="J303" s="515">
        <f t="shared" si="48"/>
        <v>89</v>
      </c>
      <c r="K303" s="504"/>
      <c r="L303" s="629"/>
      <c r="M303" s="504"/>
      <c r="N303" s="629"/>
      <c r="O303" s="629"/>
      <c r="P303" s="629"/>
      <c r="Q303" s="920"/>
      <c r="R303" s="920"/>
      <c r="S303" s="921"/>
      <c r="T303" s="922"/>
      <c r="U303" s="921"/>
      <c r="V303" s="921"/>
      <c r="W303" s="921"/>
      <c r="X303" s="921"/>
      <c r="Y303" s="921"/>
      <c r="Z303" s="921"/>
      <c r="AA303" s="921"/>
      <c r="AB303" s="921"/>
      <c r="AC303" s="921"/>
      <c r="AD303" s="921"/>
      <c r="AE303" s="921"/>
      <c r="AF303" s="921"/>
      <c r="AG303" s="1508"/>
      <c r="AH303" s="486"/>
      <c r="AI303" s="486"/>
      <c r="AJ303" s="545"/>
      <c r="AL303" s="650"/>
      <c r="AM303" s="652"/>
      <c r="AN303" s="661"/>
      <c r="AO303" s="652"/>
      <c r="AP303" s="652"/>
      <c r="AQ303" s="652"/>
      <c r="AR303" s="652"/>
      <c r="AS303" s="652"/>
      <c r="AT303" s="652"/>
      <c r="AU303" s="652"/>
      <c r="AV303" s="652"/>
      <c r="AW303" s="652"/>
      <c r="AX303" s="652"/>
      <c r="AY303" s="652"/>
      <c r="AZ303" s="652"/>
      <c r="BA303" s="652"/>
      <c r="BB303" s="652"/>
      <c r="BC303" s="652"/>
      <c r="BD303" s="652"/>
      <c r="BE303" s="652"/>
      <c r="BF303" s="652"/>
      <c r="BG303" s="652"/>
      <c r="BH303" s="652"/>
      <c r="BI303" s="652"/>
      <c r="BJ303" s="652"/>
      <c r="BK303" s="652"/>
      <c r="BL303" s="652"/>
      <c r="BM303" s="652"/>
      <c r="BN303" s="652"/>
      <c r="BO303" s="652"/>
    </row>
    <row r="304" spans="1:67" s="5" customFormat="1" ht="15">
      <c r="A304" s="226" t="s">
        <v>404</v>
      </c>
      <c r="B304" s="28"/>
      <c r="C304" s="36" t="s">
        <v>1164</v>
      </c>
      <c r="D304" s="1773" t="s">
        <v>1155</v>
      </c>
      <c r="E304" s="36"/>
      <c r="F304" s="504"/>
      <c r="G304" s="36" t="s">
        <v>751</v>
      </c>
      <c r="H304" s="36">
        <v>127</v>
      </c>
      <c r="I304" s="36">
        <v>314</v>
      </c>
      <c r="J304" s="515">
        <f t="shared" si="48"/>
        <v>441</v>
      </c>
      <c r="K304" s="504"/>
      <c r="L304" s="629"/>
      <c r="M304" s="504"/>
      <c r="N304" s="629"/>
      <c r="O304" s="629"/>
      <c r="P304" s="629"/>
      <c r="Q304" s="920"/>
      <c r="R304" s="920"/>
      <c r="S304" s="921"/>
      <c r="T304" s="922"/>
      <c r="U304" s="921"/>
      <c r="V304" s="921"/>
      <c r="W304" s="921"/>
      <c r="X304" s="921"/>
      <c r="Y304" s="921"/>
      <c r="Z304" s="921"/>
      <c r="AA304" s="921"/>
      <c r="AB304" s="921"/>
      <c r="AC304" s="921"/>
      <c r="AD304" s="921"/>
      <c r="AE304" s="921"/>
      <c r="AF304" s="921"/>
      <c r="AG304" s="1508"/>
      <c r="AH304" s="486"/>
      <c r="AI304" s="486"/>
      <c r="AJ304" s="545"/>
      <c r="AL304" s="650"/>
      <c r="AM304" s="652"/>
      <c r="AN304" s="661"/>
      <c r="AO304" s="652"/>
      <c r="AP304" s="652"/>
      <c r="AQ304" s="652"/>
      <c r="AR304" s="652"/>
      <c r="AS304" s="652"/>
      <c r="AT304" s="652"/>
      <c r="AU304" s="652"/>
      <c r="AV304" s="652"/>
      <c r="AW304" s="652"/>
      <c r="AX304" s="652"/>
      <c r="AY304" s="652"/>
      <c r="AZ304" s="652"/>
      <c r="BA304" s="652"/>
      <c r="BB304" s="652"/>
      <c r="BC304" s="652"/>
      <c r="BD304" s="652"/>
      <c r="BE304" s="652"/>
      <c r="BF304" s="652"/>
      <c r="BG304" s="652"/>
      <c r="BH304" s="652"/>
      <c r="BI304" s="652"/>
      <c r="BJ304" s="652"/>
      <c r="BK304" s="652"/>
      <c r="BL304" s="652"/>
      <c r="BM304" s="652"/>
      <c r="BN304" s="652"/>
      <c r="BO304" s="652"/>
    </row>
    <row r="305" spans="1:67" s="5" customFormat="1" ht="15">
      <c r="A305" s="675"/>
      <c r="B305" s="47"/>
      <c r="C305" s="37"/>
      <c r="D305" s="37"/>
      <c r="E305" s="37"/>
      <c r="F305" s="1029"/>
      <c r="G305" s="37"/>
      <c r="H305" s="37"/>
      <c r="I305" s="37"/>
      <c r="J305" s="958"/>
      <c r="K305" s="504"/>
      <c r="L305" s="629"/>
      <c r="M305" s="568"/>
      <c r="N305" s="629"/>
      <c r="O305" s="634"/>
      <c r="P305" s="629"/>
      <c r="Q305" s="920"/>
      <c r="R305" s="920"/>
      <c r="S305" s="921"/>
      <c r="T305" s="922"/>
      <c r="U305" s="921"/>
      <c r="V305" s="921"/>
      <c r="W305" s="921"/>
      <c r="X305" s="921"/>
      <c r="Y305" s="921"/>
      <c r="Z305" s="921"/>
      <c r="AA305" s="921"/>
      <c r="AB305" s="921"/>
      <c r="AC305" s="921"/>
      <c r="AD305" s="921"/>
      <c r="AE305" s="921"/>
      <c r="AF305" s="921"/>
      <c r="AG305" s="1508"/>
      <c r="AH305" s="486"/>
      <c r="AI305" s="486"/>
      <c r="AJ305" s="545"/>
      <c r="AL305" s="650"/>
      <c r="AM305" s="652"/>
      <c r="AN305" s="661"/>
      <c r="AO305" s="652"/>
      <c r="AP305" s="652"/>
      <c r="AQ305" s="652"/>
      <c r="AR305" s="652"/>
      <c r="AS305" s="652"/>
      <c r="AT305" s="652"/>
      <c r="AU305" s="652"/>
      <c r="AV305" s="652"/>
      <c r="AW305" s="652"/>
      <c r="AX305" s="652"/>
      <c r="AY305" s="652"/>
      <c r="AZ305" s="652"/>
      <c r="BA305" s="652"/>
      <c r="BB305" s="652"/>
      <c r="BC305" s="652"/>
      <c r="BD305" s="652"/>
      <c r="BE305" s="652"/>
      <c r="BF305" s="652"/>
      <c r="BG305" s="652"/>
      <c r="BH305" s="652"/>
      <c r="BI305" s="652"/>
      <c r="BJ305" s="652"/>
      <c r="BK305" s="652"/>
      <c r="BL305" s="652"/>
      <c r="BM305" s="652"/>
      <c r="BN305" s="652"/>
      <c r="BO305" s="652"/>
    </row>
    <row r="306" spans="1:67" s="5" customFormat="1" ht="15">
      <c r="A306" s="1503" t="s">
        <v>1165</v>
      </c>
      <c r="B306" s="1749" t="s">
        <v>433</v>
      </c>
      <c r="C306" s="1749">
        <f>COUNTA(C309:C327)</f>
        <v>19</v>
      </c>
      <c r="D306" s="1749"/>
      <c r="E306" s="1449"/>
      <c r="F306" s="1095"/>
      <c r="G306" s="1094"/>
      <c r="H306" s="27">
        <v>5112</v>
      </c>
      <c r="I306" s="27">
        <v>15288</v>
      </c>
      <c r="J306" s="1096"/>
      <c r="K306" s="567"/>
      <c r="L306" s="633"/>
      <c r="M306" s="573" t="s">
        <v>2643</v>
      </c>
      <c r="N306" s="633"/>
      <c r="O306" s="573" t="s">
        <v>709</v>
      </c>
      <c r="P306" s="633"/>
      <c r="Q306" s="920"/>
      <c r="R306" s="920"/>
      <c r="S306" s="921"/>
      <c r="T306" s="922"/>
      <c r="U306" s="921"/>
      <c r="V306" s="921"/>
      <c r="W306" s="921"/>
      <c r="X306" s="921"/>
      <c r="Y306" s="921"/>
      <c r="Z306" s="921"/>
      <c r="AA306" s="921"/>
      <c r="AB306" s="921"/>
      <c r="AC306" s="921"/>
      <c r="AD306" s="921"/>
      <c r="AE306" s="921"/>
      <c r="AF306" s="921"/>
      <c r="AG306" s="1508"/>
      <c r="AH306" s="486"/>
      <c r="AI306" s="486"/>
      <c r="AJ306" s="545"/>
      <c r="AL306" s="650"/>
      <c r="AM306" s="652"/>
      <c r="AN306" s="661"/>
      <c r="AO306" s="652"/>
      <c r="AP306" s="652"/>
      <c r="AQ306" s="652"/>
      <c r="AR306" s="652"/>
      <c r="AS306" s="652"/>
      <c r="AT306" s="652"/>
      <c r="AU306" s="652"/>
      <c r="AV306" s="652"/>
      <c r="AW306" s="652"/>
      <c r="AX306" s="652"/>
      <c r="AY306" s="652"/>
      <c r="AZ306" s="652"/>
      <c r="BA306" s="652"/>
      <c r="BB306" s="652"/>
      <c r="BC306" s="652"/>
      <c r="BD306" s="652"/>
      <c r="BE306" s="652"/>
      <c r="BF306" s="652"/>
      <c r="BG306" s="652"/>
      <c r="BH306" s="652"/>
      <c r="BI306" s="652"/>
      <c r="BJ306" s="652"/>
      <c r="BK306" s="652"/>
      <c r="BL306" s="652"/>
      <c r="BM306" s="652"/>
      <c r="BN306" s="652"/>
      <c r="BO306" s="652"/>
    </row>
    <row r="307" spans="1:67" s="5" customFormat="1" ht="15">
      <c r="A307" s="1503"/>
      <c r="B307" s="1749"/>
      <c r="C307" s="1749"/>
      <c r="D307" s="1749"/>
      <c r="E307" s="1449"/>
      <c r="F307" s="818"/>
      <c r="G307" s="818"/>
      <c r="H307" s="818"/>
      <c r="I307" s="818"/>
      <c r="J307" s="835">
        <f>SUM(J308:J327)</f>
        <v>20025</v>
      </c>
      <c r="K307" s="737" t="s">
        <v>692</v>
      </c>
      <c r="L307" s="633"/>
      <c r="M307" s="737" t="s">
        <v>2644</v>
      </c>
      <c r="N307" s="633"/>
      <c r="O307" s="573" t="s">
        <v>686</v>
      </c>
      <c r="P307" s="633"/>
      <c r="Q307" s="920"/>
      <c r="R307" s="920"/>
      <c r="S307" s="921"/>
      <c r="T307" s="922"/>
      <c r="U307" s="921"/>
      <c r="V307" s="921"/>
      <c r="W307" s="921"/>
      <c r="X307" s="921"/>
      <c r="Y307" s="921"/>
      <c r="Z307" s="921"/>
      <c r="AA307" s="921"/>
      <c r="AB307" s="921"/>
      <c r="AC307" s="921"/>
      <c r="AD307" s="921"/>
      <c r="AE307" s="921"/>
      <c r="AF307" s="921"/>
      <c r="AG307" s="1508"/>
      <c r="AH307" s="486"/>
      <c r="AI307" s="486"/>
      <c r="AJ307" s="545"/>
      <c r="AL307" s="650"/>
      <c r="AM307" s="652"/>
      <c r="AN307" s="661"/>
      <c r="AO307" s="652"/>
      <c r="AP307" s="652"/>
      <c r="AQ307" s="652"/>
      <c r="AR307" s="652"/>
      <c r="AS307" s="652"/>
      <c r="AT307" s="652"/>
      <c r="AU307" s="652"/>
      <c r="AV307" s="652"/>
      <c r="AW307" s="652"/>
      <c r="AX307" s="652"/>
      <c r="AY307" s="652"/>
      <c r="AZ307" s="652"/>
      <c r="BA307" s="652"/>
      <c r="BB307" s="652"/>
      <c r="BC307" s="652"/>
      <c r="BD307" s="652"/>
      <c r="BE307" s="652"/>
      <c r="BF307" s="652"/>
      <c r="BG307" s="652"/>
      <c r="BH307" s="652"/>
      <c r="BI307" s="652"/>
      <c r="BJ307" s="652"/>
      <c r="BK307" s="652"/>
      <c r="BL307" s="652"/>
      <c r="BM307" s="652"/>
      <c r="BN307" s="652"/>
      <c r="BO307" s="652"/>
    </row>
    <row r="308" spans="1:67" s="5" customFormat="1" ht="15">
      <c r="A308" s="1504"/>
      <c r="B308" s="1750"/>
      <c r="C308" s="1750"/>
      <c r="D308" s="1750"/>
      <c r="E308" s="1450"/>
      <c r="F308" s="567"/>
      <c r="G308" s="27"/>
      <c r="J308" s="526">
        <f>SUM(H308:I308)</f>
        <v>0</v>
      </c>
      <c r="K308" s="737" t="s">
        <v>692</v>
      </c>
      <c r="L308" s="633"/>
      <c r="M308" s="1053" t="s">
        <v>1519</v>
      </c>
      <c r="N308" s="633"/>
      <c r="O308" s="737" t="s">
        <v>685</v>
      </c>
      <c r="P308" s="633"/>
      <c r="Q308" s="921">
        <f t="shared" ref="Q308:AF308" si="49">COUNTA(Q296:Q307)</f>
        <v>0</v>
      </c>
      <c r="R308" s="921">
        <f t="shared" si="49"/>
        <v>1</v>
      </c>
      <c r="S308" s="921">
        <f t="shared" si="49"/>
        <v>0</v>
      </c>
      <c r="T308" s="969">
        <f t="shared" si="49"/>
        <v>0</v>
      </c>
      <c r="U308" s="921">
        <f t="shared" si="49"/>
        <v>0</v>
      </c>
      <c r="V308" s="921">
        <f t="shared" si="49"/>
        <v>0</v>
      </c>
      <c r="W308" s="921">
        <f t="shared" si="49"/>
        <v>1</v>
      </c>
      <c r="X308" s="921">
        <f t="shared" si="49"/>
        <v>0</v>
      </c>
      <c r="Y308" s="921">
        <f t="shared" si="49"/>
        <v>0</v>
      </c>
      <c r="Z308" s="921">
        <f t="shared" si="49"/>
        <v>0</v>
      </c>
      <c r="AA308" s="921">
        <f t="shared" si="49"/>
        <v>1</v>
      </c>
      <c r="AB308" s="921">
        <f t="shared" si="49"/>
        <v>0</v>
      </c>
      <c r="AC308" s="921">
        <f t="shared" si="49"/>
        <v>0</v>
      </c>
      <c r="AD308" s="921">
        <f t="shared" si="49"/>
        <v>0</v>
      </c>
      <c r="AE308" s="921">
        <f t="shared" si="49"/>
        <v>0</v>
      </c>
      <c r="AF308" s="921">
        <f t="shared" si="49"/>
        <v>0</v>
      </c>
      <c r="AG308" s="1776"/>
      <c r="AH308" s="1777"/>
      <c r="AI308" s="1777"/>
      <c r="AJ308" s="1778"/>
      <c r="AL308" s="650"/>
      <c r="AM308" s="652"/>
      <c r="AN308" s="661"/>
      <c r="AO308" s="652"/>
      <c r="AP308" s="652"/>
      <c r="AQ308" s="652"/>
      <c r="AR308" s="652"/>
      <c r="AS308" s="652"/>
      <c r="AT308" s="652"/>
      <c r="AU308" s="652"/>
      <c r="AV308" s="652"/>
      <c r="AW308" s="652"/>
      <c r="AX308" s="652"/>
      <c r="AY308" s="652"/>
      <c r="AZ308" s="652"/>
      <c r="BA308" s="652"/>
      <c r="BB308" s="652"/>
      <c r="BC308" s="652"/>
      <c r="BD308" s="652"/>
      <c r="BE308" s="652"/>
      <c r="BF308" s="652"/>
      <c r="BG308" s="652"/>
      <c r="BH308" s="652"/>
      <c r="BI308" s="652"/>
      <c r="BJ308" s="652"/>
      <c r="BK308" s="652"/>
      <c r="BL308" s="652"/>
      <c r="BM308" s="652"/>
      <c r="BN308" s="652"/>
      <c r="BO308" s="652"/>
    </row>
    <row r="309" spans="1:67" s="5" customFormat="1" ht="15" customHeight="1">
      <c r="A309" s="226" t="s">
        <v>1165</v>
      </c>
      <c r="B309" s="28"/>
      <c r="C309" s="36" t="s">
        <v>611</v>
      </c>
      <c r="D309" s="1749" t="s">
        <v>433</v>
      </c>
      <c r="E309" s="36"/>
      <c r="F309" s="506"/>
      <c r="G309" s="36" t="s">
        <v>689</v>
      </c>
      <c r="H309" s="36">
        <v>197</v>
      </c>
      <c r="I309" s="36">
        <v>79</v>
      </c>
      <c r="J309" s="515">
        <f>SUM(H309:I309)</f>
        <v>276</v>
      </c>
      <c r="K309" s="501"/>
      <c r="L309" s="628"/>
      <c r="M309" s="501"/>
      <c r="N309" s="628"/>
      <c r="O309" s="628"/>
      <c r="P309" s="628"/>
      <c r="Q309" s="920"/>
      <c r="R309" s="946" t="s">
        <v>1525</v>
      </c>
      <c r="S309" s="921"/>
      <c r="T309" s="922" t="s">
        <v>1525</v>
      </c>
      <c r="U309" s="921"/>
      <c r="V309" s="921" t="s">
        <v>1525</v>
      </c>
      <c r="W309" s="947" t="s">
        <v>1525</v>
      </c>
      <c r="X309" s="921"/>
      <c r="Y309" s="947" t="s">
        <v>1525</v>
      </c>
      <c r="Z309" s="920" t="s">
        <v>1525</v>
      </c>
      <c r="AA309" s="921"/>
      <c r="AB309" s="947" t="s">
        <v>1525</v>
      </c>
      <c r="AC309" s="947" t="s">
        <v>1525</v>
      </c>
      <c r="AD309" s="921"/>
      <c r="AE309" s="921"/>
      <c r="AF309" s="921"/>
      <c r="AG309" s="1507" t="s">
        <v>2559</v>
      </c>
      <c r="AH309" s="1510" t="s">
        <v>2538</v>
      </c>
      <c r="AI309" s="1510" t="s">
        <v>2538</v>
      </c>
      <c r="AJ309" s="1510" t="s">
        <v>2538</v>
      </c>
      <c r="AL309" s="650"/>
      <c r="AM309" s="652"/>
      <c r="AN309" s="661"/>
      <c r="AO309" s="652"/>
      <c r="AP309" s="652"/>
      <c r="AQ309" s="652"/>
      <c r="AR309" s="652"/>
      <c r="AS309" s="652"/>
      <c r="AT309" s="652"/>
      <c r="AU309" s="652"/>
      <c r="AV309" s="652"/>
      <c r="AW309" s="652"/>
      <c r="AX309" s="652"/>
      <c r="AY309" s="652"/>
      <c r="AZ309" s="652"/>
      <c r="BA309" s="652"/>
      <c r="BB309" s="652"/>
      <c r="BC309" s="652"/>
      <c r="BD309" s="652"/>
      <c r="BE309" s="652"/>
      <c r="BF309" s="652"/>
      <c r="BG309" s="652"/>
      <c r="BH309" s="652"/>
      <c r="BI309" s="652"/>
      <c r="BJ309" s="652"/>
      <c r="BK309" s="652"/>
      <c r="BL309" s="652"/>
      <c r="BM309" s="652"/>
      <c r="BN309" s="652"/>
      <c r="BO309" s="652"/>
    </row>
    <row r="310" spans="1:67" s="5" customFormat="1" ht="15">
      <c r="A310" s="226" t="s">
        <v>1165</v>
      </c>
      <c r="B310" s="28"/>
      <c r="C310" s="36" t="s">
        <v>443</v>
      </c>
      <c r="D310" s="1749" t="s">
        <v>433</v>
      </c>
      <c r="E310" s="36"/>
      <c r="F310" s="506"/>
      <c r="G310" s="36" t="s">
        <v>751</v>
      </c>
      <c r="H310" s="36">
        <v>351</v>
      </c>
      <c r="I310" s="36">
        <v>643</v>
      </c>
      <c r="J310" s="515">
        <f t="shared" ref="J310:J327" si="50">SUM(H310:I310)</f>
        <v>994</v>
      </c>
      <c r="K310" s="506"/>
      <c r="L310" s="608"/>
      <c r="M310" s="506"/>
      <c r="N310" s="608"/>
      <c r="O310" s="608"/>
      <c r="P310" s="608"/>
      <c r="Q310" s="925"/>
      <c r="R310" s="925"/>
      <c r="S310" s="926"/>
      <c r="T310" s="927"/>
      <c r="U310" s="921"/>
      <c r="V310" s="921"/>
      <c r="W310" s="926"/>
      <c r="X310" s="926"/>
      <c r="Y310" s="921"/>
      <c r="Z310" s="926"/>
      <c r="AA310" s="921"/>
      <c r="AB310" s="921"/>
      <c r="AC310" s="921"/>
      <c r="AD310" s="921"/>
      <c r="AE310" s="926"/>
      <c r="AF310" s="921"/>
      <c r="AG310" s="1508"/>
      <c r="AH310" s="1508"/>
      <c r="AI310" s="1508"/>
      <c r="AJ310" s="1508"/>
      <c r="AL310" s="650"/>
      <c r="AM310" s="652"/>
      <c r="AN310" s="661"/>
      <c r="AO310" s="652"/>
      <c r="AP310" s="652"/>
      <c r="AQ310" s="652"/>
      <c r="AR310" s="652"/>
      <c r="AS310" s="652"/>
      <c r="AT310" s="652"/>
      <c r="AU310" s="652"/>
      <c r="AV310" s="652"/>
      <c r="AW310" s="652"/>
      <c r="AX310" s="652"/>
      <c r="AY310" s="652"/>
      <c r="AZ310" s="652"/>
      <c r="BA310" s="652"/>
      <c r="BB310" s="652"/>
      <c r="BC310" s="652"/>
      <c r="BD310" s="652"/>
      <c r="BE310" s="652"/>
      <c r="BF310" s="652"/>
      <c r="BG310" s="652"/>
      <c r="BH310" s="652"/>
      <c r="BI310" s="652"/>
      <c r="BJ310" s="652"/>
      <c r="BK310" s="652"/>
      <c r="BL310" s="652"/>
      <c r="BM310" s="652"/>
      <c r="BN310" s="652"/>
      <c r="BO310" s="652"/>
    </row>
    <row r="311" spans="1:67" s="5" customFormat="1" ht="15">
      <c r="A311" s="226" t="s">
        <v>1165</v>
      </c>
      <c r="B311" s="26"/>
      <c r="C311" s="36" t="s">
        <v>1170</v>
      </c>
      <c r="D311" s="1749" t="s">
        <v>433</v>
      </c>
      <c r="E311" s="36"/>
      <c r="F311" s="506">
        <v>10.7</v>
      </c>
      <c r="G311" s="36" t="s">
        <v>751</v>
      </c>
      <c r="H311" s="36">
        <v>267</v>
      </c>
      <c r="I311" s="36">
        <v>705</v>
      </c>
      <c r="J311" s="515">
        <f t="shared" si="50"/>
        <v>972</v>
      </c>
      <c r="K311" s="506"/>
      <c r="L311" s="608"/>
      <c r="M311" s="506"/>
      <c r="N311" s="608"/>
      <c r="O311" s="608"/>
      <c r="P311" s="608"/>
      <c r="Q311" s="925"/>
      <c r="R311" s="925"/>
      <c r="S311" s="926"/>
      <c r="T311" s="927"/>
      <c r="U311" s="921"/>
      <c r="V311" s="921"/>
      <c r="W311" s="926"/>
      <c r="X311" s="926"/>
      <c r="Y311" s="921"/>
      <c r="Z311" s="926"/>
      <c r="AA311" s="921"/>
      <c r="AB311" s="921"/>
      <c r="AC311" s="921"/>
      <c r="AD311" s="921"/>
      <c r="AE311" s="926"/>
      <c r="AF311" s="921"/>
      <c r="AG311" s="1508"/>
      <c r="AH311" s="1508"/>
      <c r="AI311" s="1508"/>
      <c r="AJ311" s="1508"/>
      <c r="AL311" s="650"/>
      <c r="AM311" s="652"/>
      <c r="AN311" s="661"/>
      <c r="AO311" s="652"/>
      <c r="AP311" s="652"/>
      <c r="AQ311" s="652"/>
      <c r="AR311" s="652"/>
      <c r="AS311" s="652"/>
      <c r="AT311" s="652"/>
      <c r="AU311" s="652"/>
      <c r="AV311" s="652"/>
      <c r="AW311" s="652"/>
      <c r="AX311" s="652"/>
      <c r="AY311" s="652"/>
      <c r="AZ311" s="652"/>
      <c r="BA311" s="652"/>
      <c r="BB311" s="652"/>
      <c r="BC311" s="652"/>
      <c r="BD311" s="652"/>
      <c r="BE311" s="652"/>
      <c r="BF311" s="652"/>
      <c r="BG311" s="652"/>
      <c r="BH311" s="652"/>
      <c r="BI311" s="652"/>
      <c r="BJ311" s="652"/>
      <c r="BK311" s="652"/>
      <c r="BL311" s="652"/>
      <c r="BM311" s="652"/>
      <c r="BN311" s="652"/>
      <c r="BO311" s="652"/>
    </row>
    <row r="312" spans="1:67" s="5" customFormat="1" ht="15">
      <c r="A312" s="226" t="s">
        <v>1165</v>
      </c>
      <c r="B312" s="26"/>
      <c r="C312" s="36" t="s">
        <v>441</v>
      </c>
      <c r="D312" s="1749" t="s">
        <v>433</v>
      </c>
      <c r="E312" s="36"/>
      <c r="F312" s="506">
        <v>9.1999999999999993</v>
      </c>
      <c r="G312" s="36" t="s">
        <v>751</v>
      </c>
      <c r="H312" s="36">
        <v>271</v>
      </c>
      <c r="I312" s="36">
        <v>938</v>
      </c>
      <c r="J312" s="515">
        <f t="shared" si="50"/>
        <v>1209</v>
      </c>
      <c r="K312" s="506"/>
      <c r="L312" s="608"/>
      <c r="M312" s="506"/>
      <c r="N312" s="608"/>
      <c r="O312" s="608"/>
      <c r="P312" s="608"/>
      <c r="Q312" s="925"/>
      <c r="R312" s="925"/>
      <c r="S312" s="926"/>
      <c r="T312" s="927"/>
      <c r="U312" s="921"/>
      <c r="V312" s="921"/>
      <c r="W312" s="926"/>
      <c r="X312" s="926"/>
      <c r="Y312" s="921"/>
      <c r="Z312" s="926"/>
      <c r="AA312" s="921"/>
      <c r="AB312" s="921"/>
      <c r="AC312" s="921"/>
      <c r="AD312" s="921"/>
      <c r="AE312" s="926"/>
      <c r="AF312" s="921"/>
      <c r="AG312" s="1508"/>
      <c r="AH312" s="1508"/>
      <c r="AI312" s="1508"/>
      <c r="AJ312" s="1508"/>
      <c r="AL312" s="650"/>
      <c r="AM312" s="652"/>
      <c r="AN312" s="661"/>
      <c r="AO312" s="652"/>
      <c r="AP312" s="652"/>
      <c r="AQ312" s="652"/>
      <c r="AR312" s="652"/>
      <c r="AS312" s="652"/>
      <c r="AT312" s="652"/>
      <c r="AU312" s="652"/>
      <c r="AV312" s="652"/>
      <c r="AW312" s="652"/>
      <c r="AX312" s="652"/>
      <c r="AY312" s="652"/>
      <c r="AZ312" s="652"/>
      <c r="BA312" s="652"/>
      <c r="BB312" s="652"/>
      <c r="BC312" s="652"/>
      <c r="BD312" s="652"/>
      <c r="BE312" s="652"/>
      <c r="BF312" s="652"/>
      <c r="BG312" s="652"/>
      <c r="BH312" s="652"/>
      <c r="BI312" s="652"/>
      <c r="BJ312" s="652"/>
      <c r="BK312" s="652"/>
      <c r="BL312" s="652"/>
      <c r="BM312" s="652"/>
      <c r="BN312" s="652"/>
      <c r="BO312" s="652"/>
    </row>
    <row r="313" spans="1:67" s="5" customFormat="1" ht="15">
      <c r="A313" s="226" t="s">
        <v>1165</v>
      </c>
      <c r="B313" s="28"/>
      <c r="C313" s="36" t="s">
        <v>1171</v>
      </c>
      <c r="D313" s="1749" t="s">
        <v>433</v>
      </c>
      <c r="E313" s="36"/>
      <c r="F313" s="506">
        <v>17.399999999999999</v>
      </c>
      <c r="G313" s="36" t="s">
        <v>751</v>
      </c>
      <c r="H313" s="36">
        <v>306</v>
      </c>
      <c r="I313" s="36">
        <v>804</v>
      </c>
      <c r="J313" s="515">
        <f t="shared" si="50"/>
        <v>1110</v>
      </c>
      <c r="K313" s="506"/>
      <c r="L313" s="608"/>
      <c r="M313" s="506"/>
      <c r="N313" s="608"/>
      <c r="O313" s="608"/>
      <c r="P313" s="608"/>
      <c r="Q313" s="925"/>
      <c r="R313" s="925"/>
      <c r="S313" s="926"/>
      <c r="T313" s="927"/>
      <c r="U313" s="921"/>
      <c r="V313" s="921"/>
      <c r="W313" s="926"/>
      <c r="X313" s="926"/>
      <c r="Y313" s="921"/>
      <c r="Z313" s="926"/>
      <c r="AA313" s="921"/>
      <c r="AB313" s="921"/>
      <c r="AC313" s="921"/>
      <c r="AD313" s="921"/>
      <c r="AE313" s="926"/>
      <c r="AF313" s="921"/>
      <c r="AG313" s="1508"/>
      <c r="AH313" s="1508"/>
      <c r="AI313" s="1508"/>
      <c r="AJ313" s="1508"/>
      <c r="AL313" s="650"/>
      <c r="AM313" s="652"/>
      <c r="AN313" s="661"/>
      <c r="AO313" s="652"/>
      <c r="AP313" s="652"/>
      <c r="AQ313" s="652"/>
      <c r="AR313" s="652"/>
      <c r="AS313" s="652"/>
      <c r="AT313" s="652"/>
      <c r="AU313" s="652"/>
      <c r="AV313" s="652"/>
      <c r="AW313" s="652"/>
      <c r="AX313" s="652"/>
      <c r="AY313" s="652"/>
      <c r="AZ313" s="652"/>
      <c r="BA313" s="652"/>
      <c r="BB313" s="652"/>
      <c r="BC313" s="652"/>
      <c r="BD313" s="652"/>
      <c r="BE313" s="652"/>
      <c r="BF313" s="652"/>
      <c r="BG313" s="652"/>
      <c r="BH313" s="652"/>
      <c r="BI313" s="652"/>
      <c r="BJ313" s="652"/>
      <c r="BK313" s="652"/>
      <c r="BL313" s="652"/>
      <c r="BM313" s="652"/>
      <c r="BN313" s="652"/>
      <c r="BO313" s="652"/>
    </row>
    <row r="314" spans="1:67" s="5" customFormat="1" ht="15">
      <c r="A314" s="226" t="s">
        <v>1165</v>
      </c>
      <c r="B314" s="28"/>
      <c r="C314" s="36" t="s">
        <v>439</v>
      </c>
      <c r="D314" s="1749" t="s">
        <v>433</v>
      </c>
      <c r="E314" s="36"/>
      <c r="F314" s="530">
        <v>9.4</v>
      </c>
      <c r="G314" s="36" t="s">
        <v>751</v>
      </c>
      <c r="H314" s="36">
        <v>9</v>
      </c>
      <c r="I314" s="36">
        <v>944</v>
      </c>
      <c r="J314" s="515">
        <f t="shared" si="50"/>
        <v>953</v>
      </c>
      <c r="K314" s="506"/>
      <c r="L314" s="608"/>
      <c r="M314" s="506"/>
      <c r="N314" s="608"/>
      <c r="O314" s="608"/>
      <c r="P314" s="608"/>
      <c r="Q314" s="925"/>
      <c r="R314" s="925"/>
      <c r="S314" s="926"/>
      <c r="T314" s="927"/>
      <c r="U314" s="921"/>
      <c r="V314" s="921"/>
      <c r="W314" s="926"/>
      <c r="X314" s="926"/>
      <c r="Y314" s="921"/>
      <c r="Z314" s="926"/>
      <c r="AA314" s="921"/>
      <c r="AB314" s="921"/>
      <c r="AC314" s="921"/>
      <c r="AD314" s="921"/>
      <c r="AE314" s="926"/>
      <c r="AF314" s="921"/>
      <c r="AG314" s="1508"/>
      <c r="AH314" s="1508"/>
      <c r="AI314" s="1508"/>
      <c r="AJ314" s="1508"/>
      <c r="AL314" s="650"/>
      <c r="AM314" s="652"/>
      <c r="AN314" s="661"/>
      <c r="AO314" s="652"/>
      <c r="AP314" s="652"/>
      <c r="AQ314" s="652"/>
      <c r="AR314" s="652"/>
      <c r="AS314" s="652"/>
      <c r="AT314" s="652"/>
      <c r="AU314" s="652"/>
      <c r="AV314" s="652"/>
      <c r="AW314" s="652"/>
      <c r="AX314" s="652"/>
      <c r="AY314" s="652"/>
      <c r="AZ314" s="652"/>
      <c r="BA314" s="652"/>
      <c r="BB314" s="652"/>
      <c r="BC314" s="652"/>
      <c r="BD314" s="652"/>
      <c r="BE314" s="652"/>
      <c r="BF314" s="652"/>
      <c r="BG314" s="652"/>
      <c r="BH314" s="652"/>
      <c r="BI314" s="652"/>
      <c r="BJ314" s="652"/>
      <c r="BK314" s="652"/>
      <c r="BL314" s="652"/>
      <c r="BM314" s="652"/>
      <c r="BN314" s="652"/>
      <c r="BO314" s="652"/>
    </row>
    <row r="315" spans="1:67" s="5" customFormat="1" ht="15">
      <c r="A315" s="226" t="s">
        <v>1165</v>
      </c>
      <c r="B315" s="26"/>
      <c r="C315" s="36" t="s">
        <v>1172</v>
      </c>
      <c r="D315" s="1749" t="s">
        <v>433</v>
      </c>
      <c r="E315" s="36"/>
      <c r="F315" s="506">
        <v>10.7</v>
      </c>
      <c r="G315" s="36" t="s">
        <v>751</v>
      </c>
      <c r="H315" s="36">
        <v>384</v>
      </c>
      <c r="I315" s="36">
        <v>704</v>
      </c>
      <c r="J315" s="515">
        <f t="shared" si="50"/>
        <v>1088</v>
      </c>
      <c r="K315" s="530"/>
      <c r="L315" s="607"/>
      <c r="M315" s="530"/>
      <c r="N315" s="607"/>
      <c r="O315" s="607"/>
      <c r="P315" s="607"/>
      <c r="Q315" s="920"/>
      <c r="R315" s="920"/>
      <c r="S315" s="921"/>
      <c r="T315" s="922"/>
      <c r="U315" s="921"/>
      <c r="V315" s="921"/>
      <c r="W315" s="921"/>
      <c r="X315" s="921"/>
      <c r="Y315" s="921"/>
      <c r="Z315" s="921"/>
      <c r="AA315" s="921"/>
      <c r="AB315" s="921"/>
      <c r="AC315" s="921"/>
      <c r="AD315" s="921"/>
      <c r="AE315" s="921"/>
      <c r="AF315" s="921"/>
      <c r="AG315" s="1508"/>
      <c r="AH315" s="1508"/>
      <c r="AI315" s="1508"/>
      <c r="AJ315" s="1508"/>
      <c r="AL315" s="650"/>
      <c r="AM315" s="652"/>
      <c r="AN315" s="661"/>
      <c r="AO315" s="652"/>
      <c r="AP315" s="652"/>
      <c r="AQ315" s="652"/>
      <c r="AR315" s="652"/>
      <c r="AS315" s="652"/>
      <c r="AT315" s="652"/>
      <c r="AU315" s="652"/>
      <c r="AV315" s="652"/>
      <c r="AW315" s="652"/>
      <c r="AX315" s="652"/>
      <c r="AY315" s="652"/>
      <c r="AZ315" s="652"/>
      <c r="BA315" s="652"/>
      <c r="BB315" s="652"/>
      <c r="BC315" s="652"/>
      <c r="BD315" s="652"/>
      <c r="BE315" s="652"/>
      <c r="BF315" s="652"/>
      <c r="BG315" s="652"/>
      <c r="BH315" s="652"/>
      <c r="BI315" s="652"/>
      <c r="BJ315" s="652"/>
      <c r="BK315" s="652"/>
      <c r="BL315" s="652"/>
      <c r="BM315" s="652"/>
      <c r="BN315" s="652"/>
      <c r="BO315" s="652"/>
    </row>
    <row r="316" spans="1:67" s="5" customFormat="1" ht="15">
      <c r="A316" s="226" t="s">
        <v>1165</v>
      </c>
      <c r="B316" s="26"/>
      <c r="C316" s="36" t="s">
        <v>1166</v>
      </c>
      <c r="D316" s="1749" t="s">
        <v>433</v>
      </c>
      <c r="E316" s="36"/>
      <c r="F316" s="506"/>
      <c r="G316" s="36" t="s">
        <v>751</v>
      </c>
      <c r="H316" s="36">
        <v>95</v>
      </c>
      <c r="I316" s="36">
        <v>134</v>
      </c>
      <c r="J316" s="515">
        <f t="shared" si="50"/>
        <v>229</v>
      </c>
      <c r="K316" s="506"/>
      <c r="L316" s="608"/>
      <c r="M316" s="506"/>
      <c r="N316" s="608"/>
      <c r="O316" s="608"/>
      <c r="P316" s="608"/>
      <c r="Q316" s="925"/>
      <c r="R316" s="925"/>
      <c r="S316" s="926"/>
      <c r="T316" s="927"/>
      <c r="U316" s="921"/>
      <c r="V316" s="921"/>
      <c r="W316" s="926"/>
      <c r="X316" s="926"/>
      <c r="Y316" s="921"/>
      <c r="Z316" s="926"/>
      <c r="AA316" s="921"/>
      <c r="AB316" s="921"/>
      <c r="AC316" s="921"/>
      <c r="AD316" s="921"/>
      <c r="AE316" s="926"/>
      <c r="AF316" s="921"/>
      <c r="AG316" s="1508"/>
      <c r="AH316" s="1508"/>
      <c r="AI316" s="1508"/>
      <c r="AJ316" s="1508"/>
      <c r="AL316" s="650"/>
      <c r="AM316" s="652"/>
      <c r="AN316" s="661"/>
      <c r="AO316" s="652"/>
      <c r="AP316" s="652"/>
      <c r="AQ316" s="652"/>
      <c r="AR316" s="652"/>
      <c r="AS316" s="652"/>
      <c r="AT316" s="652"/>
      <c r="AU316" s="652"/>
      <c r="AV316" s="652"/>
      <c r="AW316" s="652"/>
      <c r="AX316" s="652"/>
      <c r="AY316" s="652"/>
      <c r="AZ316" s="652"/>
      <c r="BA316" s="652"/>
      <c r="BB316" s="652"/>
      <c r="BC316" s="652"/>
      <c r="BD316" s="652"/>
      <c r="BE316" s="652"/>
      <c r="BF316" s="652"/>
      <c r="BG316" s="652"/>
      <c r="BH316" s="652"/>
      <c r="BI316" s="652"/>
      <c r="BJ316" s="652"/>
      <c r="BK316" s="652"/>
      <c r="BL316" s="652"/>
      <c r="BM316" s="652"/>
      <c r="BN316" s="652"/>
      <c r="BO316" s="652"/>
    </row>
    <row r="317" spans="1:67" s="5" customFormat="1" ht="15">
      <c r="A317" s="226" t="s">
        <v>1165</v>
      </c>
      <c r="B317" s="26"/>
      <c r="C317" s="36" t="s">
        <v>1167</v>
      </c>
      <c r="D317" s="1749" t="s">
        <v>433</v>
      </c>
      <c r="E317" s="36"/>
      <c r="F317" s="506"/>
      <c r="G317" s="36" t="s">
        <v>751</v>
      </c>
      <c r="H317" s="36">
        <v>263</v>
      </c>
      <c r="I317" s="36">
        <v>880</v>
      </c>
      <c r="J317" s="515">
        <f t="shared" si="50"/>
        <v>1143</v>
      </c>
      <c r="K317" s="506"/>
      <c r="L317" s="608"/>
      <c r="M317" s="506"/>
      <c r="N317" s="608"/>
      <c r="O317" s="608"/>
      <c r="P317" s="608"/>
      <c r="Q317" s="925"/>
      <c r="R317" s="925"/>
      <c r="S317" s="926"/>
      <c r="T317" s="927"/>
      <c r="U317" s="921"/>
      <c r="V317" s="921"/>
      <c r="W317" s="926"/>
      <c r="X317" s="926"/>
      <c r="Y317" s="921"/>
      <c r="Z317" s="926"/>
      <c r="AA317" s="921"/>
      <c r="AB317" s="921"/>
      <c r="AC317" s="921"/>
      <c r="AD317" s="921"/>
      <c r="AE317" s="926"/>
      <c r="AF317" s="921"/>
      <c r="AG317" s="1508"/>
      <c r="AH317" s="1508"/>
      <c r="AI317" s="1508"/>
      <c r="AJ317" s="1508"/>
      <c r="AL317" s="650"/>
      <c r="AM317" s="652"/>
      <c r="AN317" s="661"/>
      <c r="AO317" s="652"/>
      <c r="AP317" s="652"/>
      <c r="AQ317" s="652"/>
      <c r="AR317" s="652"/>
      <c r="AS317" s="652"/>
      <c r="AT317" s="652"/>
      <c r="AU317" s="652"/>
      <c r="AV317" s="652"/>
      <c r="AW317" s="652"/>
      <c r="AX317" s="652"/>
      <c r="AY317" s="652"/>
      <c r="AZ317" s="652"/>
      <c r="BA317" s="652"/>
      <c r="BB317" s="652"/>
      <c r="BC317" s="652"/>
      <c r="BD317" s="652"/>
      <c r="BE317" s="652"/>
      <c r="BF317" s="652"/>
      <c r="BG317" s="652"/>
      <c r="BH317" s="652"/>
      <c r="BI317" s="652"/>
      <c r="BJ317" s="652"/>
      <c r="BK317" s="652"/>
      <c r="BL317" s="652"/>
      <c r="BM317" s="652"/>
      <c r="BN317" s="652"/>
      <c r="BO317" s="652"/>
    </row>
    <row r="318" spans="1:67" s="5" customFormat="1" ht="15">
      <c r="A318" s="226" t="s">
        <v>1165</v>
      </c>
      <c r="B318" s="26"/>
      <c r="C318" s="36" t="s">
        <v>2698</v>
      </c>
      <c r="D318" s="1749" t="s">
        <v>433</v>
      </c>
      <c r="E318" s="36"/>
      <c r="F318" s="506"/>
      <c r="G318" s="36" t="s">
        <v>751</v>
      </c>
      <c r="H318" s="36">
        <v>13</v>
      </c>
      <c r="I318" s="36">
        <v>2912</v>
      </c>
      <c r="J318" s="515">
        <f t="shared" si="50"/>
        <v>2925</v>
      </c>
      <c r="K318" s="506"/>
      <c r="L318" s="608"/>
      <c r="M318" s="506"/>
      <c r="N318" s="608"/>
      <c r="O318" s="608"/>
      <c r="P318" s="608"/>
      <c r="Q318" s="925"/>
      <c r="R318" s="925"/>
      <c r="S318" s="926"/>
      <c r="T318" s="927"/>
      <c r="U318" s="921"/>
      <c r="V318" s="921"/>
      <c r="W318" s="926"/>
      <c r="X318" s="926"/>
      <c r="Y318" s="921"/>
      <c r="Z318" s="926"/>
      <c r="AA318" s="921"/>
      <c r="AB318" s="921"/>
      <c r="AC318" s="921"/>
      <c r="AD318" s="921"/>
      <c r="AE318" s="926"/>
      <c r="AF318" s="921"/>
      <c r="AG318" s="1508"/>
      <c r="AH318" s="1508"/>
      <c r="AI318" s="1508"/>
      <c r="AJ318" s="1508"/>
      <c r="AL318" s="650"/>
      <c r="AM318" s="652"/>
      <c r="AN318" s="661"/>
      <c r="AO318" s="652"/>
      <c r="AP318" s="652"/>
      <c r="AQ318" s="652"/>
      <c r="AR318" s="652"/>
      <c r="AS318" s="652"/>
      <c r="AT318" s="652"/>
      <c r="AU318" s="652"/>
      <c r="AV318" s="652"/>
      <c r="AW318" s="652"/>
      <c r="AX318" s="652"/>
      <c r="AY318" s="652"/>
      <c r="AZ318" s="652"/>
      <c r="BA318" s="652"/>
      <c r="BB318" s="652"/>
      <c r="BC318" s="652"/>
      <c r="BD318" s="652"/>
      <c r="BE318" s="652"/>
      <c r="BF318" s="652"/>
      <c r="BG318" s="652"/>
      <c r="BH318" s="652"/>
      <c r="BI318" s="652"/>
      <c r="BJ318" s="652"/>
      <c r="BK318" s="652"/>
      <c r="BL318" s="652"/>
      <c r="BM318" s="652"/>
      <c r="BN318" s="652"/>
      <c r="BO318" s="652"/>
    </row>
    <row r="319" spans="1:67" s="5" customFormat="1" ht="15">
      <c r="A319" s="226" t="s">
        <v>1165</v>
      </c>
      <c r="B319" s="26"/>
      <c r="C319" s="36" t="s">
        <v>1169</v>
      </c>
      <c r="D319" s="1749" t="s">
        <v>433</v>
      </c>
      <c r="E319" s="36"/>
      <c r="F319" s="506"/>
      <c r="G319" s="36" t="s">
        <v>689</v>
      </c>
      <c r="H319" s="36"/>
      <c r="I319" s="36"/>
      <c r="J319" s="515">
        <f t="shared" si="50"/>
        <v>0</v>
      </c>
      <c r="K319" s="506"/>
      <c r="L319" s="608"/>
      <c r="M319" s="506"/>
      <c r="N319" s="608"/>
      <c r="O319" s="608"/>
      <c r="P319" s="608"/>
      <c r="Q319" s="925"/>
      <c r="R319" s="925"/>
      <c r="S319" s="926"/>
      <c r="T319" s="927"/>
      <c r="U319" s="921"/>
      <c r="V319" s="921"/>
      <c r="W319" s="926"/>
      <c r="X319" s="926"/>
      <c r="Y319" s="921"/>
      <c r="Z319" s="926"/>
      <c r="AA319" s="921"/>
      <c r="AB319" s="921"/>
      <c r="AC319" s="921"/>
      <c r="AD319" s="921"/>
      <c r="AE319" s="926"/>
      <c r="AF319" s="921"/>
      <c r="AG319" s="1508"/>
      <c r="AH319" s="1508"/>
      <c r="AI319" s="1508"/>
      <c r="AJ319" s="1508"/>
      <c r="AL319" s="650"/>
      <c r="AM319" s="652"/>
      <c r="AN319" s="661"/>
      <c r="AO319" s="652"/>
      <c r="AP319" s="652"/>
      <c r="AQ319" s="652"/>
      <c r="AR319" s="652"/>
      <c r="AS319" s="652"/>
      <c r="AT319" s="652"/>
      <c r="AU319" s="652"/>
      <c r="AV319" s="652"/>
      <c r="AW319" s="652"/>
      <c r="AX319" s="652"/>
      <c r="AY319" s="652"/>
      <c r="AZ319" s="652"/>
      <c r="BA319" s="652"/>
      <c r="BB319" s="652"/>
      <c r="BC319" s="652"/>
      <c r="BD319" s="652"/>
      <c r="BE319" s="652"/>
      <c r="BF319" s="652"/>
      <c r="BG319" s="652"/>
      <c r="BH319" s="652"/>
      <c r="BI319" s="652"/>
      <c r="BJ319" s="652"/>
      <c r="BK319" s="652"/>
      <c r="BL319" s="652"/>
      <c r="BM319" s="652"/>
      <c r="BN319" s="652"/>
      <c r="BO319" s="652"/>
    </row>
    <row r="320" spans="1:67" s="5" customFormat="1" ht="15">
      <c r="A320" s="226" t="s">
        <v>1165</v>
      </c>
      <c r="B320" s="26"/>
      <c r="C320" s="36" t="s">
        <v>1173</v>
      </c>
      <c r="D320" s="1749" t="s">
        <v>433</v>
      </c>
      <c r="E320" s="36"/>
      <c r="F320" s="530">
        <v>20.3</v>
      </c>
      <c r="G320" s="36" t="s">
        <v>751</v>
      </c>
      <c r="H320" s="36"/>
      <c r="I320" s="36"/>
      <c r="J320" s="515">
        <f t="shared" si="50"/>
        <v>0</v>
      </c>
      <c r="K320" s="506"/>
      <c r="L320" s="608"/>
      <c r="M320" s="506"/>
      <c r="N320" s="608"/>
      <c r="O320" s="608"/>
      <c r="P320" s="608"/>
      <c r="Q320" s="925"/>
      <c r="R320" s="925"/>
      <c r="S320" s="926"/>
      <c r="T320" s="927"/>
      <c r="U320" s="921"/>
      <c r="V320" s="921"/>
      <c r="W320" s="926"/>
      <c r="X320" s="926"/>
      <c r="Y320" s="921"/>
      <c r="Z320" s="926"/>
      <c r="AA320" s="921"/>
      <c r="AB320" s="921"/>
      <c r="AC320" s="921"/>
      <c r="AD320" s="921"/>
      <c r="AE320" s="926"/>
      <c r="AF320" s="921"/>
      <c r="AG320" s="1508"/>
      <c r="AH320" s="1508"/>
      <c r="AI320" s="1508"/>
      <c r="AJ320" s="1508"/>
      <c r="AL320" s="650"/>
      <c r="AM320" s="652"/>
      <c r="AN320" s="661"/>
      <c r="AO320" s="652"/>
      <c r="AP320" s="652"/>
      <c r="AQ320" s="652"/>
      <c r="AR320" s="652"/>
      <c r="AS320" s="652"/>
      <c r="AT320" s="652"/>
      <c r="AU320" s="652"/>
      <c r="AV320" s="652"/>
      <c r="AW320" s="652"/>
      <c r="AX320" s="652"/>
      <c r="AY320" s="652"/>
      <c r="AZ320" s="652"/>
      <c r="BA320" s="652"/>
      <c r="BB320" s="652"/>
      <c r="BC320" s="652"/>
      <c r="BD320" s="652"/>
      <c r="BE320" s="652"/>
      <c r="BF320" s="652"/>
      <c r="BG320" s="652"/>
      <c r="BH320" s="652"/>
      <c r="BI320" s="652"/>
      <c r="BJ320" s="652"/>
      <c r="BK320" s="652"/>
      <c r="BL320" s="652"/>
      <c r="BM320" s="652"/>
      <c r="BN320" s="652"/>
      <c r="BO320" s="652"/>
    </row>
    <row r="321" spans="1:67" s="5" customFormat="1" ht="15">
      <c r="A321" s="226" t="s">
        <v>1165</v>
      </c>
      <c r="B321" s="26"/>
      <c r="C321" s="36" t="s">
        <v>1174</v>
      </c>
      <c r="D321" s="1749" t="s">
        <v>433</v>
      </c>
      <c r="E321" s="36"/>
      <c r="F321" s="530">
        <v>28.7</v>
      </c>
      <c r="G321" s="36" t="s">
        <v>751</v>
      </c>
      <c r="H321" s="36">
        <v>541</v>
      </c>
      <c r="I321" s="36">
        <v>1615</v>
      </c>
      <c r="J321" s="515">
        <f t="shared" si="50"/>
        <v>2156</v>
      </c>
      <c r="K321" s="530"/>
      <c r="L321" s="607"/>
      <c r="M321" s="530"/>
      <c r="N321" s="607"/>
      <c r="O321" s="607"/>
      <c r="P321" s="607"/>
      <c r="Q321" s="920"/>
      <c r="R321" s="920"/>
      <c r="S321" s="921"/>
      <c r="T321" s="922"/>
      <c r="U321" s="921"/>
      <c r="V321" s="921"/>
      <c r="W321" s="921"/>
      <c r="X321" s="921"/>
      <c r="Y321" s="921"/>
      <c r="Z321" s="921"/>
      <c r="AA321" s="921"/>
      <c r="AB321" s="921"/>
      <c r="AC321" s="921"/>
      <c r="AD321" s="921"/>
      <c r="AE321" s="921"/>
      <c r="AF321" s="921"/>
      <c r="AG321" s="1508"/>
      <c r="AH321" s="1508"/>
      <c r="AI321" s="1508"/>
      <c r="AJ321" s="1508"/>
      <c r="AL321" s="650"/>
      <c r="AM321" s="652"/>
      <c r="AN321" s="661"/>
      <c r="AO321" s="652"/>
      <c r="AP321" s="652"/>
      <c r="AQ321" s="652"/>
      <c r="AR321" s="652"/>
      <c r="AS321" s="652"/>
      <c r="AT321" s="652"/>
      <c r="AU321" s="652"/>
      <c r="AV321" s="652"/>
      <c r="AW321" s="652"/>
      <c r="AX321" s="652"/>
      <c r="AY321" s="652"/>
      <c r="AZ321" s="652"/>
      <c r="BA321" s="652"/>
      <c r="BB321" s="652"/>
      <c r="BC321" s="652"/>
      <c r="BD321" s="652"/>
      <c r="BE321" s="652"/>
      <c r="BF321" s="652"/>
      <c r="BG321" s="652"/>
      <c r="BH321" s="652"/>
      <c r="BI321" s="652"/>
      <c r="BJ321" s="652"/>
      <c r="BK321" s="652"/>
      <c r="BL321" s="652"/>
      <c r="BM321" s="652"/>
      <c r="BN321" s="652"/>
      <c r="BO321" s="652"/>
    </row>
    <row r="322" spans="1:67" s="5" customFormat="1" ht="15">
      <c r="A322" s="226" t="s">
        <v>1165</v>
      </c>
      <c r="B322" s="26"/>
      <c r="C322" s="36" t="s">
        <v>440</v>
      </c>
      <c r="D322" s="1749" t="s">
        <v>433</v>
      </c>
      <c r="E322" s="36"/>
      <c r="F322" s="506">
        <v>13.8</v>
      </c>
      <c r="G322" s="36" t="s">
        <v>751</v>
      </c>
      <c r="H322" s="36"/>
      <c r="I322" s="36"/>
      <c r="J322" s="515">
        <f t="shared" si="50"/>
        <v>0</v>
      </c>
      <c r="K322" s="530"/>
      <c r="L322" s="607"/>
      <c r="M322" s="530"/>
      <c r="N322" s="607"/>
      <c r="O322" s="607"/>
      <c r="P322" s="607"/>
      <c r="Q322" s="920"/>
      <c r="R322" s="920"/>
      <c r="S322" s="921"/>
      <c r="T322" s="922"/>
      <c r="U322" s="921"/>
      <c r="V322" s="921"/>
      <c r="W322" s="921"/>
      <c r="X322" s="921"/>
      <c r="Y322" s="921"/>
      <c r="Z322" s="921"/>
      <c r="AA322" s="921"/>
      <c r="AB322" s="921"/>
      <c r="AC322" s="921"/>
      <c r="AD322" s="921"/>
      <c r="AE322" s="921"/>
      <c r="AF322" s="921"/>
      <c r="AG322" s="1508"/>
      <c r="AH322" s="1508"/>
      <c r="AI322" s="1508"/>
      <c r="AJ322" s="1508"/>
      <c r="AL322" s="650"/>
      <c r="AM322" s="652"/>
      <c r="AN322" s="661"/>
      <c r="AO322" s="652"/>
      <c r="AP322" s="652"/>
      <c r="AQ322" s="652"/>
      <c r="AR322" s="652"/>
      <c r="AS322" s="652"/>
      <c r="AT322" s="652"/>
      <c r="AU322" s="652"/>
      <c r="AV322" s="652"/>
      <c r="AW322" s="652"/>
      <c r="AX322" s="652"/>
      <c r="AY322" s="652"/>
      <c r="AZ322" s="652"/>
      <c r="BA322" s="652"/>
      <c r="BB322" s="652"/>
      <c r="BC322" s="652"/>
      <c r="BD322" s="652"/>
      <c r="BE322" s="652"/>
      <c r="BF322" s="652"/>
      <c r="BG322" s="652"/>
      <c r="BH322" s="652"/>
      <c r="BI322" s="652"/>
      <c r="BJ322" s="652"/>
      <c r="BK322" s="652"/>
      <c r="BL322" s="652"/>
      <c r="BM322" s="652"/>
      <c r="BN322" s="652"/>
      <c r="BO322" s="652"/>
    </row>
    <row r="323" spans="1:67" s="5" customFormat="1" ht="15">
      <c r="A323" s="226" t="s">
        <v>1165</v>
      </c>
      <c r="B323" s="26"/>
      <c r="C323" s="36" t="s">
        <v>438</v>
      </c>
      <c r="D323" s="1749" t="s">
        <v>433</v>
      </c>
      <c r="E323" s="36"/>
      <c r="F323" s="530">
        <v>15.9</v>
      </c>
      <c r="G323" s="36" t="s">
        <v>751</v>
      </c>
      <c r="H323" s="36">
        <v>430</v>
      </c>
      <c r="I323" s="36">
        <v>916</v>
      </c>
      <c r="J323" s="515">
        <f t="shared" si="50"/>
        <v>1346</v>
      </c>
      <c r="K323" s="506"/>
      <c r="L323" s="608"/>
      <c r="M323" s="506"/>
      <c r="N323" s="608"/>
      <c r="O323" s="608"/>
      <c r="P323" s="608"/>
      <c r="Q323" s="925"/>
      <c r="R323" s="925"/>
      <c r="S323" s="926"/>
      <c r="T323" s="927"/>
      <c r="U323" s="921"/>
      <c r="V323" s="921"/>
      <c r="W323" s="926"/>
      <c r="X323" s="926"/>
      <c r="Y323" s="921"/>
      <c r="Z323" s="926"/>
      <c r="AA323" s="921"/>
      <c r="AB323" s="921"/>
      <c r="AC323" s="921"/>
      <c r="AD323" s="921"/>
      <c r="AE323" s="926"/>
      <c r="AF323" s="921"/>
      <c r="AG323" s="1508"/>
      <c r="AH323" s="1508"/>
      <c r="AI323" s="1508"/>
      <c r="AJ323" s="1508"/>
      <c r="AL323" s="650"/>
      <c r="AM323" s="652"/>
      <c r="AN323" s="661"/>
      <c r="AO323" s="652"/>
      <c r="AP323" s="652"/>
      <c r="AQ323" s="652"/>
      <c r="AR323" s="652"/>
      <c r="AS323" s="652"/>
      <c r="AT323" s="652"/>
      <c r="AU323" s="652"/>
      <c r="AV323" s="652"/>
      <c r="AW323" s="652"/>
      <c r="AX323" s="652"/>
      <c r="AY323" s="652"/>
      <c r="AZ323" s="652"/>
      <c r="BA323" s="652"/>
      <c r="BB323" s="652"/>
      <c r="BC323" s="652"/>
      <c r="BD323" s="652"/>
      <c r="BE323" s="652"/>
      <c r="BF323" s="652"/>
      <c r="BG323" s="652"/>
      <c r="BH323" s="652"/>
      <c r="BI323" s="652"/>
      <c r="BJ323" s="652"/>
      <c r="BK323" s="652"/>
      <c r="BL323" s="652"/>
      <c r="BM323" s="652"/>
      <c r="BN323" s="652"/>
      <c r="BO323" s="652"/>
    </row>
    <row r="324" spans="1:67" s="5" customFormat="1" ht="15">
      <c r="A324" s="226" t="s">
        <v>1165</v>
      </c>
      <c r="B324" s="26"/>
      <c r="C324" s="36" t="s">
        <v>437</v>
      </c>
      <c r="D324" s="1749" t="s">
        <v>433</v>
      </c>
      <c r="E324" s="36"/>
      <c r="F324" s="530">
        <v>75.7</v>
      </c>
      <c r="G324" s="36" t="s">
        <v>751</v>
      </c>
      <c r="H324" s="36">
        <v>210</v>
      </c>
      <c r="I324" s="36">
        <v>418</v>
      </c>
      <c r="J324" s="515">
        <f t="shared" si="50"/>
        <v>628</v>
      </c>
      <c r="K324" s="530"/>
      <c r="L324" s="607"/>
      <c r="M324" s="530"/>
      <c r="N324" s="607"/>
      <c r="O324" s="607"/>
      <c r="P324" s="607"/>
      <c r="Q324" s="920"/>
      <c r="R324" s="920"/>
      <c r="S324" s="921"/>
      <c r="T324" s="922"/>
      <c r="U324" s="921"/>
      <c r="V324" s="921"/>
      <c r="W324" s="921"/>
      <c r="X324" s="921"/>
      <c r="Y324" s="921"/>
      <c r="Z324" s="921"/>
      <c r="AA324" s="921"/>
      <c r="AB324" s="921"/>
      <c r="AC324" s="921"/>
      <c r="AD324" s="921"/>
      <c r="AE324" s="921"/>
      <c r="AF324" s="921"/>
      <c r="AG324" s="1508"/>
      <c r="AH324" s="1508"/>
      <c r="AI324" s="1508"/>
      <c r="AJ324" s="1508"/>
      <c r="AL324" s="650"/>
      <c r="AM324" s="652"/>
      <c r="AN324" s="661"/>
      <c r="AO324" s="652"/>
      <c r="AP324" s="652"/>
      <c r="AQ324" s="652"/>
      <c r="AR324" s="652"/>
      <c r="AS324" s="652"/>
      <c r="AT324" s="652"/>
      <c r="AU324" s="652"/>
      <c r="AV324" s="652"/>
      <c r="AW324" s="652"/>
      <c r="AX324" s="652"/>
      <c r="AY324" s="652"/>
      <c r="AZ324" s="652"/>
      <c r="BA324" s="652"/>
      <c r="BB324" s="652"/>
      <c r="BC324" s="652"/>
      <c r="BD324" s="652"/>
      <c r="BE324" s="652"/>
      <c r="BF324" s="652"/>
      <c r="BG324" s="652"/>
      <c r="BH324" s="652"/>
      <c r="BI324" s="652"/>
      <c r="BJ324" s="652"/>
      <c r="BK324" s="652"/>
      <c r="BL324" s="652"/>
      <c r="BM324" s="652"/>
      <c r="BN324" s="652"/>
      <c r="BO324" s="652"/>
    </row>
    <row r="325" spans="1:67" s="5" customFormat="1" ht="15">
      <c r="A325" s="226" t="s">
        <v>1165</v>
      </c>
      <c r="B325" s="26"/>
      <c r="C325" s="36" t="s">
        <v>442</v>
      </c>
      <c r="D325" s="1749" t="s">
        <v>433</v>
      </c>
      <c r="E325" s="36"/>
      <c r="F325" s="506">
        <v>18.3</v>
      </c>
      <c r="G325" s="36" t="s">
        <v>751</v>
      </c>
      <c r="H325" s="36">
        <v>298</v>
      </c>
      <c r="I325" s="36">
        <v>603</v>
      </c>
      <c r="J325" s="515">
        <f t="shared" si="50"/>
        <v>901</v>
      </c>
      <c r="K325" s="530"/>
      <c r="L325" s="607"/>
      <c r="M325" s="530"/>
      <c r="N325" s="607"/>
      <c r="O325" s="607"/>
      <c r="P325" s="607"/>
      <c r="Q325" s="920"/>
      <c r="R325" s="920"/>
      <c r="S325" s="921"/>
      <c r="T325" s="922"/>
      <c r="U325" s="921"/>
      <c r="V325" s="921"/>
      <c r="W325" s="921"/>
      <c r="X325" s="921"/>
      <c r="Y325" s="921"/>
      <c r="Z325" s="921"/>
      <c r="AA325" s="921"/>
      <c r="AB325" s="921"/>
      <c r="AC325" s="921"/>
      <c r="AD325" s="921"/>
      <c r="AE325" s="921"/>
      <c r="AF325" s="921"/>
      <c r="AG325" s="1508"/>
      <c r="AH325" s="1508"/>
      <c r="AI325" s="1508"/>
      <c r="AJ325" s="1508"/>
      <c r="AL325" s="650"/>
      <c r="AM325" s="652"/>
      <c r="AN325" s="661"/>
      <c r="AO325" s="652"/>
      <c r="AP325" s="652"/>
      <c r="AQ325" s="652"/>
      <c r="AR325" s="652"/>
      <c r="AS325" s="652"/>
      <c r="AT325" s="652"/>
      <c r="AU325" s="652"/>
      <c r="AV325" s="652"/>
      <c r="AW325" s="652"/>
      <c r="AX325" s="652"/>
      <c r="AY325" s="652"/>
      <c r="AZ325" s="652"/>
      <c r="BA325" s="652"/>
      <c r="BB325" s="652"/>
      <c r="BC325" s="652"/>
      <c r="BD325" s="652"/>
      <c r="BE325" s="652"/>
      <c r="BF325" s="652"/>
      <c r="BG325" s="652"/>
      <c r="BH325" s="652"/>
      <c r="BI325" s="652"/>
      <c r="BJ325" s="652"/>
      <c r="BK325" s="652"/>
      <c r="BL325" s="652"/>
      <c r="BM325" s="652"/>
      <c r="BN325" s="652"/>
      <c r="BO325" s="652"/>
    </row>
    <row r="326" spans="1:67" s="5" customFormat="1" ht="15">
      <c r="A326" s="226" t="s">
        <v>1165</v>
      </c>
      <c r="B326" s="26"/>
      <c r="C326" s="36" t="s">
        <v>1175</v>
      </c>
      <c r="D326" s="1749" t="s">
        <v>433</v>
      </c>
      <c r="E326" s="36"/>
      <c r="F326" s="506">
        <v>6.9</v>
      </c>
      <c r="G326" s="36" t="s">
        <v>766</v>
      </c>
      <c r="H326" s="36">
        <v>352</v>
      </c>
      <c r="I326" s="36">
        <v>1566</v>
      </c>
      <c r="J326" s="515">
        <f t="shared" si="50"/>
        <v>1918</v>
      </c>
      <c r="K326" s="506"/>
      <c r="L326" s="608"/>
      <c r="M326" s="506"/>
      <c r="N326" s="608"/>
      <c r="O326" s="608"/>
      <c r="P326" s="608"/>
      <c r="Q326" s="925"/>
      <c r="R326" s="925"/>
      <c r="S326" s="926"/>
      <c r="T326" s="927"/>
      <c r="U326" s="921"/>
      <c r="V326" s="921"/>
      <c r="W326" s="926"/>
      <c r="X326" s="926"/>
      <c r="Y326" s="921"/>
      <c r="Z326" s="926"/>
      <c r="AA326" s="921"/>
      <c r="AB326" s="921"/>
      <c r="AC326" s="921"/>
      <c r="AD326" s="921"/>
      <c r="AE326" s="926"/>
      <c r="AF326" s="921"/>
      <c r="AG326" s="1508"/>
      <c r="AH326" s="1508"/>
      <c r="AI326" s="1508"/>
      <c r="AJ326" s="1508"/>
      <c r="AL326" s="650"/>
      <c r="AM326" s="652"/>
      <c r="AN326" s="661"/>
      <c r="AO326" s="652"/>
      <c r="AP326" s="652"/>
      <c r="AQ326" s="652"/>
      <c r="AR326" s="652"/>
      <c r="AS326" s="652"/>
      <c r="AT326" s="652"/>
      <c r="AU326" s="652"/>
      <c r="AV326" s="652"/>
      <c r="AW326" s="652"/>
      <c r="AX326" s="652"/>
      <c r="AY326" s="652"/>
      <c r="AZ326" s="652"/>
      <c r="BA326" s="652"/>
      <c r="BB326" s="652"/>
      <c r="BC326" s="652"/>
      <c r="BD326" s="652"/>
      <c r="BE326" s="652"/>
      <c r="BF326" s="652"/>
      <c r="BG326" s="652"/>
      <c r="BH326" s="652"/>
      <c r="BI326" s="652"/>
      <c r="BJ326" s="652"/>
      <c r="BK326" s="652"/>
      <c r="BL326" s="652"/>
      <c r="BM326" s="652"/>
      <c r="BN326" s="652"/>
      <c r="BO326" s="652"/>
    </row>
    <row r="327" spans="1:67" s="5" customFormat="1" ht="15">
      <c r="A327" s="226" t="s">
        <v>1165</v>
      </c>
      <c r="B327" s="26"/>
      <c r="C327" s="36" t="s">
        <v>436</v>
      </c>
      <c r="D327" s="1749" t="s">
        <v>433</v>
      </c>
      <c r="E327" s="36"/>
      <c r="F327" s="530">
        <v>24.4</v>
      </c>
      <c r="G327" s="36" t="s">
        <v>751</v>
      </c>
      <c r="H327" s="36">
        <v>127</v>
      </c>
      <c r="I327" s="36">
        <v>2050</v>
      </c>
      <c r="J327" s="515">
        <f t="shared" si="50"/>
        <v>2177</v>
      </c>
      <c r="K327" s="506"/>
      <c r="L327" s="608"/>
      <c r="M327" s="506"/>
      <c r="N327" s="608"/>
      <c r="O327" s="608"/>
      <c r="P327" s="608"/>
      <c r="Q327" s="925"/>
      <c r="R327" s="925"/>
      <c r="S327" s="926"/>
      <c r="T327" s="927"/>
      <c r="U327" s="921"/>
      <c r="V327" s="921"/>
      <c r="W327" s="926"/>
      <c r="X327" s="926"/>
      <c r="Y327" s="921"/>
      <c r="Z327" s="926"/>
      <c r="AA327" s="921"/>
      <c r="AB327" s="921"/>
      <c r="AC327" s="921"/>
      <c r="AD327" s="921"/>
      <c r="AE327" s="926"/>
      <c r="AF327" s="921"/>
      <c r="AG327" s="1508"/>
      <c r="AH327" s="1508"/>
      <c r="AI327" s="1508"/>
      <c r="AJ327" s="1508"/>
      <c r="AL327" s="650"/>
      <c r="AM327" s="652"/>
      <c r="AN327" s="661"/>
      <c r="AO327" s="652"/>
      <c r="AP327" s="652"/>
      <c r="AQ327" s="652"/>
      <c r="AR327" s="652"/>
      <c r="AS327" s="652"/>
      <c r="AT327" s="652"/>
      <c r="AU327" s="652"/>
      <c r="AV327" s="652"/>
      <c r="AW327" s="652"/>
      <c r="AX327" s="652"/>
      <c r="AY327" s="652"/>
      <c r="AZ327" s="652"/>
      <c r="BA327" s="652"/>
      <c r="BB327" s="652"/>
      <c r="BC327" s="652"/>
      <c r="BD327" s="652"/>
      <c r="BE327" s="652"/>
      <c r="BF327" s="652"/>
      <c r="BG327" s="652"/>
      <c r="BH327" s="652"/>
      <c r="BI327" s="652"/>
      <c r="BJ327" s="652"/>
      <c r="BK327" s="652"/>
      <c r="BL327" s="652"/>
      <c r="BM327" s="652"/>
      <c r="BN327" s="652"/>
      <c r="BO327" s="652"/>
    </row>
    <row r="328" spans="1:67" s="5" customFormat="1" ht="15">
      <c r="A328" s="675"/>
      <c r="B328" s="241"/>
      <c r="C328" s="37"/>
      <c r="D328" s="37"/>
      <c r="E328" s="37"/>
      <c r="F328" s="873"/>
      <c r="G328" s="37"/>
      <c r="H328" s="37"/>
      <c r="I328" s="37"/>
      <c r="J328" s="958"/>
      <c r="K328" s="506"/>
      <c r="L328" s="608"/>
      <c r="M328" s="506"/>
      <c r="N328" s="608"/>
      <c r="O328" s="608"/>
      <c r="P328" s="608"/>
      <c r="Q328" s="925"/>
      <c r="R328" s="925"/>
      <c r="S328" s="926"/>
      <c r="T328" s="927"/>
      <c r="U328" s="921"/>
      <c r="V328" s="921"/>
      <c r="W328" s="926"/>
      <c r="X328" s="926"/>
      <c r="Y328" s="921"/>
      <c r="Z328" s="926"/>
      <c r="AA328" s="921"/>
      <c r="AB328" s="921"/>
      <c r="AC328" s="921"/>
      <c r="AD328" s="921"/>
      <c r="AE328" s="926"/>
      <c r="AF328" s="921"/>
      <c r="AG328" s="1508"/>
      <c r="AH328" s="1508"/>
      <c r="AI328" s="1508"/>
      <c r="AJ328" s="1508"/>
      <c r="AL328" s="650"/>
      <c r="AM328" s="652"/>
      <c r="AN328" s="661"/>
      <c r="AO328" s="652"/>
      <c r="AP328" s="652"/>
      <c r="AQ328" s="652"/>
      <c r="AR328" s="652"/>
      <c r="AS328" s="652"/>
      <c r="AT328" s="652"/>
      <c r="AU328" s="652"/>
      <c r="AV328" s="652"/>
      <c r="AW328" s="652"/>
      <c r="AX328" s="652"/>
      <c r="AY328" s="652"/>
      <c r="AZ328" s="652"/>
      <c r="BA328" s="652"/>
      <c r="BB328" s="652"/>
      <c r="BC328" s="652"/>
      <c r="BD328" s="652"/>
      <c r="BE328" s="652"/>
      <c r="BF328" s="652"/>
      <c r="BG328" s="652"/>
      <c r="BH328" s="652"/>
      <c r="BI328" s="652"/>
      <c r="BJ328" s="652"/>
      <c r="BK328" s="652"/>
      <c r="BL328" s="652"/>
      <c r="BM328" s="652"/>
      <c r="BN328" s="652"/>
      <c r="BO328" s="652"/>
    </row>
    <row r="329" spans="1:67" s="5" customFormat="1" ht="15">
      <c r="A329" s="1503" t="s">
        <v>444</v>
      </c>
      <c r="B329" s="1749" t="s">
        <v>1176</v>
      </c>
      <c r="C329" s="1749">
        <f>COUNTA(C331:C358)</f>
        <v>27</v>
      </c>
      <c r="D329" s="1749"/>
      <c r="E329" s="1449"/>
      <c r="F329" s="818"/>
      <c r="G329" s="818"/>
      <c r="H329" s="27">
        <v>2092</v>
      </c>
      <c r="I329" s="27">
        <v>6173</v>
      </c>
      <c r="J329" s="835">
        <f>SUM(J330:J358)</f>
        <v>30718</v>
      </c>
      <c r="K329" s="737" t="s">
        <v>692</v>
      </c>
      <c r="L329" s="622"/>
      <c r="M329" s="542"/>
      <c r="N329" s="622"/>
      <c r="O329" s="622"/>
      <c r="P329" s="622"/>
      <c r="Q329" s="925"/>
      <c r="R329" s="925"/>
      <c r="S329" s="926"/>
      <c r="T329" s="927"/>
      <c r="U329" s="921"/>
      <c r="V329" s="921"/>
      <c r="W329" s="926"/>
      <c r="X329" s="926"/>
      <c r="Y329" s="921"/>
      <c r="Z329" s="926"/>
      <c r="AA329" s="921"/>
      <c r="AB329" s="921"/>
      <c r="AC329" s="921"/>
      <c r="AD329" s="921"/>
      <c r="AE329" s="926"/>
      <c r="AF329" s="921"/>
      <c r="AG329" s="1509"/>
      <c r="AH329" s="1509"/>
      <c r="AI329" s="1509"/>
      <c r="AJ329" s="1509"/>
      <c r="AL329" s="650"/>
      <c r="AM329" s="652"/>
      <c r="AN329" s="661"/>
      <c r="AO329" s="652"/>
      <c r="AP329" s="652"/>
      <c r="AQ329" s="652"/>
      <c r="AR329" s="652"/>
      <c r="AS329" s="652"/>
      <c r="AT329" s="652"/>
      <c r="AU329" s="652"/>
      <c r="AV329" s="652"/>
      <c r="AW329" s="652"/>
      <c r="AX329" s="652"/>
      <c r="AY329" s="652"/>
      <c r="AZ329" s="652"/>
      <c r="BA329" s="652"/>
      <c r="BB329" s="652"/>
      <c r="BC329" s="652"/>
      <c r="BD329" s="652"/>
      <c r="BE329" s="652"/>
      <c r="BF329" s="652"/>
      <c r="BG329" s="652"/>
      <c r="BH329" s="652"/>
      <c r="BI329" s="652"/>
      <c r="BJ329" s="652"/>
      <c r="BK329" s="652"/>
      <c r="BL329" s="652"/>
      <c r="BM329" s="652"/>
      <c r="BN329" s="652"/>
      <c r="BO329" s="652"/>
    </row>
    <row r="330" spans="1:67" s="5" customFormat="1" ht="15">
      <c r="A330" s="1504"/>
      <c r="B330" s="1750"/>
      <c r="C330" s="1750"/>
      <c r="D330" s="1750"/>
      <c r="E330" s="1450"/>
      <c r="F330" s="542"/>
      <c r="G330" s="27"/>
      <c r="J330" s="526">
        <f>SUM(H330:I330)</f>
        <v>0</v>
      </c>
      <c r="K330" s="573" t="s">
        <v>692</v>
      </c>
      <c r="L330" s="622"/>
      <c r="M330" s="737" t="s">
        <v>2644</v>
      </c>
      <c r="N330" s="622"/>
      <c r="O330" s="737" t="s">
        <v>685</v>
      </c>
      <c r="P330" s="622"/>
      <c r="Q330" s="920">
        <f t="shared" ref="Q330:AF330" si="51">COUNTA(Q309:Q329)</f>
        <v>0</v>
      </c>
      <c r="R330" s="920">
        <f t="shared" si="51"/>
        <v>1</v>
      </c>
      <c r="S330" s="920">
        <f t="shared" si="51"/>
        <v>0</v>
      </c>
      <c r="T330" s="922">
        <f t="shared" si="51"/>
        <v>1</v>
      </c>
      <c r="U330" s="920">
        <f t="shared" si="51"/>
        <v>0</v>
      </c>
      <c r="V330" s="920">
        <f t="shared" si="51"/>
        <v>1</v>
      </c>
      <c r="W330" s="920">
        <f t="shared" si="51"/>
        <v>1</v>
      </c>
      <c r="X330" s="920">
        <f t="shared" si="51"/>
        <v>0</v>
      </c>
      <c r="Y330" s="920">
        <f t="shared" si="51"/>
        <v>1</v>
      </c>
      <c r="Z330" s="920">
        <f t="shared" si="51"/>
        <v>1</v>
      </c>
      <c r="AA330" s="920">
        <f t="shared" si="51"/>
        <v>0</v>
      </c>
      <c r="AB330" s="920">
        <f t="shared" si="51"/>
        <v>1</v>
      </c>
      <c r="AC330" s="920">
        <f t="shared" si="51"/>
        <v>1</v>
      </c>
      <c r="AD330" s="920">
        <f t="shared" si="51"/>
        <v>0</v>
      </c>
      <c r="AE330" s="920">
        <f t="shared" si="51"/>
        <v>0</v>
      </c>
      <c r="AF330" s="920">
        <f t="shared" si="51"/>
        <v>0</v>
      </c>
      <c r="AG330" s="1776"/>
      <c r="AH330" s="1777"/>
      <c r="AI330" s="1777"/>
      <c r="AJ330" s="1778"/>
      <c r="AL330" s="650"/>
      <c r="AM330" s="652"/>
      <c r="AN330" s="661"/>
      <c r="AO330" s="652"/>
      <c r="AP330" s="652"/>
      <c r="AQ330" s="652"/>
      <c r="AR330" s="652"/>
      <c r="AS330" s="652"/>
      <c r="AT330" s="652"/>
      <c r="AU330" s="652"/>
      <c r="AV330" s="652"/>
      <c r="AW330" s="652"/>
      <c r="AX330" s="652"/>
      <c r="AY330" s="652"/>
      <c r="AZ330" s="652"/>
      <c r="BA330" s="652"/>
      <c r="BB330" s="652"/>
      <c r="BC330" s="652"/>
      <c r="BD330" s="652"/>
      <c r="BE330" s="652"/>
      <c r="BF330" s="652"/>
      <c r="BG330" s="652"/>
      <c r="BH330" s="652"/>
      <c r="BI330" s="652"/>
      <c r="BJ330" s="652"/>
      <c r="BK330" s="652"/>
      <c r="BL330" s="652"/>
      <c r="BM330" s="652"/>
      <c r="BN330" s="652"/>
      <c r="BO330" s="652"/>
    </row>
    <row r="331" spans="1:67" s="5" customFormat="1" ht="15" customHeight="1">
      <c r="A331" s="683"/>
      <c r="B331" s="878"/>
      <c r="C331" s="879"/>
      <c r="D331" s="879"/>
      <c r="E331" s="879"/>
      <c r="F331" s="503"/>
      <c r="G331" s="76"/>
      <c r="H331" s="76"/>
      <c r="I331" s="76"/>
      <c r="J331" s="502"/>
      <c r="K331" s="503"/>
      <c r="L331" s="606"/>
      <c r="M331" s="503"/>
      <c r="N331" s="606"/>
      <c r="O331" s="606"/>
      <c r="P331" s="606"/>
      <c r="Q331" s="925"/>
      <c r="R331" s="946" t="s">
        <v>1525</v>
      </c>
      <c r="S331" s="921"/>
      <c r="T331" s="922" t="s">
        <v>1525</v>
      </c>
      <c r="U331" s="921"/>
      <c r="V331" s="921"/>
      <c r="W331" s="921" t="s">
        <v>1525</v>
      </c>
      <c r="X331" s="921"/>
      <c r="Y331" s="921"/>
      <c r="Z331" s="921" t="s">
        <v>1525</v>
      </c>
      <c r="AA331" s="921"/>
      <c r="AB331" s="921"/>
      <c r="AC331" s="921"/>
      <c r="AD331" s="921"/>
      <c r="AE331" s="921"/>
      <c r="AF331" s="921"/>
      <c r="AG331" s="1507" t="s">
        <v>2551</v>
      </c>
      <c r="AH331" s="1510" t="s">
        <v>2538</v>
      </c>
      <c r="AI331" s="1510" t="s">
        <v>2538</v>
      </c>
      <c r="AJ331" s="1510" t="s">
        <v>2538</v>
      </c>
      <c r="AL331" s="650"/>
      <c r="AM331" s="652"/>
      <c r="AN331" s="661"/>
      <c r="AO331" s="652"/>
      <c r="AP331" s="652"/>
      <c r="AQ331" s="652"/>
      <c r="AR331" s="652"/>
      <c r="AS331" s="652"/>
      <c r="AT331" s="652"/>
      <c r="AU331" s="652"/>
      <c r="AV331" s="652"/>
      <c r="AW331" s="652"/>
      <c r="AX331" s="652"/>
      <c r="AY331" s="652"/>
      <c r="AZ331" s="652"/>
      <c r="BA331" s="652"/>
      <c r="BB331" s="652"/>
      <c r="BC331" s="652"/>
      <c r="BD331" s="652"/>
      <c r="BE331" s="652"/>
      <c r="BF331" s="652"/>
      <c r="BG331" s="652"/>
      <c r="BH331" s="652"/>
      <c r="BI331" s="652"/>
      <c r="BJ331" s="652"/>
      <c r="BK331" s="652"/>
      <c r="BL331" s="652"/>
      <c r="BM331" s="652"/>
      <c r="BN331" s="652"/>
      <c r="BO331" s="652"/>
    </row>
    <row r="332" spans="1:67" s="5" customFormat="1" ht="15">
      <c r="A332" s="226" t="s">
        <v>444</v>
      </c>
      <c r="B332" s="36"/>
      <c r="C332" s="40" t="s">
        <v>1177</v>
      </c>
      <c r="D332" s="1749" t="s">
        <v>1176</v>
      </c>
      <c r="E332" s="40"/>
      <c r="F332" s="503"/>
      <c r="G332" s="36" t="s">
        <v>751</v>
      </c>
      <c r="H332" s="43"/>
      <c r="I332" s="43"/>
      <c r="J332" s="537">
        <f>SUM(H332:I332)</f>
        <v>0</v>
      </c>
      <c r="K332" s="503"/>
      <c r="L332" s="606"/>
      <c r="M332" s="503"/>
      <c r="N332" s="606"/>
      <c r="O332" s="606"/>
      <c r="P332" s="606"/>
      <c r="Q332" s="925"/>
      <c r="R332" s="920"/>
      <c r="S332" s="921"/>
      <c r="T332" s="922"/>
      <c r="U332" s="921"/>
      <c r="V332" s="921"/>
      <c r="W332" s="921"/>
      <c r="X332" s="921"/>
      <c r="Y332" s="921"/>
      <c r="Z332" s="921"/>
      <c r="AA332" s="921"/>
      <c r="AB332" s="921"/>
      <c r="AC332" s="921"/>
      <c r="AD332" s="921"/>
      <c r="AE332" s="921"/>
      <c r="AF332" s="921"/>
      <c r="AG332" s="1508"/>
      <c r="AH332" s="1508"/>
      <c r="AI332" s="1508"/>
      <c r="AJ332" s="1508"/>
      <c r="AL332" s="650"/>
      <c r="AM332" s="652"/>
      <c r="AN332" s="661"/>
      <c r="AO332" s="652"/>
      <c r="AP332" s="652"/>
      <c r="AQ332" s="652"/>
      <c r="AR332" s="652"/>
      <c r="AS332" s="652"/>
      <c r="AT332" s="652"/>
      <c r="AU332" s="652"/>
      <c r="AV332" s="652"/>
      <c r="AW332" s="652"/>
      <c r="AX332" s="652"/>
      <c r="AY332" s="652"/>
      <c r="AZ332" s="652"/>
      <c r="BA332" s="652"/>
      <c r="BB332" s="652"/>
      <c r="BC332" s="652"/>
      <c r="BD332" s="652"/>
      <c r="BE332" s="652"/>
      <c r="BF332" s="652"/>
      <c r="BG332" s="652"/>
      <c r="BH332" s="652"/>
      <c r="BI332" s="652"/>
      <c r="BJ332" s="652"/>
      <c r="BK332" s="652"/>
      <c r="BL332" s="652"/>
      <c r="BM332" s="652"/>
      <c r="BN332" s="652"/>
      <c r="BO332" s="652"/>
    </row>
    <row r="333" spans="1:67" s="5" customFormat="1" ht="15">
      <c r="A333" s="226" t="s">
        <v>444</v>
      </c>
      <c r="B333" s="36"/>
      <c r="C333" s="40" t="s">
        <v>1178</v>
      </c>
      <c r="D333" s="1749" t="s">
        <v>1176</v>
      </c>
      <c r="E333" s="40"/>
      <c r="F333" s="503"/>
      <c r="G333" s="40" t="s">
        <v>751</v>
      </c>
      <c r="H333" s="243">
        <v>63</v>
      </c>
      <c r="I333" s="243">
        <v>66</v>
      </c>
      <c r="J333" s="537">
        <f t="shared" ref="J333:J358" si="52">SUM(H333:I333)</f>
        <v>129</v>
      </c>
      <c r="K333" s="503"/>
      <c r="L333" s="606"/>
      <c r="M333" s="503"/>
      <c r="N333" s="606"/>
      <c r="O333" s="606"/>
      <c r="P333" s="606"/>
      <c r="Q333" s="925"/>
      <c r="R333" s="920"/>
      <c r="S333" s="921"/>
      <c r="T333" s="922"/>
      <c r="U333" s="921"/>
      <c r="V333" s="921"/>
      <c r="W333" s="921"/>
      <c r="X333" s="921"/>
      <c r="Y333" s="921"/>
      <c r="Z333" s="921"/>
      <c r="AA333" s="921"/>
      <c r="AB333" s="921"/>
      <c r="AC333" s="921"/>
      <c r="AD333" s="921"/>
      <c r="AE333" s="921"/>
      <c r="AF333" s="921"/>
      <c r="AG333" s="1508"/>
      <c r="AH333" s="1508"/>
      <c r="AI333" s="1508"/>
      <c r="AJ333" s="1508"/>
      <c r="AL333" s="650"/>
      <c r="AM333" s="652"/>
      <c r="AN333" s="661"/>
      <c r="AO333" s="652"/>
      <c r="AP333" s="652"/>
      <c r="AQ333" s="652"/>
      <c r="AR333" s="652"/>
      <c r="AS333" s="652"/>
      <c r="AT333" s="652"/>
      <c r="AU333" s="652"/>
      <c r="AV333" s="652"/>
      <c r="AW333" s="652"/>
      <c r="AX333" s="652"/>
      <c r="AY333" s="652"/>
      <c r="AZ333" s="652"/>
      <c r="BA333" s="652"/>
      <c r="BB333" s="652"/>
      <c r="BC333" s="652"/>
      <c r="BD333" s="652"/>
      <c r="BE333" s="652"/>
      <c r="BF333" s="652"/>
      <c r="BG333" s="652"/>
      <c r="BH333" s="652"/>
      <c r="BI333" s="652"/>
      <c r="BJ333" s="652"/>
      <c r="BK333" s="652"/>
      <c r="BL333" s="652"/>
      <c r="BM333" s="652"/>
      <c r="BN333" s="652"/>
      <c r="BO333" s="652"/>
    </row>
    <row r="334" spans="1:67" s="5" customFormat="1" ht="15">
      <c r="A334" s="226" t="s">
        <v>444</v>
      </c>
      <c r="B334" s="36"/>
      <c r="C334" s="40" t="s">
        <v>1179</v>
      </c>
      <c r="D334" s="1749" t="s">
        <v>1176</v>
      </c>
      <c r="E334" s="40"/>
      <c r="F334" s="503"/>
      <c r="G334" s="40" t="s">
        <v>751</v>
      </c>
      <c r="H334" s="243">
        <v>79</v>
      </c>
      <c r="I334" s="243">
        <v>18</v>
      </c>
      <c r="J334" s="537">
        <f t="shared" si="52"/>
        <v>97</v>
      </c>
      <c r="K334" s="503"/>
      <c r="L334" s="606"/>
      <c r="M334" s="503"/>
      <c r="N334" s="606"/>
      <c r="O334" s="606"/>
      <c r="P334" s="606"/>
      <c r="Q334" s="925"/>
      <c r="R334" s="920"/>
      <c r="S334" s="921"/>
      <c r="T334" s="922"/>
      <c r="U334" s="921"/>
      <c r="V334" s="921"/>
      <c r="W334" s="921"/>
      <c r="X334" s="921"/>
      <c r="Y334" s="921"/>
      <c r="Z334" s="921"/>
      <c r="AA334" s="921"/>
      <c r="AB334" s="921"/>
      <c r="AC334" s="921"/>
      <c r="AD334" s="921"/>
      <c r="AE334" s="921"/>
      <c r="AF334" s="921"/>
      <c r="AG334" s="1508"/>
      <c r="AH334" s="1508"/>
      <c r="AI334" s="1508"/>
      <c r="AJ334" s="1508"/>
      <c r="AL334" s="650"/>
      <c r="AM334" s="652"/>
      <c r="AN334" s="661"/>
      <c r="AO334" s="652"/>
      <c r="AP334" s="652"/>
      <c r="AQ334" s="652"/>
      <c r="AR334" s="652"/>
      <c r="AS334" s="652"/>
      <c r="AT334" s="652"/>
      <c r="AU334" s="652"/>
      <c r="AV334" s="652"/>
      <c r="AW334" s="652"/>
      <c r="AX334" s="652"/>
      <c r="AY334" s="652"/>
      <c r="AZ334" s="652"/>
      <c r="BA334" s="652"/>
      <c r="BB334" s="652"/>
      <c r="BC334" s="652"/>
      <c r="BD334" s="652"/>
      <c r="BE334" s="652"/>
      <c r="BF334" s="652"/>
      <c r="BG334" s="652"/>
      <c r="BH334" s="652"/>
      <c r="BI334" s="652"/>
      <c r="BJ334" s="652"/>
      <c r="BK334" s="652"/>
      <c r="BL334" s="652"/>
      <c r="BM334" s="652"/>
      <c r="BN334" s="652"/>
      <c r="BO334" s="652"/>
    </row>
    <row r="335" spans="1:67" s="5" customFormat="1" ht="15">
      <c r="A335" s="226" t="s">
        <v>444</v>
      </c>
      <c r="B335" s="36"/>
      <c r="C335" s="40" t="s">
        <v>1180</v>
      </c>
      <c r="D335" s="1749" t="s">
        <v>1176</v>
      </c>
      <c r="E335" s="40"/>
      <c r="F335" s="503"/>
      <c r="G335" s="40" t="s">
        <v>751</v>
      </c>
      <c r="H335" s="243">
        <v>377</v>
      </c>
      <c r="I335" s="243">
        <v>1290</v>
      </c>
      <c r="J335" s="537">
        <f t="shared" si="52"/>
        <v>1667</v>
      </c>
      <c r="K335" s="503"/>
      <c r="L335" s="606"/>
      <c r="M335" s="503"/>
      <c r="N335" s="606"/>
      <c r="O335" s="606"/>
      <c r="P335" s="606"/>
      <c r="Q335" s="925"/>
      <c r="R335" s="920"/>
      <c r="S335" s="921"/>
      <c r="T335" s="922"/>
      <c r="U335" s="921"/>
      <c r="V335" s="921"/>
      <c r="W335" s="921"/>
      <c r="X335" s="921"/>
      <c r="Y335" s="921"/>
      <c r="Z335" s="921"/>
      <c r="AA335" s="921"/>
      <c r="AB335" s="921"/>
      <c r="AC335" s="921"/>
      <c r="AD335" s="921"/>
      <c r="AE335" s="921"/>
      <c r="AF335" s="921"/>
      <c r="AG335" s="1508"/>
      <c r="AH335" s="1508"/>
      <c r="AI335" s="1508"/>
      <c r="AJ335" s="1508"/>
      <c r="AL335" s="650"/>
      <c r="AM335" s="652"/>
      <c r="AN335" s="661"/>
      <c r="AO335" s="652"/>
      <c r="AP335" s="652"/>
      <c r="AQ335" s="652"/>
      <c r="AR335" s="652"/>
      <c r="AS335" s="652"/>
      <c r="AT335" s="652"/>
      <c r="AU335" s="652"/>
      <c r="AV335" s="652"/>
      <c r="AW335" s="652"/>
      <c r="AX335" s="652"/>
      <c r="AY335" s="652"/>
      <c r="AZ335" s="652"/>
      <c r="BA335" s="652"/>
      <c r="BB335" s="652"/>
      <c r="BC335" s="652"/>
      <c r="BD335" s="652"/>
      <c r="BE335" s="652"/>
      <c r="BF335" s="652"/>
      <c r="BG335" s="652"/>
      <c r="BH335" s="652"/>
      <c r="BI335" s="652"/>
      <c r="BJ335" s="652"/>
      <c r="BK335" s="652"/>
      <c r="BL335" s="652"/>
      <c r="BM335" s="652"/>
      <c r="BN335" s="652"/>
      <c r="BO335" s="652"/>
    </row>
    <row r="336" spans="1:67" s="5" customFormat="1" ht="15">
      <c r="A336" s="226" t="s">
        <v>444</v>
      </c>
      <c r="B336" s="36"/>
      <c r="C336" s="40" t="s">
        <v>1181</v>
      </c>
      <c r="D336" s="1749" t="s">
        <v>1176</v>
      </c>
      <c r="E336" s="40"/>
      <c r="F336" s="503"/>
      <c r="G336" s="40" t="s">
        <v>751</v>
      </c>
      <c r="H336" s="243">
        <v>580</v>
      </c>
      <c r="I336" s="243">
        <v>2161</v>
      </c>
      <c r="J336" s="537">
        <f t="shared" si="52"/>
        <v>2741</v>
      </c>
      <c r="K336" s="503"/>
      <c r="L336" s="606"/>
      <c r="M336" s="503"/>
      <c r="N336" s="606"/>
      <c r="O336" s="606"/>
      <c r="P336" s="606"/>
      <c r="Q336" s="925"/>
      <c r="R336" s="920"/>
      <c r="S336" s="921"/>
      <c r="T336" s="922"/>
      <c r="U336" s="921"/>
      <c r="V336" s="921"/>
      <c r="W336" s="921"/>
      <c r="X336" s="921"/>
      <c r="Y336" s="921"/>
      <c r="Z336" s="921"/>
      <c r="AA336" s="921"/>
      <c r="AB336" s="921"/>
      <c r="AC336" s="921"/>
      <c r="AD336" s="921"/>
      <c r="AE336" s="921"/>
      <c r="AF336" s="921"/>
      <c r="AG336" s="1508"/>
      <c r="AH336" s="1508"/>
      <c r="AI336" s="1508"/>
      <c r="AJ336" s="1508"/>
      <c r="AL336" s="650"/>
      <c r="AM336" s="652"/>
      <c r="AN336" s="661"/>
      <c r="AO336" s="652"/>
      <c r="AP336" s="652"/>
      <c r="AQ336" s="652"/>
      <c r="AR336" s="652"/>
      <c r="AS336" s="652"/>
      <c r="AT336" s="652"/>
      <c r="AU336" s="652"/>
      <c r="AV336" s="652"/>
      <c r="AW336" s="652"/>
      <c r="AX336" s="652"/>
      <c r="AY336" s="652"/>
      <c r="AZ336" s="652"/>
      <c r="BA336" s="652"/>
      <c r="BB336" s="652"/>
      <c r="BC336" s="652"/>
      <c r="BD336" s="652"/>
      <c r="BE336" s="652"/>
      <c r="BF336" s="652"/>
      <c r="BG336" s="652"/>
      <c r="BH336" s="652"/>
      <c r="BI336" s="652"/>
      <c r="BJ336" s="652"/>
      <c r="BK336" s="652"/>
      <c r="BL336" s="652"/>
      <c r="BM336" s="652"/>
      <c r="BN336" s="652"/>
      <c r="BO336" s="652"/>
    </row>
    <row r="337" spans="1:67" s="5" customFormat="1" ht="15">
      <c r="A337" s="226" t="s">
        <v>444</v>
      </c>
      <c r="B337" s="36"/>
      <c r="C337" s="40" t="s">
        <v>1182</v>
      </c>
      <c r="D337" s="1749" t="s">
        <v>1176</v>
      </c>
      <c r="E337" s="40"/>
      <c r="F337" s="503"/>
      <c r="G337" s="40" t="s">
        <v>751</v>
      </c>
      <c r="H337" s="243">
        <v>97</v>
      </c>
      <c r="I337" s="243">
        <v>18</v>
      </c>
      <c r="J337" s="537">
        <f t="shared" si="52"/>
        <v>115</v>
      </c>
      <c r="K337" s="503"/>
      <c r="L337" s="606"/>
      <c r="M337" s="503"/>
      <c r="N337" s="606"/>
      <c r="O337" s="606"/>
      <c r="P337" s="606"/>
      <c r="Q337" s="925"/>
      <c r="R337" s="920"/>
      <c r="S337" s="921"/>
      <c r="T337" s="922"/>
      <c r="U337" s="921"/>
      <c r="V337" s="921"/>
      <c r="W337" s="921"/>
      <c r="X337" s="921"/>
      <c r="Y337" s="921"/>
      <c r="Z337" s="921"/>
      <c r="AA337" s="921"/>
      <c r="AB337" s="921"/>
      <c r="AC337" s="921"/>
      <c r="AD337" s="921"/>
      <c r="AE337" s="921"/>
      <c r="AF337" s="921"/>
      <c r="AG337" s="1508"/>
      <c r="AH337" s="1508"/>
      <c r="AI337" s="1508"/>
      <c r="AJ337" s="1508"/>
      <c r="AL337" s="650"/>
      <c r="AM337" s="652"/>
      <c r="AN337" s="661"/>
      <c r="AO337" s="652"/>
      <c r="AP337" s="652"/>
      <c r="AQ337" s="652"/>
      <c r="AR337" s="652"/>
      <c r="AS337" s="652"/>
      <c r="AT337" s="652"/>
      <c r="AU337" s="652"/>
      <c r="AV337" s="652"/>
      <c r="AW337" s="652"/>
      <c r="AX337" s="652"/>
      <c r="AY337" s="652"/>
      <c r="AZ337" s="652"/>
      <c r="BA337" s="652"/>
      <c r="BB337" s="652"/>
      <c r="BC337" s="652"/>
      <c r="BD337" s="652"/>
      <c r="BE337" s="652"/>
      <c r="BF337" s="652"/>
      <c r="BG337" s="652"/>
      <c r="BH337" s="652"/>
      <c r="BI337" s="652"/>
      <c r="BJ337" s="652"/>
      <c r="BK337" s="652"/>
      <c r="BL337" s="652"/>
      <c r="BM337" s="652"/>
      <c r="BN337" s="652"/>
      <c r="BO337" s="652"/>
    </row>
    <row r="338" spans="1:67" s="5" customFormat="1" ht="15">
      <c r="A338" s="226" t="s">
        <v>444</v>
      </c>
      <c r="B338" s="36"/>
      <c r="C338" s="40" t="s">
        <v>1183</v>
      </c>
      <c r="D338" s="1749" t="s">
        <v>1176</v>
      </c>
      <c r="E338" s="40"/>
      <c r="F338" s="503"/>
      <c r="G338" s="40" t="s">
        <v>751</v>
      </c>
      <c r="H338" s="243"/>
      <c r="I338" s="243"/>
      <c r="J338" s="537">
        <f t="shared" si="52"/>
        <v>0</v>
      </c>
      <c r="K338" s="503"/>
      <c r="L338" s="606"/>
      <c r="M338" s="503"/>
      <c r="N338" s="606"/>
      <c r="O338" s="606"/>
      <c r="P338" s="606"/>
      <c r="Q338" s="925"/>
      <c r="R338" s="920"/>
      <c r="S338" s="921"/>
      <c r="T338" s="922"/>
      <c r="U338" s="921"/>
      <c r="V338" s="921"/>
      <c r="W338" s="921"/>
      <c r="X338" s="921"/>
      <c r="Y338" s="921"/>
      <c r="Z338" s="921"/>
      <c r="AA338" s="921"/>
      <c r="AB338" s="921"/>
      <c r="AC338" s="921"/>
      <c r="AD338" s="921"/>
      <c r="AE338" s="921"/>
      <c r="AF338" s="921"/>
      <c r="AG338" s="1508"/>
      <c r="AH338" s="1508"/>
      <c r="AI338" s="1508"/>
      <c r="AJ338" s="1508"/>
      <c r="AL338" s="650"/>
      <c r="AM338" s="652"/>
      <c r="AN338" s="661"/>
      <c r="AO338" s="652"/>
      <c r="AP338" s="652"/>
      <c r="AQ338" s="652"/>
      <c r="AR338" s="652"/>
      <c r="AS338" s="652"/>
      <c r="AT338" s="652"/>
      <c r="AU338" s="652"/>
      <c r="AV338" s="652"/>
      <c r="AW338" s="652"/>
      <c r="AX338" s="652"/>
      <c r="AY338" s="652"/>
      <c r="AZ338" s="652"/>
      <c r="BA338" s="652"/>
      <c r="BB338" s="652"/>
      <c r="BC338" s="652"/>
      <c r="BD338" s="652"/>
      <c r="BE338" s="652"/>
      <c r="BF338" s="652"/>
      <c r="BG338" s="652"/>
      <c r="BH338" s="652"/>
      <c r="BI338" s="652"/>
      <c r="BJ338" s="652"/>
      <c r="BK338" s="652"/>
      <c r="BL338" s="652"/>
      <c r="BM338" s="652"/>
      <c r="BN338" s="652"/>
      <c r="BO338" s="652"/>
    </row>
    <row r="339" spans="1:67" s="5" customFormat="1" ht="15">
      <c r="A339" s="226" t="s">
        <v>444</v>
      </c>
      <c r="B339" s="36"/>
      <c r="C339" s="40" t="s">
        <v>1184</v>
      </c>
      <c r="D339" s="1749" t="s">
        <v>1176</v>
      </c>
      <c r="E339" s="40"/>
      <c r="F339" s="503"/>
      <c r="G339" s="40" t="s">
        <v>1203</v>
      </c>
      <c r="H339" s="243">
        <v>906</v>
      </c>
      <c r="I339" s="243">
        <v>3392</v>
      </c>
      <c r="J339" s="537">
        <f t="shared" si="52"/>
        <v>4298</v>
      </c>
      <c r="K339" s="503"/>
      <c r="L339" s="606"/>
      <c r="M339" s="503"/>
      <c r="N339" s="606"/>
      <c r="O339" s="606"/>
      <c r="P339" s="606"/>
      <c r="Q339" s="925"/>
      <c r="R339" s="920"/>
      <c r="S339" s="921"/>
      <c r="T339" s="922"/>
      <c r="U339" s="921"/>
      <c r="V339" s="921"/>
      <c r="W339" s="921"/>
      <c r="X339" s="921"/>
      <c r="Y339" s="921"/>
      <c r="Z339" s="921"/>
      <c r="AA339" s="921"/>
      <c r="AB339" s="921"/>
      <c r="AC339" s="921"/>
      <c r="AD339" s="921"/>
      <c r="AE339" s="921"/>
      <c r="AF339" s="921"/>
      <c r="AG339" s="1508"/>
      <c r="AH339" s="1508"/>
      <c r="AI339" s="1508"/>
      <c r="AJ339" s="1508"/>
      <c r="AL339" s="650"/>
      <c r="AM339" s="652"/>
      <c r="AN339" s="661"/>
      <c r="AO339" s="652"/>
      <c r="AP339" s="652"/>
      <c r="AQ339" s="652"/>
      <c r="AR339" s="652"/>
      <c r="AS339" s="652"/>
      <c r="AT339" s="652"/>
      <c r="AU339" s="652"/>
      <c r="AV339" s="652"/>
      <c r="AW339" s="652"/>
      <c r="AX339" s="652"/>
      <c r="AY339" s="652"/>
      <c r="AZ339" s="652"/>
      <c r="BA339" s="652"/>
      <c r="BB339" s="652"/>
      <c r="BC339" s="652"/>
      <c r="BD339" s="652"/>
      <c r="BE339" s="652"/>
      <c r="BF339" s="652"/>
      <c r="BG339" s="652"/>
      <c r="BH339" s="652"/>
      <c r="BI339" s="652"/>
      <c r="BJ339" s="652"/>
      <c r="BK339" s="652"/>
      <c r="BL339" s="652"/>
      <c r="BM339" s="652"/>
      <c r="BN339" s="652"/>
      <c r="BO339" s="652"/>
    </row>
    <row r="340" spans="1:67" s="5" customFormat="1" ht="15">
      <c r="A340" s="226" t="s">
        <v>444</v>
      </c>
      <c r="B340" s="36"/>
      <c r="C340" s="40" t="s">
        <v>1185</v>
      </c>
      <c r="D340" s="1749" t="s">
        <v>1176</v>
      </c>
      <c r="E340" s="40"/>
      <c r="F340" s="530">
        <v>16.899999999999999</v>
      </c>
      <c r="G340" s="40" t="s">
        <v>751</v>
      </c>
      <c r="H340" s="243">
        <v>1557</v>
      </c>
      <c r="I340" s="243">
        <v>5059</v>
      </c>
      <c r="J340" s="537">
        <f t="shared" si="52"/>
        <v>6616</v>
      </c>
      <c r="K340" s="573" t="s">
        <v>692</v>
      </c>
      <c r="L340" s="607"/>
      <c r="M340" s="530"/>
      <c r="N340" s="607"/>
      <c r="O340" s="607"/>
      <c r="P340" s="607"/>
      <c r="Q340" s="925"/>
      <c r="R340" s="920"/>
      <c r="S340" s="921"/>
      <c r="T340" s="922"/>
      <c r="U340" s="921"/>
      <c r="V340" s="921"/>
      <c r="W340" s="921"/>
      <c r="X340" s="921"/>
      <c r="Y340" s="921"/>
      <c r="Z340" s="921"/>
      <c r="AA340" s="921"/>
      <c r="AB340" s="921"/>
      <c r="AC340" s="921"/>
      <c r="AD340" s="921"/>
      <c r="AE340" s="921"/>
      <c r="AF340" s="921"/>
      <c r="AG340" s="1508"/>
      <c r="AH340" s="1508"/>
      <c r="AI340" s="1508"/>
      <c r="AJ340" s="1508"/>
      <c r="AL340" s="650"/>
      <c r="AM340" s="652"/>
      <c r="AN340" s="661"/>
      <c r="AO340" s="652"/>
      <c r="AP340" s="652"/>
      <c r="AQ340" s="652"/>
      <c r="AR340" s="652"/>
      <c r="AS340" s="652"/>
      <c r="AT340" s="652"/>
      <c r="AU340" s="652"/>
      <c r="AV340" s="652"/>
      <c r="AW340" s="652"/>
      <c r="AX340" s="652"/>
      <c r="AY340" s="652"/>
      <c r="AZ340" s="652"/>
      <c r="BA340" s="652"/>
      <c r="BB340" s="652"/>
      <c r="BC340" s="652"/>
      <c r="BD340" s="652"/>
      <c r="BE340" s="652"/>
      <c r="BF340" s="652"/>
      <c r="BG340" s="652"/>
      <c r="BH340" s="652"/>
      <c r="BI340" s="652"/>
      <c r="BJ340" s="652"/>
      <c r="BK340" s="652"/>
      <c r="BL340" s="652"/>
      <c r="BM340" s="652"/>
      <c r="BN340" s="652"/>
      <c r="BO340" s="652"/>
    </row>
    <row r="341" spans="1:67" s="5" customFormat="1" ht="15">
      <c r="A341" s="226" t="s">
        <v>444</v>
      </c>
      <c r="B341" s="36"/>
      <c r="C341" s="40" t="s">
        <v>1186</v>
      </c>
      <c r="D341" s="1749" t="s">
        <v>1176</v>
      </c>
      <c r="E341" s="40"/>
      <c r="F341" s="503"/>
      <c r="G341" s="40" t="s">
        <v>751</v>
      </c>
      <c r="H341" s="243">
        <v>78</v>
      </c>
      <c r="I341" s="243">
        <v>72</v>
      </c>
      <c r="J341" s="537">
        <f t="shared" si="52"/>
        <v>150</v>
      </c>
      <c r="K341" s="503"/>
      <c r="L341" s="606"/>
      <c r="M341" s="503"/>
      <c r="N341" s="606"/>
      <c r="O341" s="606"/>
      <c r="P341" s="606"/>
      <c r="Q341" s="925"/>
      <c r="R341" s="920"/>
      <c r="S341" s="921"/>
      <c r="T341" s="922"/>
      <c r="U341" s="921"/>
      <c r="V341" s="921"/>
      <c r="W341" s="921"/>
      <c r="X341" s="921"/>
      <c r="Y341" s="921"/>
      <c r="Z341" s="921"/>
      <c r="AA341" s="921"/>
      <c r="AB341" s="921"/>
      <c r="AC341" s="921"/>
      <c r="AD341" s="921"/>
      <c r="AE341" s="921"/>
      <c r="AF341" s="921"/>
      <c r="AG341" s="1508"/>
      <c r="AH341" s="1508"/>
      <c r="AI341" s="1508"/>
      <c r="AJ341" s="1508"/>
      <c r="AL341" s="650"/>
      <c r="AM341" s="652"/>
      <c r="AN341" s="661"/>
      <c r="AO341" s="652"/>
      <c r="AP341" s="652"/>
      <c r="AQ341" s="652"/>
      <c r="AR341" s="652"/>
      <c r="AS341" s="652"/>
      <c r="AT341" s="652"/>
      <c r="AU341" s="652"/>
      <c r="AV341" s="652"/>
      <c r="AW341" s="652"/>
      <c r="AX341" s="652"/>
      <c r="AY341" s="652"/>
      <c r="AZ341" s="652"/>
      <c r="BA341" s="652"/>
      <c r="BB341" s="652"/>
      <c r="BC341" s="652"/>
      <c r="BD341" s="652"/>
      <c r="BE341" s="652"/>
      <c r="BF341" s="652"/>
      <c r="BG341" s="652"/>
      <c r="BH341" s="652"/>
      <c r="BI341" s="652"/>
      <c r="BJ341" s="652"/>
      <c r="BK341" s="652"/>
      <c r="BL341" s="652"/>
      <c r="BM341" s="652"/>
      <c r="BN341" s="652"/>
      <c r="BO341" s="652"/>
    </row>
    <row r="342" spans="1:67" s="5" customFormat="1" ht="15">
      <c r="A342" s="226" t="s">
        <v>444</v>
      </c>
      <c r="B342" s="36"/>
      <c r="C342" s="40" t="s">
        <v>1187</v>
      </c>
      <c r="D342" s="1749" t="s">
        <v>1176</v>
      </c>
      <c r="E342" s="40"/>
      <c r="F342" s="503"/>
      <c r="G342" s="40" t="s">
        <v>751</v>
      </c>
      <c r="H342" s="243">
        <v>397</v>
      </c>
      <c r="I342" s="243">
        <v>495</v>
      </c>
      <c r="J342" s="537">
        <f t="shared" si="52"/>
        <v>892</v>
      </c>
      <c r="K342" s="503"/>
      <c r="L342" s="606"/>
      <c r="M342" s="503"/>
      <c r="N342" s="606"/>
      <c r="O342" s="606"/>
      <c r="P342" s="606"/>
      <c r="Q342" s="925"/>
      <c r="R342" s="920"/>
      <c r="S342" s="921"/>
      <c r="T342" s="922"/>
      <c r="U342" s="921"/>
      <c r="V342" s="921"/>
      <c r="W342" s="921"/>
      <c r="X342" s="921"/>
      <c r="Y342" s="921"/>
      <c r="Z342" s="921"/>
      <c r="AA342" s="921"/>
      <c r="AB342" s="921"/>
      <c r="AC342" s="921"/>
      <c r="AD342" s="921"/>
      <c r="AE342" s="921"/>
      <c r="AF342" s="921"/>
      <c r="AG342" s="1508"/>
      <c r="AH342" s="1508"/>
      <c r="AI342" s="1508"/>
      <c r="AJ342" s="1508"/>
      <c r="AL342" s="650"/>
      <c r="AM342" s="652"/>
      <c r="AN342" s="661"/>
      <c r="AO342" s="652"/>
      <c r="AP342" s="652"/>
      <c r="AQ342" s="652"/>
      <c r="AR342" s="652"/>
      <c r="AS342" s="652"/>
      <c r="AT342" s="652"/>
      <c r="AU342" s="652"/>
      <c r="AV342" s="652"/>
      <c r="AW342" s="652"/>
      <c r="AX342" s="652"/>
      <c r="AY342" s="652"/>
      <c r="AZ342" s="652"/>
      <c r="BA342" s="652"/>
      <c r="BB342" s="652"/>
      <c r="BC342" s="652"/>
      <c r="BD342" s="652"/>
      <c r="BE342" s="652"/>
      <c r="BF342" s="652"/>
      <c r="BG342" s="652"/>
      <c r="BH342" s="652"/>
      <c r="BI342" s="652"/>
      <c r="BJ342" s="652"/>
      <c r="BK342" s="652"/>
      <c r="BL342" s="652"/>
      <c r="BM342" s="652"/>
      <c r="BN342" s="652"/>
      <c r="BO342" s="652"/>
    </row>
    <row r="343" spans="1:67" s="5" customFormat="1" ht="15">
      <c r="A343" s="226" t="s">
        <v>444</v>
      </c>
      <c r="B343" s="36"/>
      <c r="C343" s="40" t="s">
        <v>1188</v>
      </c>
      <c r="D343" s="1749" t="s">
        <v>1176</v>
      </c>
      <c r="E343" s="40"/>
      <c r="F343" s="503"/>
      <c r="G343" s="40" t="s">
        <v>751</v>
      </c>
      <c r="H343" s="243">
        <v>157</v>
      </c>
      <c r="I343" s="243">
        <v>427</v>
      </c>
      <c r="J343" s="537">
        <f t="shared" si="52"/>
        <v>584</v>
      </c>
      <c r="K343" s="503"/>
      <c r="L343" s="606"/>
      <c r="M343" s="503"/>
      <c r="N343" s="606"/>
      <c r="O343" s="606"/>
      <c r="P343" s="606"/>
      <c r="Q343" s="925"/>
      <c r="R343" s="920"/>
      <c r="S343" s="921"/>
      <c r="T343" s="922"/>
      <c r="U343" s="921"/>
      <c r="V343" s="921"/>
      <c r="W343" s="921"/>
      <c r="X343" s="921"/>
      <c r="Y343" s="921"/>
      <c r="Z343" s="921"/>
      <c r="AA343" s="921"/>
      <c r="AB343" s="921"/>
      <c r="AC343" s="921"/>
      <c r="AD343" s="921"/>
      <c r="AE343" s="921"/>
      <c r="AF343" s="921"/>
      <c r="AG343" s="1508"/>
      <c r="AH343" s="1508"/>
      <c r="AI343" s="1508"/>
      <c r="AJ343" s="1508"/>
      <c r="AL343" s="650"/>
      <c r="AM343" s="652"/>
      <c r="AN343" s="661"/>
      <c r="AO343" s="652"/>
      <c r="AP343" s="652"/>
      <c r="AQ343" s="652"/>
      <c r="AR343" s="652"/>
      <c r="AS343" s="652"/>
      <c r="AT343" s="652"/>
      <c r="AU343" s="652"/>
      <c r="AV343" s="652"/>
      <c r="AW343" s="652"/>
      <c r="AX343" s="652"/>
      <c r="AY343" s="652"/>
      <c r="AZ343" s="652"/>
      <c r="BA343" s="652"/>
      <c r="BB343" s="652"/>
      <c r="BC343" s="652"/>
      <c r="BD343" s="652"/>
      <c r="BE343" s="652"/>
      <c r="BF343" s="652"/>
      <c r="BG343" s="652"/>
      <c r="BH343" s="652"/>
      <c r="BI343" s="652"/>
      <c r="BJ343" s="652"/>
      <c r="BK343" s="652"/>
      <c r="BL343" s="652"/>
      <c r="BM343" s="652"/>
      <c r="BN343" s="652"/>
      <c r="BO343" s="652"/>
    </row>
    <row r="344" spans="1:67" s="5" customFormat="1" ht="15">
      <c r="A344" s="226" t="s">
        <v>444</v>
      </c>
      <c r="B344" s="28"/>
      <c r="C344" s="26" t="s">
        <v>1204</v>
      </c>
      <c r="D344" s="1749" t="s">
        <v>1176</v>
      </c>
      <c r="E344" s="26"/>
      <c r="F344" s="530">
        <v>43.3</v>
      </c>
      <c r="G344" s="40" t="s">
        <v>751</v>
      </c>
      <c r="H344" s="243">
        <v>412</v>
      </c>
      <c r="I344" s="243">
        <v>1151</v>
      </c>
      <c r="J344" s="537">
        <f t="shared" si="52"/>
        <v>1563</v>
      </c>
      <c r="K344" s="530"/>
      <c r="L344" s="607"/>
      <c r="M344" s="530"/>
      <c r="N344" s="607"/>
      <c r="O344" s="607"/>
      <c r="P344" s="607"/>
      <c r="Q344" s="920"/>
      <c r="R344" s="920"/>
      <c r="S344" s="921"/>
      <c r="T344" s="922"/>
      <c r="U344" s="921"/>
      <c r="V344" s="921"/>
      <c r="W344" s="921"/>
      <c r="X344" s="921"/>
      <c r="Y344" s="921"/>
      <c r="Z344" s="921"/>
      <c r="AA344" s="921"/>
      <c r="AB344" s="921"/>
      <c r="AC344" s="921"/>
      <c r="AD344" s="921"/>
      <c r="AE344" s="921"/>
      <c r="AF344" s="921"/>
      <c r="AG344" s="1508"/>
      <c r="AH344" s="1508"/>
      <c r="AI344" s="1508"/>
      <c r="AJ344" s="1508"/>
      <c r="AL344" s="650"/>
      <c r="AM344" s="652"/>
      <c r="AN344" s="661"/>
      <c r="AO344" s="652"/>
      <c r="AP344" s="652"/>
      <c r="AQ344" s="652"/>
      <c r="AR344" s="652"/>
      <c r="AS344" s="652"/>
      <c r="AT344" s="652"/>
      <c r="AU344" s="652"/>
      <c r="AV344" s="652"/>
      <c r="AW344" s="652"/>
      <c r="AX344" s="652"/>
      <c r="AY344" s="652"/>
      <c r="AZ344" s="652"/>
      <c r="BA344" s="652"/>
      <c r="BB344" s="652"/>
      <c r="BC344" s="652"/>
      <c r="BD344" s="652"/>
      <c r="BE344" s="652"/>
      <c r="BF344" s="652"/>
      <c r="BG344" s="652"/>
      <c r="BH344" s="652"/>
      <c r="BI344" s="652"/>
      <c r="BJ344" s="652"/>
      <c r="BK344" s="652"/>
      <c r="BL344" s="652"/>
      <c r="BM344" s="652"/>
      <c r="BN344" s="652"/>
      <c r="BO344" s="652"/>
    </row>
    <row r="345" spans="1:67" s="5" customFormat="1" ht="15">
      <c r="A345" s="226" t="s">
        <v>444</v>
      </c>
      <c r="B345" s="36"/>
      <c r="C345" s="40" t="s">
        <v>1189</v>
      </c>
      <c r="D345" s="1749" t="s">
        <v>1176</v>
      </c>
      <c r="E345" s="40"/>
      <c r="F345" s="530">
        <v>11.8</v>
      </c>
      <c r="G345" s="40" t="s">
        <v>751</v>
      </c>
      <c r="H345" s="243">
        <v>167</v>
      </c>
      <c r="I345" s="243">
        <v>398</v>
      </c>
      <c r="J345" s="537">
        <f t="shared" si="52"/>
        <v>565</v>
      </c>
      <c r="K345" s="530"/>
      <c r="L345" s="607"/>
      <c r="M345" s="530"/>
      <c r="N345" s="607"/>
      <c r="O345" s="607"/>
      <c r="P345" s="607"/>
      <c r="Q345" s="920"/>
      <c r="R345" s="920"/>
      <c r="S345" s="921"/>
      <c r="T345" s="922"/>
      <c r="U345" s="921"/>
      <c r="V345" s="921"/>
      <c r="W345" s="921"/>
      <c r="X345" s="921"/>
      <c r="Y345" s="921"/>
      <c r="Z345" s="921"/>
      <c r="AA345" s="921"/>
      <c r="AB345" s="921"/>
      <c r="AC345" s="921"/>
      <c r="AD345" s="921"/>
      <c r="AE345" s="921"/>
      <c r="AF345" s="921"/>
      <c r="AG345" s="1508"/>
      <c r="AH345" s="1508"/>
      <c r="AI345" s="1508"/>
      <c r="AJ345" s="1508"/>
      <c r="AL345" s="650"/>
      <c r="AM345" s="652"/>
      <c r="AN345" s="661"/>
      <c r="AO345" s="652"/>
      <c r="AP345" s="652"/>
      <c r="AQ345" s="652"/>
      <c r="AR345" s="652"/>
      <c r="AS345" s="652"/>
      <c r="AT345" s="652"/>
      <c r="AU345" s="652"/>
      <c r="AV345" s="652"/>
      <c r="AW345" s="652"/>
      <c r="AX345" s="652"/>
      <c r="AY345" s="652"/>
      <c r="AZ345" s="652"/>
      <c r="BA345" s="652"/>
      <c r="BB345" s="652"/>
      <c r="BC345" s="652"/>
      <c r="BD345" s="652"/>
      <c r="BE345" s="652"/>
      <c r="BF345" s="652"/>
      <c r="BG345" s="652"/>
      <c r="BH345" s="652"/>
      <c r="BI345" s="652"/>
      <c r="BJ345" s="652"/>
      <c r="BK345" s="652"/>
      <c r="BL345" s="652"/>
      <c r="BM345" s="652"/>
      <c r="BN345" s="652"/>
      <c r="BO345" s="652"/>
    </row>
    <row r="346" spans="1:67" s="5" customFormat="1" ht="15">
      <c r="A346" s="226" t="s">
        <v>444</v>
      </c>
      <c r="B346" s="36"/>
      <c r="C346" s="40" t="s">
        <v>1190</v>
      </c>
      <c r="D346" s="1749" t="s">
        <v>1176</v>
      </c>
      <c r="E346" s="40"/>
      <c r="F346" s="503"/>
      <c r="G346" s="40" t="s">
        <v>751</v>
      </c>
      <c r="H346" s="243">
        <v>99</v>
      </c>
      <c r="I346" s="243">
        <v>19</v>
      </c>
      <c r="J346" s="537">
        <f t="shared" si="52"/>
        <v>118</v>
      </c>
      <c r="K346" s="503"/>
      <c r="L346" s="606"/>
      <c r="M346" s="503"/>
      <c r="N346" s="606"/>
      <c r="O346" s="606"/>
      <c r="P346" s="606"/>
      <c r="Q346" s="925"/>
      <c r="R346" s="920"/>
      <c r="S346" s="921"/>
      <c r="T346" s="922"/>
      <c r="U346" s="921"/>
      <c r="V346" s="921"/>
      <c r="W346" s="921"/>
      <c r="X346" s="921"/>
      <c r="Y346" s="921"/>
      <c r="Z346" s="921"/>
      <c r="AA346" s="921"/>
      <c r="AB346" s="921"/>
      <c r="AC346" s="921"/>
      <c r="AD346" s="921"/>
      <c r="AE346" s="921"/>
      <c r="AF346" s="921"/>
      <c r="AG346" s="1508"/>
      <c r="AH346" s="1508"/>
      <c r="AI346" s="1508"/>
      <c r="AJ346" s="1508"/>
      <c r="AL346" s="650"/>
      <c r="AM346" s="652"/>
      <c r="AN346" s="661"/>
      <c r="AO346" s="652"/>
      <c r="AP346" s="652"/>
      <c r="AQ346" s="652"/>
      <c r="AR346" s="652"/>
      <c r="AS346" s="652"/>
      <c r="AT346" s="652"/>
      <c r="AU346" s="652"/>
      <c r="AV346" s="652"/>
      <c r="AW346" s="652"/>
      <c r="AX346" s="652"/>
      <c r="AY346" s="652"/>
      <c r="AZ346" s="652"/>
      <c r="BA346" s="652"/>
      <c r="BB346" s="652"/>
      <c r="BC346" s="652"/>
      <c r="BD346" s="652"/>
      <c r="BE346" s="652"/>
      <c r="BF346" s="652"/>
      <c r="BG346" s="652"/>
      <c r="BH346" s="652"/>
      <c r="BI346" s="652"/>
      <c r="BJ346" s="652"/>
      <c r="BK346" s="652"/>
      <c r="BL346" s="652"/>
      <c r="BM346" s="652"/>
      <c r="BN346" s="652"/>
      <c r="BO346" s="652"/>
    </row>
    <row r="347" spans="1:67" s="5" customFormat="1" ht="15">
      <c r="A347" s="226" t="s">
        <v>444</v>
      </c>
      <c r="B347" s="36"/>
      <c r="C347" s="40" t="s">
        <v>1191</v>
      </c>
      <c r="D347" s="1749" t="s">
        <v>1176</v>
      </c>
      <c r="E347" s="40"/>
      <c r="F347" s="530">
        <v>21.5</v>
      </c>
      <c r="G347" s="40" t="s">
        <v>751</v>
      </c>
      <c r="H347" s="243">
        <v>689</v>
      </c>
      <c r="I347" s="243">
        <v>2257</v>
      </c>
      <c r="J347" s="537">
        <f t="shared" si="52"/>
        <v>2946</v>
      </c>
      <c r="K347" s="530"/>
      <c r="L347" s="607"/>
      <c r="M347" s="530"/>
      <c r="N347" s="607"/>
      <c r="O347" s="607"/>
      <c r="P347" s="607"/>
      <c r="Q347" s="920"/>
      <c r="R347" s="920"/>
      <c r="S347" s="921"/>
      <c r="T347" s="922"/>
      <c r="U347" s="921"/>
      <c r="V347" s="921"/>
      <c r="W347" s="921"/>
      <c r="X347" s="921"/>
      <c r="Y347" s="921"/>
      <c r="Z347" s="921"/>
      <c r="AA347" s="921"/>
      <c r="AB347" s="921"/>
      <c r="AC347" s="921"/>
      <c r="AD347" s="921"/>
      <c r="AE347" s="921"/>
      <c r="AF347" s="921"/>
      <c r="AG347" s="1508"/>
      <c r="AH347" s="1508"/>
      <c r="AI347" s="1508"/>
      <c r="AJ347" s="1508"/>
      <c r="AL347" s="650"/>
      <c r="AM347" s="652"/>
      <c r="AN347" s="661"/>
      <c r="AO347" s="652"/>
      <c r="AP347" s="652"/>
      <c r="AQ347" s="652"/>
      <c r="AR347" s="652"/>
      <c r="AS347" s="652"/>
      <c r="AT347" s="652"/>
      <c r="AU347" s="652"/>
      <c r="AV347" s="652"/>
      <c r="AW347" s="652"/>
      <c r="AX347" s="652"/>
      <c r="AY347" s="652"/>
      <c r="AZ347" s="652"/>
      <c r="BA347" s="652"/>
      <c r="BB347" s="652"/>
      <c r="BC347" s="652"/>
      <c r="BD347" s="652"/>
      <c r="BE347" s="652"/>
      <c r="BF347" s="652"/>
      <c r="BG347" s="652"/>
      <c r="BH347" s="652"/>
      <c r="BI347" s="652"/>
      <c r="BJ347" s="652"/>
      <c r="BK347" s="652"/>
      <c r="BL347" s="652"/>
      <c r="BM347" s="652"/>
      <c r="BN347" s="652"/>
      <c r="BO347" s="652"/>
    </row>
    <row r="348" spans="1:67" s="5" customFormat="1" ht="15">
      <c r="A348" s="226" t="s">
        <v>444</v>
      </c>
      <c r="B348" s="36"/>
      <c r="C348" s="40" t="s">
        <v>1192</v>
      </c>
      <c r="D348" s="1749" t="s">
        <v>1176</v>
      </c>
      <c r="E348" s="40"/>
      <c r="F348" s="530" t="s">
        <v>446</v>
      </c>
      <c r="G348" s="40" t="s">
        <v>751</v>
      </c>
      <c r="H348" s="243">
        <v>368</v>
      </c>
      <c r="I348" s="243">
        <v>1495</v>
      </c>
      <c r="J348" s="537">
        <f t="shared" si="52"/>
        <v>1863</v>
      </c>
      <c r="K348" s="530"/>
      <c r="L348" s="607"/>
      <c r="M348" s="530"/>
      <c r="N348" s="607"/>
      <c r="O348" s="607"/>
      <c r="P348" s="607"/>
      <c r="Q348" s="925"/>
      <c r="R348" s="920"/>
      <c r="S348" s="921"/>
      <c r="T348" s="922"/>
      <c r="U348" s="921"/>
      <c r="V348" s="921"/>
      <c r="W348" s="921"/>
      <c r="X348" s="921"/>
      <c r="Y348" s="921"/>
      <c r="Z348" s="921"/>
      <c r="AA348" s="921"/>
      <c r="AB348" s="921"/>
      <c r="AC348" s="921"/>
      <c r="AD348" s="921"/>
      <c r="AE348" s="921"/>
      <c r="AF348" s="921"/>
      <c r="AG348" s="1508"/>
      <c r="AH348" s="1508"/>
      <c r="AI348" s="1508"/>
      <c r="AJ348" s="1508"/>
      <c r="AL348" s="650"/>
      <c r="AM348" s="652"/>
      <c r="AN348" s="661"/>
      <c r="AO348" s="652"/>
      <c r="AP348" s="652"/>
      <c r="AQ348" s="652"/>
      <c r="AR348" s="652"/>
      <c r="AS348" s="652"/>
      <c r="AT348" s="652"/>
      <c r="AU348" s="652"/>
      <c r="AV348" s="652"/>
      <c r="AW348" s="652"/>
      <c r="AX348" s="652"/>
      <c r="AY348" s="652"/>
      <c r="AZ348" s="652"/>
      <c r="BA348" s="652"/>
      <c r="BB348" s="652"/>
      <c r="BC348" s="652"/>
      <c r="BD348" s="652"/>
      <c r="BE348" s="652"/>
      <c r="BF348" s="652"/>
      <c r="BG348" s="652"/>
      <c r="BH348" s="652"/>
      <c r="BI348" s="652"/>
      <c r="BJ348" s="652"/>
      <c r="BK348" s="652"/>
      <c r="BL348" s="652"/>
      <c r="BM348" s="652"/>
      <c r="BN348" s="652"/>
      <c r="BO348" s="652"/>
    </row>
    <row r="349" spans="1:67" s="5" customFormat="1" ht="15">
      <c r="A349" s="226" t="s">
        <v>444</v>
      </c>
      <c r="B349" s="36"/>
      <c r="C349" s="40" t="s">
        <v>1193</v>
      </c>
      <c r="D349" s="1749" t="s">
        <v>1176</v>
      </c>
      <c r="E349" s="40"/>
      <c r="F349" s="503"/>
      <c r="G349" s="40" t="s">
        <v>751</v>
      </c>
      <c r="H349" s="243">
        <v>1</v>
      </c>
      <c r="I349" s="243">
        <v>67</v>
      </c>
      <c r="J349" s="537">
        <f t="shared" si="52"/>
        <v>68</v>
      </c>
      <c r="K349" s="503"/>
      <c r="L349" s="606"/>
      <c r="M349" s="503"/>
      <c r="N349" s="606"/>
      <c r="O349" s="606"/>
      <c r="P349" s="606"/>
      <c r="Q349" s="925"/>
      <c r="R349" s="920"/>
      <c r="S349" s="921"/>
      <c r="T349" s="922"/>
      <c r="U349" s="921"/>
      <c r="V349" s="921"/>
      <c r="W349" s="921"/>
      <c r="X349" s="921"/>
      <c r="Y349" s="921"/>
      <c r="Z349" s="921"/>
      <c r="AA349" s="921"/>
      <c r="AB349" s="921"/>
      <c r="AC349" s="921"/>
      <c r="AD349" s="921"/>
      <c r="AE349" s="921"/>
      <c r="AF349" s="921"/>
      <c r="AG349" s="1508"/>
      <c r="AH349" s="1508"/>
      <c r="AI349" s="1508"/>
      <c r="AJ349" s="1508"/>
      <c r="AL349" s="650"/>
      <c r="AM349" s="652"/>
      <c r="AN349" s="661"/>
      <c r="AO349" s="652"/>
      <c r="AP349" s="652"/>
      <c r="AQ349" s="652"/>
      <c r="AR349" s="652"/>
      <c r="AS349" s="652"/>
      <c r="AT349" s="652"/>
      <c r="AU349" s="652"/>
      <c r="AV349" s="652"/>
      <c r="AW349" s="652"/>
      <c r="AX349" s="652"/>
      <c r="AY349" s="652"/>
      <c r="AZ349" s="652"/>
      <c r="BA349" s="652"/>
      <c r="BB349" s="652"/>
      <c r="BC349" s="652"/>
      <c r="BD349" s="652"/>
      <c r="BE349" s="652"/>
      <c r="BF349" s="652"/>
      <c r="BG349" s="652"/>
      <c r="BH349" s="652"/>
      <c r="BI349" s="652"/>
      <c r="BJ349" s="652"/>
      <c r="BK349" s="652"/>
      <c r="BL349" s="652"/>
      <c r="BM349" s="652"/>
      <c r="BN349" s="652"/>
      <c r="BO349" s="652"/>
    </row>
    <row r="350" spans="1:67" s="5" customFormat="1" ht="15">
      <c r="A350" s="226" t="s">
        <v>444</v>
      </c>
      <c r="B350" s="36"/>
      <c r="C350" s="40" t="s">
        <v>1194</v>
      </c>
      <c r="D350" s="1749" t="s">
        <v>1176</v>
      </c>
      <c r="E350" s="40"/>
      <c r="F350" s="503"/>
      <c r="G350" s="40" t="s">
        <v>751</v>
      </c>
      <c r="H350" s="243">
        <v>5</v>
      </c>
      <c r="I350" s="243">
        <v>8</v>
      </c>
      <c r="J350" s="537">
        <f t="shared" si="52"/>
        <v>13</v>
      </c>
      <c r="K350" s="503"/>
      <c r="L350" s="606"/>
      <c r="M350" s="503"/>
      <c r="N350" s="606"/>
      <c r="O350" s="606"/>
      <c r="P350" s="606"/>
      <c r="Q350" s="925"/>
      <c r="R350" s="920"/>
      <c r="S350" s="921"/>
      <c r="T350" s="922"/>
      <c r="U350" s="921"/>
      <c r="V350" s="921"/>
      <c r="W350" s="921"/>
      <c r="X350" s="921"/>
      <c r="Y350" s="921"/>
      <c r="Z350" s="921"/>
      <c r="AA350" s="921"/>
      <c r="AB350" s="921"/>
      <c r="AC350" s="921"/>
      <c r="AD350" s="921"/>
      <c r="AE350" s="921"/>
      <c r="AF350" s="921"/>
      <c r="AG350" s="1508"/>
      <c r="AH350" s="1508"/>
      <c r="AI350" s="1508"/>
      <c r="AJ350" s="1508"/>
      <c r="AL350" s="650"/>
      <c r="AM350" s="652"/>
      <c r="AN350" s="661"/>
      <c r="AO350" s="652"/>
      <c r="AP350" s="652"/>
      <c r="AQ350" s="652"/>
      <c r="AR350" s="652"/>
      <c r="AS350" s="652"/>
      <c r="AT350" s="652"/>
      <c r="AU350" s="652"/>
      <c r="AV350" s="652"/>
      <c r="AW350" s="652"/>
      <c r="AX350" s="652"/>
      <c r="AY350" s="652"/>
      <c r="AZ350" s="652"/>
      <c r="BA350" s="652"/>
      <c r="BB350" s="652"/>
      <c r="BC350" s="652"/>
      <c r="BD350" s="652"/>
      <c r="BE350" s="652"/>
      <c r="BF350" s="652"/>
      <c r="BG350" s="652"/>
      <c r="BH350" s="652"/>
      <c r="BI350" s="652"/>
      <c r="BJ350" s="652"/>
      <c r="BK350" s="652"/>
      <c r="BL350" s="652"/>
      <c r="BM350" s="652"/>
      <c r="BN350" s="652"/>
      <c r="BO350" s="652"/>
    </row>
    <row r="351" spans="1:67" s="5" customFormat="1" ht="15">
      <c r="A351" s="226" t="s">
        <v>444</v>
      </c>
      <c r="B351" s="36"/>
      <c r="C351" s="40" t="s">
        <v>1195</v>
      </c>
      <c r="D351" s="1749" t="s">
        <v>1176</v>
      </c>
      <c r="E351" s="40"/>
      <c r="F351" s="503"/>
      <c r="G351" s="40" t="s">
        <v>766</v>
      </c>
      <c r="H351" s="243"/>
      <c r="I351" s="243"/>
      <c r="J351" s="537">
        <f t="shared" si="52"/>
        <v>0</v>
      </c>
      <c r="K351" s="503"/>
      <c r="L351" s="606"/>
      <c r="M351" s="503"/>
      <c r="N351" s="606"/>
      <c r="O351" s="606"/>
      <c r="P351" s="606"/>
      <c r="Q351" s="925"/>
      <c r="R351" s="920"/>
      <c r="S351" s="921"/>
      <c r="T351" s="922"/>
      <c r="U351" s="921"/>
      <c r="V351" s="921"/>
      <c r="W351" s="921"/>
      <c r="X351" s="921"/>
      <c r="Y351" s="921"/>
      <c r="Z351" s="921"/>
      <c r="AA351" s="921"/>
      <c r="AB351" s="921"/>
      <c r="AC351" s="921"/>
      <c r="AD351" s="921"/>
      <c r="AE351" s="921"/>
      <c r="AF351" s="921"/>
      <c r="AG351" s="1508"/>
      <c r="AH351" s="1508"/>
      <c r="AI351" s="1508"/>
      <c r="AJ351" s="1508"/>
      <c r="AL351" s="650"/>
      <c r="AM351" s="652"/>
      <c r="AN351" s="661"/>
      <c r="AO351" s="652"/>
      <c r="AP351" s="652"/>
      <c r="AQ351" s="652"/>
      <c r="AR351" s="652"/>
      <c r="AS351" s="652"/>
      <c r="AT351" s="652"/>
      <c r="AU351" s="652"/>
      <c r="AV351" s="652"/>
      <c r="AW351" s="652"/>
      <c r="AX351" s="652"/>
      <c r="AY351" s="652"/>
      <c r="AZ351" s="652"/>
      <c r="BA351" s="652"/>
      <c r="BB351" s="652"/>
      <c r="BC351" s="652"/>
      <c r="BD351" s="652"/>
      <c r="BE351" s="652"/>
      <c r="BF351" s="652"/>
      <c r="BG351" s="652"/>
      <c r="BH351" s="652"/>
      <c r="BI351" s="652"/>
      <c r="BJ351" s="652"/>
      <c r="BK351" s="652"/>
      <c r="BL351" s="652"/>
      <c r="BM351" s="652"/>
      <c r="BN351" s="652"/>
      <c r="BO351" s="652"/>
    </row>
    <row r="352" spans="1:67" s="5" customFormat="1" ht="15">
      <c r="A352" s="226" t="s">
        <v>444</v>
      </c>
      <c r="B352" s="36"/>
      <c r="C352" s="40" t="s">
        <v>1196</v>
      </c>
      <c r="D352" s="1749" t="s">
        <v>1176</v>
      </c>
      <c r="E352" s="40"/>
      <c r="F352" s="503"/>
      <c r="G352" s="40" t="s">
        <v>766</v>
      </c>
      <c r="H352" s="40">
        <v>25</v>
      </c>
      <c r="I352" s="40">
        <v>69</v>
      </c>
      <c r="J352" s="537">
        <f t="shared" si="52"/>
        <v>94</v>
      </c>
      <c r="K352" s="503"/>
      <c r="L352" s="606"/>
      <c r="M352" s="503"/>
      <c r="N352" s="606"/>
      <c r="O352" s="606"/>
      <c r="P352" s="606"/>
      <c r="Q352" s="925"/>
      <c r="R352" s="920"/>
      <c r="S352" s="921"/>
      <c r="T352" s="922"/>
      <c r="U352" s="921"/>
      <c r="V352" s="921"/>
      <c r="W352" s="921"/>
      <c r="X352" s="921"/>
      <c r="Y352" s="921"/>
      <c r="Z352" s="921"/>
      <c r="AA352" s="921"/>
      <c r="AB352" s="921"/>
      <c r="AC352" s="921"/>
      <c r="AD352" s="921"/>
      <c r="AE352" s="921"/>
      <c r="AF352" s="921"/>
      <c r="AG352" s="1508"/>
      <c r="AH352" s="1508"/>
      <c r="AI352" s="1508"/>
      <c r="AJ352" s="1508"/>
      <c r="AL352" s="650"/>
      <c r="AM352" s="652"/>
      <c r="AN352" s="661"/>
      <c r="AO352" s="652"/>
      <c r="AP352" s="652"/>
      <c r="AQ352" s="652"/>
      <c r="AR352" s="652"/>
      <c r="AS352" s="652"/>
      <c r="AT352" s="652"/>
      <c r="AU352" s="652"/>
      <c r="AV352" s="652"/>
      <c r="AW352" s="652"/>
      <c r="AX352" s="652"/>
      <c r="AY352" s="652"/>
      <c r="AZ352" s="652"/>
      <c r="BA352" s="652"/>
      <c r="BB352" s="652"/>
      <c r="BC352" s="652"/>
      <c r="BD352" s="652"/>
      <c r="BE352" s="652"/>
      <c r="BF352" s="652"/>
      <c r="BG352" s="652"/>
      <c r="BH352" s="652"/>
      <c r="BI352" s="652"/>
      <c r="BJ352" s="652"/>
      <c r="BK352" s="652"/>
      <c r="BL352" s="652"/>
      <c r="BM352" s="652"/>
      <c r="BN352" s="652"/>
      <c r="BO352" s="652"/>
    </row>
    <row r="353" spans="1:67" s="5" customFormat="1" ht="15">
      <c r="A353" s="226" t="s">
        <v>444</v>
      </c>
      <c r="B353" s="36"/>
      <c r="C353" s="40" t="s">
        <v>1197</v>
      </c>
      <c r="D353" s="1749" t="s">
        <v>1176</v>
      </c>
      <c r="E353" s="40"/>
      <c r="F353" s="503"/>
      <c r="G353" s="40" t="s">
        <v>751</v>
      </c>
      <c r="H353" s="40">
        <v>53</v>
      </c>
      <c r="I353" s="40">
        <v>73</v>
      </c>
      <c r="J353" s="537">
        <f t="shared" si="52"/>
        <v>126</v>
      </c>
      <c r="K353" s="503"/>
      <c r="L353" s="606"/>
      <c r="M353" s="503"/>
      <c r="N353" s="606"/>
      <c r="O353" s="606"/>
      <c r="P353" s="606"/>
      <c r="Q353" s="925"/>
      <c r="R353" s="920"/>
      <c r="S353" s="921"/>
      <c r="T353" s="922"/>
      <c r="U353" s="921"/>
      <c r="V353" s="921"/>
      <c r="W353" s="921"/>
      <c r="X353" s="921"/>
      <c r="Y353" s="921"/>
      <c r="Z353" s="921"/>
      <c r="AA353" s="921"/>
      <c r="AB353" s="921"/>
      <c r="AC353" s="921"/>
      <c r="AD353" s="921"/>
      <c r="AE353" s="921"/>
      <c r="AF353" s="921"/>
      <c r="AG353" s="1508"/>
      <c r="AH353" s="1508"/>
      <c r="AI353" s="1508"/>
      <c r="AJ353" s="1508"/>
      <c r="AL353" s="650"/>
      <c r="AM353" s="652"/>
      <c r="AN353" s="661"/>
      <c r="AO353" s="652"/>
      <c r="AP353" s="652"/>
      <c r="AQ353" s="652"/>
      <c r="AR353" s="652"/>
      <c r="AS353" s="652"/>
      <c r="AT353" s="652"/>
      <c r="AU353" s="652"/>
      <c r="AV353" s="652"/>
      <c r="AW353" s="652"/>
      <c r="AX353" s="652"/>
      <c r="AY353" s="652"/>
      <c r="AZ353" s="652"/>
      <c r="BA353" s="652"/>
      <c r="BB353" s="652"/>
      <c r="BC353" s="652"/>
      <c r="BD353" s="652"/>
      <c r="BE353" s="652"/>
      <c r="BF353" s="652"/>
      <c r="BG353" s="652"/>
      <c r="BH353" s="652"/>
      <c r="BI353" s="652"/>
      <c r="BJ353" s="652"/>
      <c r="BK353" s="652"/>
      <c r="BL353" s="652"/>
      <c r="BM353" s="652"/>
      <c r="BN353" s="652"/>
      <c r="BO353" s="652"/>
    </row>
    <row r="354" spans="1:67" s="5" customFormat="1" ht="15">
      <c r="A354" s="226" t="s">
        <v>444</v>
      </c>
      <c r="B354" s="36"/>
      <c r="C354" s="40" t="s">
        <v>1198</v>
      </c>
      <c r="D354" s="1749" t="s">
        <v>1176</v>
      </c>
      <c r="E354" s="40"/>
      <c r="F354" s="530">
        <v>16</v>
      </c>
      <c r="G354" s="40" t="s">
        <v>751</v>
      </c>
      <c r="H354" s="40">
        <v>576</v>
      </c>
      <c r="I354" s="40">
        <v>1737</v>
      </c>
      <c r="J354" s="537">
        <f t="shared" si="52"/>
        <v>2313</v>
      </c>
      <c r="K354" s="530"/>
      <c r="L354" s="607"/>
      <c r="M354" s="530"/>
      <c r="N354" s="607"/>
      <c r="O354" s="607"/>
      <c r="P354" s="607"/>
      <c r="Q354" s="920"/>
      <c r="R354" s="920"/>
      <c r="S354" s="921"/>
      <c r="T354" s="922"/>
      <c r="U354" s="921"/>
      <c r="V354" s="921"/>
      <c r="W354" s="921"/>
      <c r="X354" s="921"/>
      <c r="Y354" s="921"/>
      <c r="Z354" s="921"/>
      <c r="AA354" s="921"/>
      <c r="AB354" s="921"/>
      <c r="AC354" s="921"/>
      <c r="AD354" s="921"/>
      <c r="AE354" s="921"/>
      <c r="AF354" s="921"/>
      <c r="AG354" s="1508"/>
      <c r="AH354" s="1508"/>
      <c r="AI354" s="1508"/>
      <c r="AJ354" s="1508"/>
      <c r="AL354" s="650"/>
      <c r="AM354" s="652"/>
      <c r="AN354" s="661"/>
      <c r="AO354" s="652"/>
      <c r="AP354" s="652"/>
      <c r="AQ354" s="652"/>
      <c r="AR354" s="652"/>
      <c r="AS354" s="652"/>
      <c r="AT354" s="652"/>
      <c r="AU354" s="652"/>
      <c r="AV354" s="652"/>
      <c r="AW354" s="652"/>
      <c r="AX354" s="652"/>
      <c r="AY354" s="652"/>
      <c r="AZ354" s="652"/>
      <c r="BA354" s="652"/>
      <c r="BB354" s="652"/>
      <c r="BC354" s="652"/>
      <c r="BD354" s="652"/>
      <c r="BE354" s="652"/>
      <c r="BF354" s="652"/>
      <c r="BG354" s="652"/>
      <c r="BH354" s="652"/>
      <c r="BI354" s="652"/>
      <c r="BJ354" s="652"/>
      <c r="BK354" s="652"/>
      <c r="BL354" s="652"/>
      <c r="BM354" s="652"/>
      <c r="BN354" s="652"/>
      <c r="BO354" s="652"/>
    </row>
    <row r="355" spans="1:67" s="5" customFormat="1" ht="15">
      <c r="A355" s="226" t="s">
        <v>444</v>
      </c>
      <c r="B355" s="36"/>
      <c r="C355" s="40" t="s">
        <v>1199</v>
      </c>
      <c r="D355" s="1749" t="s">
        <v>1176</v>
      </c>
      <c r="E355" s="40"/>
      <c r="F355" s="503"/>
      <c r="G355" s="40" t="s">
        <v>751</v>
      </c>
      <c r="H355" s="40">
        <v>301</v>
      </c>
      <c r="I355" s="40">
        <v>1669</v>
      </c>
      <c r="J355" s="537">
        <f t="shared" si="52"/>
        <v>1970</v>
      </c>
      <c r="K355" s="503"/>
      <c r="L355" s="606"/>
      <c r="M355" s="503"/>
      <c r="N355" s="606"/>
      <c r="O355" s="606"/>
      <c r="P355" s="606"/>
      <c r="Q355" s="925"/>
      <c r="R355" s="920"/>
      <c r="S355" s="921"/>
      <c r="T355" s="922"/>
      <c r="U355" s="921"/>
      <c r="V355" s="921"/>
      <c r="W355" s="921"/>
      <c r="X355" s="921"/>
      <c r="Y355" s="921"/>
      <c r="Z355" s="921"/>
      <c r="AA355" s="921"/>
      <c r="AB355" s="921"/>
      <c r="AC355" s="921"/>
      <c r="AD355" s="921"/>
      <c r="AE355" s="921"/>
      <c r="AF355" s="921"/>
      <c r="AG355" s="1508"/>
      <c r="AH355" s="1508"/>
      <c r="AI355" s="1508"/>
      <c r="AJ355" s="1508"/>
      <c r="AL355" s="650"/>
      <c r="AM355" s="652"/>
      <c r="AN355" s="661"/>
      <c r="AO355" s="652"/>
      <c r="AP355" s="652"/>
      <c r="AQ355" s="652"/>
      <c r="AR355" s="652"/>
      <c r="AS355" s="652"/>
      <c r="AT355" s="652"/>
      <c r="AU355" s="652"/>
      <c r="AV355" s="652"/>
      <c r="AW355" s="652"/>
      <c r="AX355" s="652"/>
      <c r="AY355" s="652"/>
      <c r="AZ355" s="652"/>
      <c r="BA355" s="652"/>
      <c r="BB355" s="652"/>
      <c r="BC355" s="652"/>
      <c r="BD355" s="652"/>
      <c r="BE355" s="652"/>
      <c r="BF355" s="652"/>
      <c r="BG355" s="652"/>
      <c r="BH355" s="652"/>
      <c r="BI355" s="652"/>
      <c r="BJ355" s="652"/>
      <c r="BK355" s="652"/>
      <c r="BL355" s="652"/>
      <c r="BM355" s="652"/>
      <c r="BN355" s="652"/>
      <c r="BO355" s="652"/>
    </row>
    <row r="356" spans="1:67" s="5" customFormat="1" ht="15">
      <c r="A356" s="226" t="s">
        <v>444</v>
      </c>
      <c r="B356" s="36"/>
      <c r="C356" s="40" t="s">
        <v>1200</v>
      </c>
      <c r="D356" s="1749" t="s">
        <v>1176</v>
      </c>
      <c r="E356" s="40"/>
      <c r="F356" s="530" t="s">
        <v>446</v>
      </c>
      <c r="G356" s="40" t="s">
        <v>689</v>
      </c>
      <c r="H356" s="40">
        <v>149</v>
      </c>
      <c r="I356" s="40">
        <v>593</v>
      </c>
      <c r="J356" s="537">
        <f t="shared" si="52"/>
        <v>742</v>
      </c>
      <c r="K356" s="530"/>
      <c r="L356" s="607"/>
      <c r="M356" s="530"/>
      <c r="N356" s="607"/>
      <c r="O356" s="607"/>
      <c r="P356" s="607"/>
      <c r="Q356" s="920"/>
      <c r="R356" s="920"/>
      <c r="S356" s="921"/>
      <c r="T356" s="922"/>
      <c r="U356" s="921"/>
      <c r="V356" s="921"/>
      <c r="W356" s="921"/>
      <c r="X356" s="921"/>
      <c r="Y356" s="921"/>
      <c r="Z356" s="921"/>
      <c r="AA356" s="921"/>
      <c r="AB356" s="921"/>
      <c r="AC356" s="921"/>
      <c r="AD356" s="921"/>
      <c r="AE356" s="921"/>
      <c r="AF356" s="921"/>
      <c r="AG356" s="1508"/>
      <c r="AH356" s="1508"/>
      <c r="AI356" s="1508"/>
      <c r="AJ356" s="1508"/>
      <c r="AL356" s="650"/>
      <c r="AM356" s="652"/>
      <c r="AN356" s="661"/>
      <c r="AO356" s="652"/>
      <c r="AP356" s="652"/>
      <c r="AQ356" s="652"/>
      <c r="AR356" s="652"/>
      <c r="AS356" s="652"/>
      <c r="AT356" s="652"/>
      <c r="AU356" s="652"/>
      <c r="AV356" s="652"/>
      <c r="AW356" s="652"/>
      <c r="AX356" s="652"/>
      <c r="AY356" s="652"/>
      <c r="AZ356" s="652"/>
      <c r="BA356" s="652"/>
      <c r="BB356" s="652"/>
      <c r="BC356" s="652"/>
      <c r="BD356" s="652"/>
      <c r="BE356" s="652"/>
      <c r="BF356" s="652"/>
      <c r="BG356" s="652"/>
      <c r="BH356" s="652"/>
      <c r="BI356" s="652"/>
      <c r="BJ356" s="652"/>
      <c r="BK356" s="652"/>
      <c r="BL356" s="652"/>
      <c r="BM356" s="652"/>
      <c r="BN356" s="652"/>
      <c r="BO356" s="652"/>
    </row>
    <row r="357" spans="1:67" s="5" customFormat="1" ht="15">
      <c r="A357" s="226" t="s">
        <v>444</v>
      </c>
      <c r="B357" s="36"/>
      <c r="C357" s="40" t="s">
        <v>1201</v>
      </c>
      <c r="D357" s="1749" t="s">
        <v>1176</v>
      </c>
      <c r="E357" s="40"/>
      <c r="F357" s="503"/>
      <c r="G357" s="40" t="s">
        <v>751</v>
      </c>
      <c r="H357" s="40">
        <v>158</v>
      </c>
      <c r="I357" s="40">
        <v>396</v>
      </c>
      <c r="J357" s="537">
        <f t="shared" si="52"/>
        <v>554</v>
      </c>
      <c r="K357" s="503"/>
      <c r="L357" s="606"/>
      <c r="M357" s="503"/>
      <c r="N357" s="606"/>
      <c r="O357" s="606"/>
      <c r="P357" s="606"/>
      <c r="Q357" s="925"/>
      <c r="R357" s="920"/>
      <c r="S357" s="921"/>
      <c r="T357" s="922"/>
      <c r="U357" s="921"/>
      <c r="V357" s="921"/>
      <c r="W357" s="921"/>
      <c r="X357" s="921"/>
      <c r="Y357" s="921"/>
      <c r="Z357" s="921"/>
      <c r="AA357" s="921"/>
      <c r="AB357" s="921"/>
      <c r="AC357" s="921"/>
      <c r="AD357" s="921"/>
      <c r="AE357" s="921"/>
      <c r="AF357" s="921"/>
      <c r="AG357" s="1508"/>
      <c r="AH357" s="1508"/>
      <c r="AI357" s="1508"/>
      <c r="AJ357" s="1508"/>
      <c r="AL357" s="650"/>
      <c r="AM357" s="652"/>
      <c r="AN357" s="661"/>
      <c r="AO357" s="652"/>
      <c r="AP357" s="652"/>
      <c r="AQ357" s="652"/>
      <c r="AR357" s="652"/>
      <c r="AS357" s="652"/>
      <c r="AT357" s="652"/>
      <c r="AU357" s="652"/>
      <c r="AV357" s="652"/>
      <c r="AW357" s="652"/>
      <c r="AX357" s="652"/>
      <c r="AY357" s="652"/>
      <c r="AZ357" s="652"/>
      <c r="BA357" s="652"/>
      <c r="BB357" s="652"/>
      <c r="BC357" s="652"/>
      <c r="BD357" s="652"/>
      <c r="BE357" s="652"/>
      <c r="BF357" s="652"/>
      <c r="BG357" s="652"/>
      <c r="BH357" s="652"/>
      <c r="BI357" s="652"/>
      <c r="BJ357" s="652"/>
      <c r="BK357" s="652"/>
      <c r="BL357" s="652"/>
      <c r="BM357" s="652"/>
      <c r="BN357" s="652"/>
      <c r="BO357" s="652"/>
    </row>
    <row r="358" spans="1:67" s="5" customFormat="1" ht="15">
      <c r="A358" s="226" t="s">
        <v>444</v>
      </c>
      <c r="B358" s="36"/>
      <c r="C358" s="40" t="s">
        <v>1202</v>
      </c>
      <c r="D358" s="1749" t="s">
        <v>1176</v>
      </c>
      <c r="E358" s="40"/>
      <c r="F358" s="530" t="s">
        <v>446</v>
      </c>
      <c r="G358" s="40" t="s">
        <v>751</v>
      </c>
      <c r="H358" s="40">
        <v>113</v>
      </c>
      <c r="I358" s="40">
        <v>381</v>
      </c>
      <c r="J358" s="537">
        <f t="shared" si="52"/>
        <v>494</v>
      </c>
      <c r="K358" s="530"/>
      <c r="L358" s="607"/>
      <c r="M358" s="530"/>
      <c r="N358" s="607"/>
      <c r="O358" s="607"/>
      <c r="P358" s="607"/>
      <c r="Q358" s="925"/>
      <c r="R358" s="920"/>
      <c r="S358" s="921"/>
      <c r="T358" s="922"/>
      <c r="U358" s="921"/>
      <c r="V358" s="921"/>
      <c r="W358" s="921"/>
      <c r="X358" s="921"/>
      <c r="Y358" s="921"/>
      <c r="Z358" s="921"/>
      <c r="AA358" s="921"/>
      <c r="AB358" s="921"/>
      <c r="AC358" s="921"/>
      <c r="AD358" s="921"/>
      <c r="AE358" s="921"/>
      <c r="AF358" s="921"/>
      <c r="AG358" s="1509"/>
      <c r="AH358" s="1509"/>
      <c r="AI358" s="1509"/>
      <c r="AJ358" s="1509"/>
      <c r="AL358" s="650"/>
      <c r="AM358" s="652"/>
      <c r="AN358" s="661"/>
      <c r="AO358" s="652"/>
      <c r="AP358" s="652"/>
      <c r="AQ358" s="652"/>
      <c r="AR358" s="652"/>
      <c r="AS358" s="652"/>
      <c r="AT358" s="652"/>
      <c r="AU358" s="652"/>
      <c r="AV358" s="652"/>
      <c r="AW358" s="652"/>
      <c r="AX358" s="652"/>
      <c r="AY358" s="652"/>
      <c r="AZ358" s="652"/>
      <c r="BA358" s="652"/>
      <c r="BB358" s="652"/>
      <c r="BC358" s="652"/>
      <c r="BD358" s="652"/>
      <c r="BE358" s="652"/>
      <c r="BF358" s="652"/>
      <c r="BG358" s="652"/>
      <c r="BH358" s="652"/>
      <c r="BI358" s="652"/>
      <c r="BJ358" s="652"/>
      <c r="BK358" s="652"/>
      <c r="BL358" s="652"/>
      <c r="BM358" s="652"/>
      <c r="BN358" s="652"/>
      <c r="BO358" s="652"/>
    </row>
    <row r="359" spans="1:67" s="5" customFormat="1" ht="15">
      <c r="A359" s="490"/>
      <c r="B359" s="27"/>
      <c r="C359" s="27"/>
      <c r="D359" s="27"/>
      <c r="E359" s="27"/>
      <c r="F359" s="542"/>
      <c r="G359" s="27"/>
      <c r="H359" s="27"/>
      <c r="I359" s="27"/>
      <c r="J359" s="526"/>
      <c r="K359" s="542"/>
      <c r="L359" s="622"/>
      <c r="M359" s="542"/>
      <c r="N359" s="622"/>
      <c r="O359" s="622"/>
      <c r="P359" s="622"/>
      <c r="Q359" s="921">
        <f t="shared" ref="Q359:AF359" si="53">COUNTA(Q331:Q358)</f>
        <v>0</v>
      </c>
      <c r="R359" s="921">
        <f t="shared" si="53"/>
        <v>1</v>
      </c>
      <c r="S359" s="921">
        <f t="shared" si="53"/>
        <v>0</v>
      </c>
      <c r="T359" s="969">
        <f t="shared" si="53"/>
        <v>1</v>
      </c>
      <c r="U359" s="921">
        <f t="shared" si="53"/>
        <v>0</v>
      </c>
      <c r="V359" s="921">
        <f t="shared" si="53"/>
        <v>0</v>
      </c>
      <c r="W359" s="921">
        <f t="shared" si="53"/>
        <v>1</v>
      </c>
      <c r="X359" s="921">
        <f t="shared" si="53"/>
        <v>0</v>
      </c>
      <c r="Y359" s="921">
        <f t="shared" si="53"/>
        <v>0</v>
      </c>
      <c r="Z359" s="921">
        <f t="shared" si="53"/>
        <v>1</v>
      </c>
      <c r="AA359" s="921">
        <f t="shared" si="53"/>
        <v>0</v>
      </c>
      <c r="AB359" s="921">
        <f t="shared" si="53"/>
        <v>0</v>
      </c>
      <c r="AC359" s="921">
        <f t="shared" si="53"/>
        <v>0</v>
      </c>
      <c r="AD359" s="921">
        <f t="shared" si="53"/>
        <v>0</v>
      </c>
      <c r="AE359" s="921">
        <f t="shared" si="53"/>
        <v>0</v>
      </c>
      <c r="AF359" s="921">
        <f t="shared" si="53"/>
        <v>0</v>
      </c>
      <c r="AG359" s="1511"/>
      <c r="AH359" s="1512"/>
      <c r="AI359" s="1512"/>
      <c r="AJ359" s="1513"/>
      <c r="AL359" s="650"/>
      <c r="AM359" s="652"/>
      <c r="AN359" s="661"/>
      <c r="AO359" s="652"/>
      <c r="AP359" s="652"/>
      <c r="AQ359" s="652"/>
      <c r="AR359" s="652"/>
      <c r="AS359" s="652"/>
      <c r="AT359" s="652"/>
      <c r="AU359" s="652"/>
      <c r="AV359" s="652"/>
      <c r="AW359" s="652"/>
      <c r="AX359" s="652"/>
      <c r="AY359" s="652"/>
      <c r="AZ359" s="652"/>
      <c r="BA359" s="652"/>
      <c r="BB359" s="652"/>
      <c r="BC359" s="652"/>
      <c r="BD359" s="652"/>
      <c r="BE359" s="652"/>
      <c r="BF359" s="652"/>
      <c r="BG359" s="652"/>
      <c r="BH359" s="652"/>
      <c r="BI359" s="652"/>
      <c r="BJ359" s="652"/>
      <c r="BK359" s="652"/>
      <c r="BL359" s="652"/>
      <c r="BM359" s="652"/>
      <c r="BN359" s="652"/>
      <c r="BO359" s="652"/>
    </row>
  </sheetData>
  <dataValidations count="5">
    <dataValidation type="list" allowBlank="1" showInputMessage="1" showErrorMessage="1" sqref="O308">
      <formula1>$AN$10:$AN$16</formula1>
    </dataValidation>
    <dataValidation type="list" allowBlank="1" showInputMessage="1" showErrorMessage="1" sqref="K307 K329">
      <formula1>$T$8:$T$12</formula1>
    </dataValidation>
    <dataValidation type="list" allowBlank="1" showInputMessage="1" showErrorMessage="1" sqref="K248 K241 K218 K186 L126 K125:K126 K102 K97 K79:K80 K50:K51 K47 K17 K6:K7 L35 K54 K90 K107 K115 K165 K180 K195 K227 K232 K257 K261 K273 K104">
      <formula1>$AM$10:$AM$14</formula1>
    </dataValidation>
    <dataValidation type="list" allowBlank="1" showInputMessage="1" showErrorMessage="1" sqref="M248 M241 M218 M185:M186 M124:M126 M97 M78:M80 M20 M25:M27 M52:M54 M89:M90 M107 M164:M165 M194:M195 M202 M221 M231:M232 M257">
      <formula1>$AN$10:$AN$15</formula1>
    </dataValidation>
    <dataValidation type="list" allowBlank="1" showInputMessage="1" showErrorMessage="1" sqref="O248 O241 O218 O186 O181 O125:O126 O79:O80 O6:O7 O27 O35 O53 O89:O90 O107 O165 O195 O202 O221 O232 O257 O261 O273">
      <formula1>$AO$10:$AO$16</formula1>
    </dataValidation>
  </dataValidations>
  <pageMargins left="0.75" right="0.75" top="1" bottom="1" header="0.5" footer="0.5"/>
  <pageSetup paperSize="9" orientation="portrait" horizontalDpi="4294967292" verticalDpi="4294967292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'[2]COAST MAPPING'!#REF!</xm:f>
          </x14:formula1>
          <xm:sqref>K292 K308 K295</xm:sqref>
        </x14:dataValidation>
        <x14:dataValidation type="list" allowBlank="1" showInputMessage="1" showErrorMessage="1">
          <x14:formula1>
            <xm:f>'COAST MAPPING'!$AL$10:$AL$14</xm:f>
          </x14:formula1>
          <xm:sqref>K27:L27</xm:sqref>
        </x14:dataValidation>
        <x14:dataValidation type="list" allowBlank="1" showInputMessage="1" showErrorMessage="1">
          <x14:formula1>
            <xm:f>'COAST MAPPING'!$AM$10:$AM$15</xm:f>
          </x14:formula1>
          <xm:sqref>M5:M7</xm:sqref>
        </x14:dataValidation>
        <x14:dataValidation type="list" allowBlank="1" showInputMessage="1" showErrorMessage="1">
          <x14:formula1>
            <xm:f>'COAST MAPPING'!$AN$10:$AN$16</xm:f>
          </x14:formula1>
          <xm:sqref>O20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BQ259"/>
  <sheetViews>
    <sheetView zoomScale="90" zoomScaleNormal="90" workbookViewId="0">
      <pane xSplit="3" ySplit="10" topLeftCell="D11" activePane="bottomRight" state="frozen"/>
      <selection pane="topRight" activeCell="E1" sqref="E1"/>
      <selection pane="bottomLeft" activeCell="A11" sqref="A11"/>
      <selection pane="bottomRight" activeCell="D249" sqref="D249:D258"/>
    </sheetView>
  </sheetViews>
  <sheetFormatPr defaultColWidth="11.42578125" defaultRowHeight="12.75"/>
  <cols>
    <col min="1" max="38" width="37" customWidth="1"/>
  </cols>
  <sheetData>
    <row r="1" spans="1:69" s="4" customFormat="1" ht="21.75" thickBot="1">
      <c r="A1" s="1364"/>
      <c r="B1" s="1364"/>
      <c r="C1" s="1364"/>
      <c r="D1" s="1364"/>
      <c r="E1" s="1364"/>
      <c r="F1" s="1364"/>
      <c r="G1" s="1364"/>
      <c r="H1" s="1364"/>
      <c r="I1" s="1364"/>
      <c r="J1" s="1364"/>
      <c r="K1" s="1364"/>
      <c r="L1" s="1364"/>
      <c r="M1" s="1364"/>
      <c r="N1" s="1364"/>
      <c r="O1" s="1364"/>
      <c r="P1" s="1364"/>
      <c r="Q1" s="1364"/>
      <c r="R1" s="1364"/>
      <c r="S1" s="1364"/>
      <c r="T1" s="1364"/>
      <c r="U1" s="1364"/>
      <c r="V1" s="1364"/>
      <c r="W1" s="1364"/>
      <c r="X1" s="1364"/>
      <c r="Y1" s="1364"/>
      <c r="Z1" s="1364"/>
      <c r="AA1" s="1364"/>
      <c r="AB1" s="1364"/>
      <c r="AC1" s="1364"/>
      <c r="AD1" s="1364"/>
      <c r="AE1" s="1364"/>
      <c r="AF1" s="1364"/>
      <c r="AG1" s="1364"/>
      <c r="AH1" s="1364"/>
      <c r="AI1" s="1364"/>
      <c r="AJ1" s="1364"/>
      <c r="AK1" s="1364"/>
      <c r="AL1" s="1402"/>
      <c r="AN1" s="650"/>
      <c r="AO1" s="651"/>
      <c r="AP1" s="661"/>
      <c r="AQ1" s="651"/>
      <c r="AR1" s="651"/>
      <c r="AS1" s="651"/>
      <c r="AT1" s="651"/>
      <c r="AU1" s="651"/>
      <c r="AV1" s="651"/>
      <c r="AW1" s="651"/>
      <c r="AX1" s="651"/>
      <c r="AY1" s="651"/>
      <c r="AZ1" s="651"/>
      <c r="BA1" s="651"/>
      <c r="BB1" s="651"/>
      <c r="BC1" s="651"/>
      <c r="BD1" s="651"/>
      <c r="BE1" s="651"/>
      <c r="BF1" s="651"/>
      <c r="BG1" s="651"/>
      <c r="BH1" s="651"/>
      <c r="BI1" s="651"/>
      <c r="BJ1" s="651"/>
      <c r="BK1" s="651"/>
      <c r="BL1" s="651"/>
      <c r="BM1" s="651"/>
      <c r="BN1" s="651"/>
      <c r="BO1" s="651"/>
      <c r="BP1" s="651"/>
      <c r="BQ1" s="651"/>
    </row>
    <row r="2" spans="1:69" s="4" customFormat="1" ht="15.75" customHeight="1">
      <c r="A2" s="1369" t="s">
        <v>1</v>
      </c>
      <c r="B2" s="1799" t="s">
        <v>683</v>
      </c>
      <c r="C2" s="1799" t="s">
        <v>684</v>
      </c>
      <c r="D2" s="1799" t="s">
        <v>2700</v>
      </c>
      <c r="E2" s="1385"/>
      <c r="F2" s="1377" t="s">
        <v>2640</v>
      </c>
      <c r="G2" s="1377"/>
      <c r="H2" s="1377"/>
      <c r="I2" s="1453" t="s">
        <v>687</v>
      </c>
      <c r="J2" s="1453"/>
      <c r="K2" s="1453"/>
      <c r="L2" s="1372" t="s">
        <v>2646</v>
      </c>
      <c r="M2" s="1382" t="s">
        <v>2647</v>
      </c>
      <c r="N2" s="1383"/>
      <c r="O2" s="1383"/>
      <c r="P2" s="1383"/>
      <c r="Q2" s="1383"/>
      <c r="R2" s="1384"/>
      <c r="S2" s="1534"/>
      <c r="T2" s="1535"/>
      <c r="U2" s="1535"/>
      <c r="V2" s="1535"/>
      <c r="W2" s="1536" t="s">
        <v>1523</v>
      </c>
      <c r="X2" s="1537"/>
      <c r="Y2" s="1537"/>
      <c r="Z2" s="1537"/>
      <c r="AA2" s="1537"/>
      <c r="AB2" s="1538" t="s">
        <v>749</v>
      </c>
      <c r="AC2" s="1538"/>
      <c r="AD2" s="1538"/>
      <c r="AE2" s="1538"/>
      <c r="AF2" s="1538"/>
      <c r="AG2" s="1538"/>
      <c r="AH2" s="1538"/>
      <c r="AI2" s="1536" t="s">
        <v>1526</v>
      </c>
      <c r="AJ2" s="1537"/>
      <c r="AK2" s="1537"/>
      <c r="AL2" s="1542"/>
      <c r="AN2" s="650"/>
      <c r="AO2" s="651"/>
      <c r="AP2" s="661"/>
      <c r="AQ2" s="651"/>
      <c r="AR2" s="651"/>
      <c r="AS2" s="651"/>
      <c r="AT2" s="651"/>
      <c r="AU2" s="651"/>
      <c r="AV2" s="651"/>
      <c r="AW2" s="651"/>
      <c r="AX2" s="651"/>
      <c r="AY2" s="651"/>
      <c r="AZ2" s="651"/>
      <c r="BA2" s="651"/>
      <c r="BB2" s="651"/>
      <c r="BC2" s="651"/>
      <c r="BD2" s="651"/>
      <c r="BE2" s="651"/>
      <c r="BF2" s="651"/>
      <c r="BG2" s="651"/>
      <c r="BH2" s="651"/>
      <c r="BI2" s="651"/>
      <c r="BJ2" s="651"/>
      <c r="BK2" s="651"/>
      <c r="BL2" s="651"/>
      <c r="BM2" s="651"/>
      <c r="BN2" s="651"/>
      <c r="BO2" s="651"/>
      <c r="BP2" s="651"/>
      <c r="BQ2" s="651"/>
    </row>
    <row r="3" spans="1:69" s="4" customFormat="1" ht="60.75" customHeight="1">
      <c r="A3" s="1370"/>
      <c r="B3" s="1800"/>
      <c r="C3" s="1800"/>
      <c r="D3" s="1800"/>
      <c r="E3" s="1386" t="s">
        <v>2669</v>
      </c>
      <c r="F3" s="1378"/>
      <c r="G3" s="1378" t="s">
        <v>2669</v>
      </c>
      <c r="H3" s="1378" t="s">
        <v>2679</v>
      </c>
      <c r="I3" s="1454"/>
      <c r="J3" s="1302" t="s">
        <v>2678</v>
      </c>
      <c r="K3" s="1302" t="s">
        <v>2676</v>
      </c>
      <c r="L3" s="1373"/>
      <c r="M3" s="1378" t="s">
        <v>2428</v>
      </c>
      <c r="N3" s="1409" t="s">
        <v>2637</v>
      </c>
      <c r="O3" s="1378" t="s">
        <v>2638</v>
      </c>
      <c r="P3" s="1409" t="s">
        <v>2639</v>
      </c>
      <c r="Q3" s="1378" t="s">
        <v>2435</v>
      </c>
      <c r="R3" s="1409" t="s">
        <v>2641</v>
      </c>
      <c r="S3" s="1539" t="s">
        <v>691</v>
      </c>
      <c r="T3" s="1539" t="s">
        <v>692</v>
      </c>
      <c r="U3" s="1539" t="s">
        <v>1516</v>
      </c>
      <c r="V3" s="1539" t="s">
        <v>1524</v>
      </c>
      <c r="W3" s="1540" t="s">
        <v>693</v>
      </c>
      <c r="X3" s="1540"/>
      <c r="Y3" s="1540" t="s">
        <v>699</v>
      </c>
      <c r="Z3" s="1540"/>
      <c r="AA3" s="1540" t="s">
        <v>700</v>
      </c>
      <c r="AB3" s="1540" t="s">
        <v>685</v>
      </c>
      <c r="AC3" s="1540" t="s">
        <v>2635</v>
      </c>
      <c r="AD3" s="1540"/>
      <c r="AE3" s="1540" t="s">
        <v>686</v>
      </c>
      <c r="AF3" s="1540" t="s">
        <v>710</v>
      </c>
      <c r="AG3" s="1540" t="s">
        <v>750</v>
      </c>
      <c r="AH3" s="1540" t="s">
        <v>703</v>
      </c>
      <c r="AI3" s="1546" t="s">
        <v>2213</v>
      </c>
      <c r="AJ3" s="1543" t="s">
        <v>2634</v>
      </c>
      <c r="AK3" s="1544"/>
      <c r="AL3" s="1545"/>
      <c r="AN3" s="650"/>
      <c r="AO3" s="651"/>
      <c r="AP3" s="661"/>
      <c r="AQ3" s="651"/>
      <c r="AR3" s="651"/>
      <c r="AS3" s="651"/>
      <c r="AT3" s="651"/>
      <c r="AU3" s="651"/>
      <c r="AV3" s="651"/>
      <c r="AW3" s="651"/>
      <c r="AX3" s="651"/>
      <c r="AY3" s="651"/>
      <c r="AZ3" s="651"/>
      <c r="BA3" s="651"/>
      <c r="BB3" s="651"/>
      <c r="BC3" s="651"/>
      <c r="BD3" s="651"/>
      <c r="BE3" s="651"/>
      <c r="BF3" s="651"/>
      <c r="BG3" s="651"/>
      <c r="BH3" s="651"/>
      <c r="BI3" s="651"/>
      <c r="BJ3" s="651"/>
      <c r="BK3" s="651"/>
      <c r="BL3" s="651"/>
      <c r="BM3" s="651"/>
      <c r="BN3" s="651"/>
      <c r="BO3" s="651"/>
      <c r="BP3" s="651"/>
      <c r="BQ3" s="651"/>
    </row>
    <row r="4" spans="1:69" s="4" customFormat="1" ht="15">
      <c r="A4" s="1371"/>
      <c r="B4" s="1801"/>
      <c r="C4" s="1801"/>
      <c r="D4" s="1801"/>
      <c r="E4" s="1387"/>
      <c r="F4" s="1379"/>
      <c r="G4" s="1379"/>
      <c r="H4" s="1379"/>
      <c r="I4" s="1455"/>
      <c r="J4" s="1455"/>
      <c r="K4" s="1455"/>
      <c r="L4" s="1374"/>
      <c r="M4" s="1379"/>
      <c r="N4" s="1410"/>
      <c r="O4" s="1379"/>
      <c r="P4" s="1410"/>
      <c r="Q4" s="1379"/>
      <c r="R4" s="1410"/>
      <c r="S4" s="1540"/>
      <c r="T4" s="1540"/>
      <c r="U4" s="1540"/>
      <c r="V4" s="1540"/>
      <c r="W4" s="1541">
        <v>6400</v>
      </c>
      <c r="X4" s="1541">
        <v>8222</v>
      </c>
      <c r="Y4" s="1541" t="s">
        <v>711</v>
      </c>
      <c r="Z4" s="1541" t="s">
        <v>724</v>
      </c>
      <c r="AA4" s="1541"/>
      <c r="AB4" s="1541"/>
      <c r="AC4" s="1541" t="s">
        <v>940</v>
      </c>
      <c r="AD4" s="1541" t="s">
        <v>709</v>
      </c>
      <c r="AE4" s="1541"/>
      <c r="AF4" s="1541" t="s">
        <v>715</v>
      </c>
      <c r="AG4" s="1541"/>
      <c r="AH4" s="1541"/>
      <c r="AI4" s="1547"/>
      <c r="AJ4" s="1541" t="s">
        <v>2535</v>
      </c>
      <c r="AK4" s="1541" t="s">
        <v>2536</v>
      </c>
      <c r="AL4" s="1097" t="s">
        <v>2537</v>
      </c>
      <c r="AN4" s="650"/>
      <c r="AO4" s="651"/>
      <c r="AP4" s="661"/>
      <c r="AQ4" s="651"/>
      <c r="AR4" s="651"/>
      <c r="AS4" s="651"/>
      <c r="AT4" s="651"/>
      <c r="AU4" s="651"/>
      <c r="AV4" s="651"/>
      <c r="AW4" s="651"/>
      <c r="AX4" s="651"/>
      <c r="AY4" s="651"/>
      <c r="AZ4" s="651"/>
      <c r="BA4" s="651"/>
      <c r="BB4" s="651"/>
      <c r="BC4" s="651"/>
      <c r="BD4" s="651"/>
      <c r="BE4" s="651"/>
      <c r="BF4" s="651"/>
      <c r="BG4" s="651"/>
      <c r="BH4" s="651"/>
      <c r="BI4" s="651"/>
      <c r="BJ4" s="651"/>
      <c r="BK4" s="651"/>
      <c r="BL4" s="651"/>
      <c r="BM4" s="651"/>
      <c r="BN4" s="651"/>
      <c r="BO4" s="651"/>
      <c r="BP4" s="651"/>
      <c r="BQ4" s="651"/>
    </row>
    <row r="5" spans="1:69" s="1182" customFormat="1" ht="15">
      <c r="A5" s="1175"/>
      <c r="B5" s="1176"/>
      <c r="C5" s="1176"/>
      <c r="D5" s="1176"/>
      <c r="E5" s="1176"/>
      <c r="F5" s="1177"/>
      <c r="G5" s="1177"/>
      <c r="H5" s="1177"/>
      <c r="I5" s="1178"/>
      <c r="J5" s="1178"/>
      <c r="K5" s="1178"/>
      <c r="L5" s="1179">
        <f>SUM(L6:L10)</f>
        <v>2188</v>
      </c>
      <c r="M5" s="1177"/>
      <c r="N5" s="1177"/>
      <c r="O5" s="1177"/>
      <c r="P5" s="1177"/>
      <c r="Q5" s="1177"/>
      <c r="R5" s="1177"/>
      <c r="S5" s="1180"/>
      <c r="T5" s="1180"/>
      <c r="U5" s="1180"/>
      <c r="V5" s="1180"/>
      <c r="W5" s="1180"/>
      <c r="X5" s="1180"/>
      <c r="Y5" s="1180"/>
      <c r="Z5" s="1180"/>
      <c r="AA5" s="1180"/>
      <c r="AB5" s="1180"/>
      <c r="AC5" s="1180"/>
      <c r="AD5" s="1180"/>
      <c r="AE5" s="1180"/>
      <c r="AF5" s="1180"/>
      <c r="AG5" s="1180"/>
      <c r="AH5" s="1180"/>
      <c r="AI5" s="1180"/>
      <c r="AJ5" s="1180"/>
      <c r="AK5" s="1180"/>
      <c r="AL5" s="1181"/>
      <c r="AN5" s="1171"/>
      <c r="AO5" s="1183"/>
      <c r="AP5" s="1173"/>
      <c r="AQ5" s="1183"/>
      <c r="AR5" s="1183"/>
      <c r="AS5" s="1183"/>
      <c r="AT5" s="1183"/>
      <c r="AU5" s="1183"/>
      <c r="AV5" s="1183"/>
      <c r="AW5" s="1183"/>
      <c r="AX5" s="1183"/>
      <c r="AY5" s="1183"/>
      <c r="AZ5" s="1183"/>
      <c r="BA5" s="1183"/>
      <c r="BB5" s="1183"/>
      <c r="BC5" s="1183"/>
      <c r="BD5" s="1183"/>
      <c r="BE5" s="1183"/>
      <c r="BF5" s="1183"/>
      <c r="BG5" s="1183"/>
      <c r="BH5" s="1183"/>
      <c r="BI5" s="1183"/>
      <c r="BJ5" s="1183"/>
      <c r="BK5" s="1183"/>
      <c r="BL5" s="1183"/>
      <c r="BM5" s="1183"/>
      <c r="BN5" s="1183"/>
      <c r="BO5" s="1183"/>
      <c r="BP5" s="1183"/>
      <c r="BQ5" s="1183"/>
    </row>
    <row r="6" spans="1:69" s="1182" customFormat="1" ht="15">
      <c r="A6" s="1175" t="s">
        <v>707</v>
      </c>
      <c r="B6" s="1176" t="s">
        <v>2662</v>
      </c>
      <c r="C6" s="1176">
        <f>COUNTA(C7:C10)</f>
        <v>3</v>
      </c>
      <c r="D6" s="1176"/>
      <c r="E6" s="1176"/>
      <c r="F6" s="1177"/>
      <c r="G6" s="1177"/>
      <c r="H6" s="1177"/>
      <c r="I6" s="1178"/>
      <c r="J6" s="1178"/>
      <c r="K6" s="1178"/>
      <c r="L6" s="1179">
        <v>1419</v>
      </c>
      <c r="M6" s="1174" t="s">
        <v>2429</v>
      </c>
      <c r="N6" s="1177"/>
      <c r="O6" s="1174" t="s">
        <v>2642</v>
      </c>
      <c r="P6" s="1177"/>
      <c r="Q6" s="1174" t="s">
        <v>940</v>
      </c>
      <c r="R6" s="1177"/>
      <c r="S6" s="1180"/>
      <c r="T6" s="1180"/>
      <c r="U6" s="1180"/>
      <c r="V6" s="1180"/>
      <c r="W6" s="1180"/>
      <c r="X6" s="1180"/>
      <c r="Y6" s="1180"/>
      <c r="Z6" s="1180"/>
      <c r="AA6" s="1180"/>
      <c r="AB6" s="1180"/>
      <c r="AC6" s="1180"/>
      <c r="AD6" s="1180"/>
      <c r="AE6" s="1180"/>
      <c r="AF6" s="1180"/>
      <c r="AG6" s="1180"/>
      <c r="AH6" s="1180"/>
      <c r="AI6" s="1180"/>
      <c r="AJ6" s="1180"/>
      <c r="AK6" s="1180"/>
      <c r="AL6" s="1181"/>
      <c r="AN6" s="1171"/>
      <c r="AO6" s="1183"/>
      <c r="AP6" s="1173"/>
      <c r="AQ6" s="1183"/>
      <c r="AR6" s="1183"/>
      <c r="AS6" s="1183"/>
      <c r="AT6" s="1183"/>
      <c r="AU6" s="1183"/>
      <c r="AV6" s="1183"/>
      <c r="AW6" s="1183"/>
      <c r="AX6" s="1183"/>
      <c r="AY6" s="1183"/>
      <c r="AZ6" s="1183"/>
      <c r="BA6" s="1183"/>
      <c r="BB6" s="1183"/>
      <c r="BC6" s="1183"/>
      <c r="BD6" s="1183"/>
      <c r="BE6" s="1183"/>
      <c r="BF6" s="1183"/>
      <c r="BG6" s="1183"/>
      <c r="BH6" s="1183"/>
      <c r="BI6" s="1183"/>
      <c r="BJ6" s="1183"/>
      <c r="BK6" s="1183"/>
      <c r="BL6" s="1183"/>
      <c r="BM6" s="1183"/>
      <c r="BN6" s="1183"/>
      <c r="BO6" s="1183"/>
      <c r="BP6" s="1183"/>
      <c r="BQ6" s="1183"/>
    </row>
    <row r="7" spans="1:69" s="22" customFormat="1" ht="15">
      <c r="A7" s="669"/>
      <c r="B7" s="1899"/>
      <c r="C7" s="1900"/>
      <c r="D7" s="1900"/>
      <c r="E7" s="1548"/>
      <c r="F7" s="503"/>
      <c r="G7" s="503"/>
      <c r="H7" s="503"/>
      <c r="I7" s="28"/>
      <c r="J7" s="28"/>
      <c r="K7" s="28"/>
      <c r="L7" s="502"/>
      <c r="M7" s="503"/>
      <c r="N7" s="606"/>
      <c r="O7" s="503"/>
      <c r="P7" s="606"/>
      <c r="Q7" s="606"/>
      <c r="R7" s="606"/>
      <c r="S7" s="804"/>
      <c r="T7" s="804"/>
      <c r="U7" s="805" t="s">
        <v>1525</v>
      </c>
      <c r="V7" s="1098"/>
      <c r="W7" s="805" t="s">
        <v>1525</v>
      </c>
      <c r="X7" s="805"/>
      <c r="Y7" s="805"/>
      <c r="Z7" s="805"/>
      <c r="AA7" s="805"/>
      <c r="AB7" s="805"/>
      <c r="AC7" s="805" t="s">
        <v>1525</v>
      </c>
      <c r="AD7" s="805"/>
      <c r="AE7" s="805"/>
      <c r="AF7" s="805"/>
      <c r="AG7" s="805"/>
      <c r="AH7" s="805"/>
      <c r="AI7" s="1417"/>
      <c r="AJ7" s="1431"/>
      <c r="AK7" s="1431"/>
      <c r="AL7" s="1099"/>
      <c r="AN7" s="650"/>
      <c r="AO7" s="652"/>
      <c r="AP7" s="661"/>
      <c r="AQ7" s="652"/>
      <c r="AR7" s="652"/>
      <c r="AS7" s="652"/>
      <c r="AT7" s="652"/>
      <c r="AU7" s="652"/>
      <c r="AV7" s="652"/>
      <c r="AW7" s="652"/>
      <c r="AX7" s="652"/>
      <c r="AY7" s="652"/>
      <c r="AZ7" s="652"/>
      <c r="BA7" s="652"/>
      <c r="BB7" s="652"/>
      <c r="BC7" s="652"/>
      <c r="BD7" s="652"/>
      <c r="BE7" s="652"/>
      <c r="BF7" s="652"/>
      <c r="BG7" s="652"/>
      <c r="BH7" s="652"/>
      <c r="BI7" s="652"/>
      <c r="BJ7" s="652"/>
      <c r="BK7" s="652"/>
      <c r="BL7" s="652"/>
      <c r="BM7" s="652"/>
      <c r="BN7" s="652"/>
      <c r="BO7" s="652"/>
      <c r="BP7" s="652"/>
      <c r="BQ7" s="652"/>
    </row>
    <row r="8" spans="1:69" s="16" customFormat="1" ht="15">
      <c r="A8" s="226" t="s">
        <v>707</v>
      </c>
      <c r="B8" s="36"/>
      <c r="C8" s="29" t="s">
        <v>1226</v>
      </c>
      <c r="D8" s="1176" t="s">
        <v>2662</v>
      </c>
      <c r="E8" s="29"/>
      <c r="F8" s="516">
        <v>136</v>
      </c>
      <c r="G8" s="516"/>
      <c r="H8" s="516"/>
      <c r="I8" s="36" t="s">
        <v>751</v>
      </c>
      <c r="J8" s="36"/>
      <c r="K8" s="36"/>
      <c r="L8" s="515">
        <v>89</v>
      </c>
      <c r="M8" s="516"/>
      <c r="N8" s="613"/>
      <c r="O8" s="516"/>
      <c r="P8" s="613"/>
      <c r="Q8" s="613"/>
      <c r="R8" s="613"/>
      <c r="S8" s="806"/>
      <c r="T8" s="806"/>
      <c r="U8" s="807"/>
      <c r="V8" s="1100"/>
      <c r="W8" s="805"/>
      <c r="X8" s="805"/>
      <c r="Y8" s="807"/>
      <c r="Z8" s="807"/>
      <c r="AA8" s="805"/>
      <c r="AB8" s="807"/>
      <c r="AC8" s="805"/>
      <c r="AD8" s="805"/>
      <c r="AE8" s="805"/>
      <c r="AF8" s="805"/>
      <c r="AG8" s="807"/>
      <c r="AH8" s="805"/>
      <c r="AI8" s="1418"/>
      <c r="AJ8" s="1432"/>
      <c r="AK8" s="1432"/>
      <c r="AL8" s="1101"/>
      <c r="AN8" s="650"/>
      <c r="AO8" s="652"/>
      <c r="AP8" s="661"/>
      <c r="AQ8" s="652"/>
      <c r="AR8" s="652"/>
      <c r="AS8" s="652"/>
      <c r="AT8" s="652"/>
      <c r="AU8" s="652"/>
      <c r="AV8" s="652"/>
      <c r="AW8" s="652"/>
      <c r="AX8" s="652"/>
      <c r="AY8" s="652"/>
      <c r="AZ8" s="652"/>
      <c r="BA8" s="652"/>
      <c r="BB8" s="652"/>
      <c r="BC8" s="652"/>
      <c r="BD8" s="652"/>
      <c r="BE8" s="652"/>
      <c r="BF8" s="652"/>
      <c r="BG8" s="652"/>
      <c r="BH8" s="652"/>
      <c r="BI8" s="652"/>
      <c r="BJ8" s="652"/>
      <c r="BK8" s="652"/>
      <c r="BL8" s="652"/>
      <c r="BM8" s="652"/>
      <c r="BN8" s="652"/>
      <c r="BO8" s="652"/>
      <c r="BP8" s="652"/>
      <c r="BQ8" s="652"/>
    </row>
    <row r="9" spans="1:69" s="16" customFormat="1" ht="15">
      <c r="A9" s="670" t="s">
        <v>707</v>
      </c>
      <c r="B9" s="36"/>
      <c r="C9" s="29" t="s">
        <v>1232</v>
      </c>
      <c r="D9" s="1176" t="s">
        <v>2662</v>
      </c>
      <c r="E9" s="29"/>
      <c r="F9" s="530">
        <v>146</v>
      </c>
      <c r="G9" s="530"/>
      <c r="H9" s="530"/>
      <c r="I9" s="36" t="s">
        <v>751</v>
      </c>
      <c r="J9" s="36"/>
      <c r="K9" s="36"/>
      <c r="L9" s="517">
        <v>414</v>
      </c>
      <c r="M9" s="530"/>
      <c r="N9" s="607"/>
      <c r="O9" s="530"/>
      <c r="P9" s="607"/>
      <c r="Q9" s="607"/>
      <c r="R9" s="607"/>
      <c r="S9" s="806"/>
      <c r="T9" s="806"/>
      <c r="U9" s="807"/>
      <c r="V9" s="1100"/>
      <c r="W9" s="805"/>
      <c r="X9" s="805"/>
      <c r="Y9" s="807"/>
      <c r="Z9" s="807"/>
      <c r="AA9" s="805"/>
      <c r="AB9" s="807"/>
      <c r="AC9" s="805"/>
      <c r="AD9" s="805"/>
      <c r="AE9" s="805"/>
      <c r="AF9" s="805"/>
      <c r="AG9" s="807"/>
      <c r="AH9" s="805"/>
      <c r="AI9" s="1418"/>
      <c r="AJ9" s="1432"/>
      <c r="AK9" s="1432"/>
      <c r="AL9" s="1101"/>
      <c r="AN9" s="650"/>
      <c r="AO9" s="652"/>
      <c r="AP9" s="661"/>
      <c r="AQ9" s="652"/>
      <c r="AR9" s="652"/>
      <c r="AS9" s="652"/>
      <c r="AT9" s="652"/>
      <c r="AU9" s="652"/>
      <c r="AV9" s="652"/>
      <c r="AW9" s="652"/>
      <c r="AX9" s="652"/>
      <c r="AY9" s="652"/>
      <c r="AZ9" s="652"/>
      <c r="BA9" s="652"/>
      <c r="BB9" s="652"/>
      <c r="BC9" s="652"/>
      <c r="BD9" s="652"/>
      <c r="BE9" s="652"/>
      <c r="BF9" s="652"/>
      <c r="BG9" s="652"/>
      <c r="BH9" s="652"/>
      <c r="BI9" s="652"/>
      <c r="BJ9" s="652"/>
      <c r="BK9" s="652"/>
      <c r="BL9" s="652"/>
      <c r="BM9" s="652"/>
      <c r="BN9" s="652"/>
      <c r="BO9" s="652"/>
      <c r="BP9" s="652"/>
      <c r="BQ9" s="652"/>
    </row>
    <row r="10" spans="1:69" s="16" customFormat="1" ht="15">
      <c r="A10" s="670" t="s">
        <v>707</v>
      </c>
      <c r="B10" s="36"/>
      <c r="C10" s="29" t="s">
        <v>1242</v>
      </c>
      <c r="D10" s="1176" t="s">
        <v>2662</v>
      </c>
      <c r="E10" s="29"/>
      <c r="F10" s="530">
        <v>102</v>
      </c>
      <c r="G10" s="530"/>
      <c r="H10" s="530"/>
      <c r="I10" s="36" t="s">
        <v>751</v>
      </c>
      <c r="J10" s="36"/>
      <c r="K10" s="36"/>
      <c r="L10" s="517">
        <v>266</v>
      </c>
      <c r="M10" s="530"/>
      <c r="N10" s="607"/>
      <c r="O10" s="530"/>
      <c r="P10" s="607"/>
      <c r="Q10" s="607"/>
      <c r="R10" s="607"/>
      <c r="S10" s="806"/>
      <c r="T10" s="806"/>
      <c r="U10" s="807"/>
      <c r="V10" s="1100"/>
      <c r="W10" s="805"/>
      <c r="X10" s="805"/>
      <c r="Y10" s="807"/>
      <c r="Z10" s="807"/>
      <c r="AA10" s="805"/>
      <c r="AB10" s="807"/>
      <c r="AC10" s="805"/>
      <c r="AD10" s="805"/>
      <c r="AE10" s="805"/>
      <c r="AF10" s="805"/>
      <c r="AG10" s="807"/>
      <c r="AH10" s="805"/>
      <c r="AI10" s="1418"/>
      <c r="AJ10" s="1432"/>
      <c r="AK10" s="1432"/>
      <c r="AL10" s="1101"/>
      <c r="AN10" s="650"/>
      <c r="AO10" s="652"/>
      <c r="AP10" s="661"/>
      <c r="AQ10" s="652"/>
      <c r="AR10" s="652"/>
      <c r="AS10" s="652"/>
      <c r="AT10" s="652"/>
      <c r="AU10" s="652"/>
      <c r="AV10" s="652"/>
      <c r="AW10" s="652"/>
      <c r="AX10" s="652"/>
      <c r="AY10" s="652"/>
      <c r="AZ10" s="652"/>
      <c r="BA10" s="652"/>
      <c r="BB10" s="652"/>
      <c r="BC10" s="652"/>
      <c r="BD10" s="652"/>
      <c r="BE10" s="652"/>
      <c r="BF10" s="652"/>
      <c r="BG10" s="652"/>
      <c r="BH10" s="652"/>
      <c r="BI10" s="652"/>
      <c r="BJ10" s="652"/>
      <c r="BK10" s="652"/>
      <c r="BL10" s="652"/>
      <c r="BM10" s="652"/>
      <c r="BN10" s="652"/>
      <c r="BO10" s="652"/>
      <c r="BP10" s="652"/>
      <c r="BQ10" s="652"/>
    </row>
    <row r="11" spans="1:69" s="16" customFormat="1" ht="15">
      <c r="A11" s="670"/>
      <c r="B11" s="36"/>
      <c r="C11" s="29"/>
      <c r="D11" s="29"/>
      <c r="E11" s="29"/>
      <c r="F11" s="530"/>
      <c r="G11" s="530"/>
      <c r="H11" s="530"/>
      <c r="I11" s="36"/>
      <c r="J11" s="36"/>
      <c r="K11" s="36"/>
      <c r="L11" s="517"/>
      <c r="M11" s="530"/>
      <c r="N11" s="607"/>
      <c r="O11" s="530"/>
      <c r="P11" s="607"/>
      <c r="Q11" s="607"/>
      <c r="R11" s="607"/>
      <c r="S11" s="806"/>
      <c r="T11" s="806"/>
      <c r="U11" s="807"/>
      <c r="V11" s="1114"/>
      <c r="W11" s="805"/>
      <c r="X11" s="805"/>
      <c r="Y11" s="807"/>
      <c r="Z11" s="807"/>
      <c r="AA11" s="805"/>
      <c r="AB11" s="807"/>
      <c r="AC11" s="805"/>
      <c r="AD11" s="805"/>
      <c r="AE11" s="805"/>
      <c r="AF11" s="805"/>
      <c r="AG11" s="807"/>
      <c r="AH11" s="805"/>
      <c r="AI11" s="1115"/>
      <c r="AJ11" s="1116"/>
      <c r="AK11" s="1116"/>
      <c r="AL11" s="1117"/>
      <c r="AN11" s="650"/>
      <c r="AO11" s="652"/>
      <c r="AP11" s="661"/>
      <c r="AQ11" s="652"/>
      <c r="AR11" s="652"/>
      <c r="AS11" s="652"/>
      <c r="AT11" s="652"/>
      <c r="AU11" s="652"/>
      <c r="AV11" s="652"/>
      <c r="AW11" s="652"/>
      <c r="AX11" s="652"/>
      <c r="AY11" s="652"/>
      <c r="AZ11" s="652"/>
      <c r="BA11" s="652"/>
      <c r="BB11" s="652"/>
      <c r="BC11" s="652"/>
      <c r="BD11" s="652"/>
      <c r="BE11" s="652"/>
      <c r="BF11" s="652"/>
      <c r="BG11" s="652"/>
      <c r="BH11" s="652"/>
      <c r="BI11" s="652"/>
      <c r="BJ11" s="652"/>
      <c r="BK11" s="652"/>
      <c r="BL11" s="652"/>
      <c r="BM11" s="652"/>
      <c r="BN11" s="652"/>
      <c r="BO11" s="652"/>
      <c r="BP11" s="652"/>
      <c r="BQ11" s="652"/>
    </row>
    <row r="12" spans="1:69" s="16" customFormat="1" ht="15">
      <c r="A12" s="1118"/>
      <c r="B12" s="1756" t="s">
        <v>1264</v>
      </c>
      <c r="C12" s="1756">
        <f>COUNTA(C15:C26)</f>
        <v>12</v>
      </c>
      <c r="D12" s="1756"/>
      <c r="E12" s="1474"/>
      <c r="F12" s="542"/>
      <c r="G12" s="542"/>
      <c r="H12" s="542"/>
      <c r="I12" s="27" t="s">
        <v>751</v>
      </c>
      <c r="J12" s="886"/>
      <c r="K12" s="886"/>
      <c r="L12" s="526">
        <f>SUM(L13:L26)</f>
        <v>108</v>
      </c>
      <c r="M12" s="542"/>
      <c r="N12" s="622"/>
      <c r="O12" s="542"/>
      <c r="P12" s="622"/>
      <c r="Q12" s="622"/>
      <c r="R12" s="622"/>
      <c r="S12" s="806"/>
      <c r="T12" s="806"/>
      <c r="U12" s="807"/>
      <c r="V12" s="1114"/>
      <c r="W12" s="805"/>
      <c r="X12" s="805"/>
      <c r="Y12" s="807"/>
      <c r="Z12" s="807"/>
      <c r="AA12" s="805"/>
      <c r="AB12" s="807"/>
      <c r="AC12" s="805"/>
      <c r="AD12" s="805"/>
      <c r="AE12" s="805"/>
      <c r="AF12" s="805"/>
      <c r="AG12" s="807"/>
      <c r="AH12" s="805"/>
      <c r="AI12" s="1115"/>
      <c r="AJ12" s="1116"/>
      <c r="AK12" s="1116"/>
      <c r="AL12" s="1117"/>
      <c r="AN12" s="650"/>
      <c r="AO12" s="652"/>
      <c r="AP12" s="661"/>
      <c r="AQ12" s="652"/>
      <c r="AR12" s="652"/>
      <c r="AS12" s="652"/>
      <c r="AT12" s="652"/>
      <c r="AU12" s="652"/>
      <c r="AV12" s="652"/>
      <c r="AW12" s="652"/>
      <c r="AX12" s="652"/>
      <c r="AY12" s="652"/>
      <c r="AZ12" s="652"/>
      <c r="BA12" s="652"/>
      <c r="BB12" s="652"/>
      <c r="BC12" s="652"/>
      <c r="BD12" s="652"/>
      <c r="BE12" s="652"/>
      <c r="BF12" s="652"/>
      <c r="BG12" s="652"/>
      <c r="BH12" s="652"/>
      <c r="BI12" s="652"/>
      <c r="BJ12" s="652"/>
      <c r="BK12" s="652"/>
      <c r="BL12" s="652"/>
      <c r="BM12" s="652"/>
      <c r="BN12" s="652"/>
      <c r="BO12" s="652"/>
      <c r="BP12" s="652"/>
      <c r="BQ12" s="652"/>
    </row>
    <row r="13" spans="1:69" s="5" customFormat="1" ht="15">
      <c r="A13" s="490" t="s">
        <v>522</v>
      </c>
      <c r="B13" s="1761"/>
      <c r="C13" s="1761"/>
      <c r="D13" s="1761"/>
      <c r="E13" s="1475"/>
      <c r="F13" s="542"/>
      <c r="G13" s="542"/>
      <c r="H13" s="542"/>
      <c r="J13" s="27"/>
      <c r="K13" s="27"/>
      <c r="L13" s="526"/>
      <c r="M13" s="737" t="s">
        <v>692</v>
      </c>
      <c r="N13" s="622"/>
      <c r="O13" s="737" t="s">
        <v>1519</v>
      </c>
      <c r="P13" s="622"/>
      <c r="Q13" s="737" t="s">
        <v>709</v>
      </c>
      <c r="R13" s="622"/>
      <c r="S13" s="805">
        <f t="shared" ref="S13:AH13" si="0">COUNTA(S7:S10)</f>
        <v>0</v>
      </c>
      <c r="T13" s="805">
        <f t="shared" si="0"/>
        <v>0</v>
      </c>
      <c r="U13" s="805">
        <f t="shared" si="0"/>
        <v>1</v>
      </c>
      <c r="V13" s="1102">
        <f t="shared" si="0"/>
        <v>0</v>
      </c>
      <c r="W13" s="805">
        <f t="shared" si="0"/>
        <v>1</v>
      </c>
      <c r="X13" s="805">
        <f t="shared" si="0"/>
        <v>0</v>
      </c>
      <c r="Y13" s="805">
        <f t="shared" si="0"/>
        <v>0</v>
      </c>
      <c r="Z13" s="805">
        <f t="shared" si="0"/>
        <v>0</v>
      </c>
      <c r="AA13" s="805">
        <f t="shared" si="0"/>
        <v>0</v>
      </c>
      <c r="AB13" s="805">
        <f t="shared" si="0"/>
        <v>0</v>
      </c>
      <c r="AC13" s="805">
        <f t="shared" si="0"/>
        <v>1</v>
      </c>
      <c r="AD13" s="805">
        <f t="shared" si="0"/>
        <v>0</v>
      </c>
      <c r="AE13" s="805">
        <f t="shared" si="0"/>
        <v>0</v>
      </c>
      <c r="AF13" s="805">
        <f t="shared" si="0"/>
        <v>0</v>
      </c>
      <c r="AG13" s="805">
        <f t="shared" si="0"/>
        <v>0</v>
      </c>
      <c r="AH13" s="805">
        <f t="shared" si="0"/>
        <v>0</v>
      </c>
      <c r="AI13" s="1786"/>
      <c r="AJ13" s="1787"/>
      <c r="AK13" s="1787"/>
      <c r="AL13" s="1788"/>
      <c r="AN13" s="650"/>
      <c r="AO13" s="652"/>
      <c r="AP13" s="661"/>
      <c r="AQ13" s="652"/>
      <c r="AR13" s="652"/>
      <c r="AS13" s="652"/>
      <c r="AT13" s="652"/>
      <c r="AU13" s="652"/>
      <c r="AV13" s="652"/>
      <c r="AW13" s="652"/>
      <c r="AX13" s="652"/>
      <c r="AY13" s="652"/>
      <c r="AZ13" s="652"/>
      <c r="BA13" s="652"/>
      <c r="BB13" s="652"/>
      <c r="BC13" s="652"/>
      <c r="BD13" s="652"/>
      <c r="BE13" s="652"/>
      <c r="BF13" s="652"/>
      <c r="BG13" s="652"/>
      <c r="BH13" s="652"/>
      <c r="BI13" s="652"/>
      <c r="BJ13" s="652"/>
      <c r="BK13" s="652"/>
      <c r="BL13" s="652"/>
      <c r="BM13" s="652"/>
      <c r="BN13" s="652"/>
      <c r="BO13" s="652"/>
      <c r="BP13" s="652"/>
      <c r="BQ13" s="652"/>
    </row>
    <row r="14" spans="1:69" s="5" customFormat="1" ht="15">
      <c r="A14" s="226" t="s">
        <v>522</v>
      </c>
      <c r="B14" s="36"/>
      <c r="C14" s="36" t="s">
        <v>1260</v>
      </c>
      <c r="D14" s="1756" t="s">
        <v>1264</v>
      </c>
      <c r="E14" s="36"/>
      <c r="F14" s="516">
        <v>14.2</v>
      </c>
      <c r="G14" s="516"/>
      <c r="H14" s="516"/>
      <c r="I14" s="36" t="s">
        <v>751</v>
      </c>
      <c r="J14" s="36"/>
      <c r="K14" s="36"/>
      <c r="L14" s="515"/>
      <c r="M14" s="503"/>
      <c r="N14" s="606"/>
      <c r="O14" s="503"/>
      <c r="P14" s="606"/>
      <c r="Q14" s="606"/>
      <c r="R14" s="606"/>
      <c r="S14" s="806"/>
      <c r="T14" s="804" t="s">
        <v>1525</v>
      </c>
      <c r="U14" s="805"/>
      <c r="V14" s="1098"/>
      <c r="W14" s="805"/>
      <c r="X14" s="805"/>
      <c r="Y14" s="805"/>
      <c r="Z14" s="805"/>
      <c r="AA14" s="805" t="s">
        <v>1525</v>
      </c>
      <c r="AB14" s="805"/>
      <c r="AC14" s="805"/>
      <c r="AD14" s="805" t="s">
        <v>1525</v>
      </c>
      <c r="AE14" s="805"/>
      <c r="AF14" s="805"/>
      <c r="AG14" s="805"/>
      <c r="AH14" s="805"/>
      <c r="AI14" s="1417"/>
      <c r="AJ14" s="1431"/>
      <c r="AK14" s="1431"/>
      <c r="AL14" s="1099"/>
      <c r="AN14" s="650"/>
      <c r="AO14" s="652"/>
      <c r="AP14" s="661"/>
      <c r="AQ14" s="652"/>
      <c r="AR14" s="652"/>
      <c r="AS14" s="652"/>
      <c r="AT14" s="652"/>
      <c r="AU14" s="652"/>
      <c r="AV14" s="652"/>
      <c r="AW14" s="652"/>
      <c r="AX14" s="652"/>
      <c r="AY14" s="652"/>
      <c r="AZ14" s="652"/>
      <c r="BA14" s="652"/>
      <c r="BB14" s="652"/>
      <c r="BC14" s="652"/>
      <c r="BD14" s="652"/>
      <c r="BE14" s="652"/>
      <c r="BF14" s="652"/>
      <c r="BG14" s="652"/>
      <c r="BH14" s="652"/>
      <c r="BI14" s="652"/>
      <c r="BJ14" s="652"/>
      <c r="BK14" s="652"/>
      <c r="BL14" s="652"/>
      <c r="BM14" s="652"/>
      <c r="BN14" s="652"/>
      <c r="BO14" s="652"/>
      <c r="BP14" s="652"/>
      <c r="BQ14" s="652"/>
    </row>
    <row r="15" spans="1:69" s="5" customFormat="1" ht="15">
      <c r="A15" s="226" t="s">
        <v>522</v>
      </c>
      <c r="B15" s="36"/>
      <c r="C15" s="36" t="s">
        <v>1263</v>
      </c>
      <c r="D15" s="1756" t="s">
        <v>1264</v>
      </c>
      <c r="E15" s="36"/>
      <c r="F15" s="516"/>
      <c r="G15" s="516"/>
      <c r="H15" s="516"/>
      <c r="I15" s="36" t="s">
        <v>751</v>
      </c>
      <c r="J15" s="36"/>
      <c r="K15" s="36"/>
      <c r="L15" s="515"/>
      <c r="M15" s="516"/>
      <c r="N15" s="613"/>
      <c r="O15" s="516"/>
      <c r="P15" s="613"/>
      <c r="Q15" s="613"/>
      <c r="R15" s="613"/>
      <c r="S15" s="804"/>
      <c r="T15" s="804"/>
      <c r="U15" s="805"/>
      <c r="V15" s="1098"/>
      <c r="W15" s="805"/>
      <c r="X15" s="805"/>
      <c r="Y15" s="805"/>
      <c r="Z15" s="805"/>
      <c r="AA15" s="805"/>
      <c r="AB15" s="805"/>
      <c r="AC15" s="805"/>
      <c r="AD15" s="805"/>
      <c r="AE15" s="805"/>
      <c r="AF15" s="805"/>
      <c r="AG15" s="805"/>
      <c r="AH15" s="805"/>
      <c r="AI15" s="1418"/>
      <c r="AJ15" s="1432"/>
      <c r="AK15" s="1432"/>
      <c r="AL15" s="1101"/>
      <c r="AN15" s="650"/>
      <c r="AO15" s="652"/>
      <c r="AP15" s="661"/>
      <c r="AQ15" s="652"/>
      <c r="AR15" s="652"/>
      <c r="AS15" s="652"/>
      <c r="AT15" s="652"/>
      <c r="AU15" s="652"/>
      <c r="AV15" s="652"/>
      <c r="AW15" s="652"/>
      <c r="AX15" s="652"/>
      <c r="AY15" s="652"/>
      <c r="AZ15" s="652"/>
      <c r="BA15" s="652"/>
      <c r="BB15" s="652"/>
      <c r="BC15" s="652"/>
      <c r="BD15" s="652"/>
      <c r="BE15" s="652"/>
      <c r="BF15" s="652"/>
      <c r="BG15" s="652"/>
      <c r="BH15" s="652"/>
      <c r="BI15" s="652"/>
      <c r="BJ15" s="652"/>
      <c r="BK15" s="652"/>
      <c r="BL15" s="652"/>
      <c r="BM15" s="652"/>
      <c r="BN15" s="652"/>
      <c r="BO15" s="652"/>
      <c r="BP15" s="652"/>
      <c r="BQ15" s="652"/>
    </row>
    <row r="16" spans="1:69" s="5" customFormat="1" ht="15">
      <c r="A16" s="226" t="s">
        <v>522</v>
      </c>
      <c r="B16" s="36"/>
      <c r="C16" s="36" t="s">
        <v>523</v>
      </c>
      <c r="D16" s="1756" t="s">
        <v>1264</v>
      </c>
      <c r="E16" s="36"/>
      <c r="F16" s="530">
        <v>33</v>
      </c>
      <c r="G16" s="530"/>
      <c r="H16" s="530"/>
      <c r="I16" s="36" t="s">
        <v>751</v>
      </c>
      <c r="J16" s="36"/>
      <c r="K16" s="36"/>
      <c r="L16" s="517"/>
      <c r="M16" s="516"/>
      <c r="N16" s="613"/>
      <c r="O16" s="516"/>
      <c r="P16" s="613"/>
      <c r="Q16" s="613"/>
      <c r="R16" s="613"/>
      <c r="S16" s="804"/>
      <c r="T16" s="804"/>
      <c r="U16" s="805"/>
      <c r="V16" s="1098"/>
      <c r="W16" s="805"/>
      <c r="X16" s="805"/>
      <c r="Y16" s="805"/>
      <c r="Z16" s="805"/>
      <c r="AA16" s="805"/>
      <c r="AB16" s="805"/>
      <c r="AC16" s="805"/>
      <c r="AD16" s="805"/>
      <c r="AE16" s="805"/>
      <c r="AF16" s="805"/>
      <c r="AG16" s="805"/>
      <c r="AH16" s="805"/>
      <c r="AI16" s="1418"/>
      <c r="AJ16" s="1432"/>
      <c r="AK16" s="1432"/>
      <c r="AL16" s="1101"/>
      <c r="AN16" s="650"/>
      <c r="AO16" s="652"/>
      <c r="AP16" s="661"/>
      <c r="AQ16" s="652"/>
      <c r="AR16" s="652"/>
      <c r="AS16" s="652"/>
      <c r="AT16" s="652"/>
      <c r="AU16" s="652"/>
      <c r="AV16" s="652"/>
      <c r="AW16" s="652"/>
      <c r="AX16" s="652"/>
      <c r="AY16" s="652"/>
      <c r="AZ16" s="652"/>
      <c r="BA16" s="652"/>
      <c r="BB16" s="652"/>
      <c r="BC16" s="652"/>
      <c r="BD16" s="652"/>
      <c r="BE16" s="652"/>
      <c r="BF16" s="652"/>
      <c r="BG16" s="652"/>
      <c r="BH16" s="652"/>
      <c r="BI16" s="652"/>
      <c r="BJ16" s="652"/>
      <c r="BK16" s="652"/>
      <c r="BL16" s="652"/>
      <c r="BM16" s="652"/>
      <c r="BN16" s="652"/>
      <c r="BO16" s="652"/>
      <c r="BP16" s="652"/>
      <c r="BQ16" s="652"/>
    </row>
    <row r="17" spans="1:69" s="5" customFormat="1" ht="15">
      <c r="A17" s="226" t="s">
        <v>522</v>
      </c>
      <c r="B17" s="36"/>
      <c r="C17" s="36" t="s">
        <v>1265</v>
      </c>
      <c r="D17" s="1756" t="s">
        <v>1264</v>
      </c>
      <c r="E17" s="36"/>
      <c r="F17" s="530"/>
      <c r="G17" s="530"/>
      <c r="H17" s="530"/>
      <c r="I17" s="36" t="s">
        <v>751</v>
      </c>
      <c r="J17" s="36"/>
      <c r="K17" s="36"/>
      <c r="L17" s="517"/>
      <c r="M17" s="530"/>
      <c r="N17" s="607"/>
      <c r="O17" s="530"/>
      <c r="P17" s="607"/>
      <c r="Q17" s="607"/>
      <c r="R17" s="607"/>
      <c r="S17" s="806"/>
      <c r="T17" s="806"/>
      <c r="U17" s="807"/>
      <c r="V17" s="1100"/>
      <c r="W17" s="805"/>
      <c r="X17" s="805"/>
      <c r="Y17" s="807"/>
      <c r="Z17" s="807"/>
      <c r="AA17" s="805"/>
      <c r="AB17" s="807"/>
      <c r="AC17" s="805"/>
      <c r="AD17" s="805"/>
      <c r="AE17" s="805"/>
      <c r="AF17" s="805"/>
      <c r="AG17" s="807"/>
      <c r="AH17" s="805"/>
      <c r="AI17" s="1418"/>
      <c r="AJ17" s="1432"/>
      <c r="AK17" s="1432"/>
      <c r="AL17" s="1101"/>
      <c r="AN17" s="650"/>
      <c r="AO17" s="652"/>
      <c r="AP17" s="661"/>
      <c r="AQ17" s="652"/>
      <c r="AR17" s="652"/>
      <c r="AS17" s="652"/>
      <c r="AT17" s="652"/>
      <c r="AU17" s="652"/>
      <c r="AV17" s="652"/>
      <c r="AW17" s="652"/>
      <c r="AX17" s="652"/>
      <c r="AY17" s="652"/>
      <c r="AZ17" s="652"/>
      <c r="BA17" s="652"/>
      <c r="BB17" s="652"/>
      <c r="BC17" s="652"/>
      <c r="BD17" s="652"/>
      <c r="BE17" s="652"/>
      <c r="BF17" s="652"/>
      <c r="BG17" s="652"/>
      <c r="BH17" s="652"/>
      <c r="BI17" s="652"/>
      <c r="BJ17" s="652"/>
      <c r="BK17" s="652"/>
      <c r="BL17" s="652"/>
      <c r="BM17" s="652"/>
      <c r="BN17" s="652"/>
      <c r="BO17" s="652"/>
      <c r="BP17" s="652"/>
      <c r="BQ17" s="652"/>
    </row>
    <row r="18" spans="1:69" s="5" customFormat="1" ht="15">
      <c r="A18" s="226" t="s">
        <v>522</v>
      </c>
      <c r="B18" s="36"/>
      <c r="C18" s="36" t="s">
        <v>1266</v>
      </c>
      <c r="D18" s="1756" t="s">
        <v>1264</v>
      </c>
      <c r="E18" s="36"/>
      <c r="F18" s="530"/>
      <c r="G18" s="530"/>
      <c r="H18" s="530"/>
      <c r="I18" s="36" t="s">
        <v>751</v>
      </c>
      <c r="J18" s="36"/>
      <c r="K18" s="36"/>
      <c r="L18" s="517"/>
      <c r="M18" s="530"/>
      <c r="N18" s="607"/>
      <c r="O18" s="530"/>
      <c r="P18" s="607"/>
      <c r="Q18" s="607"/>
      <c r="R18" s="607"/>
      <c r="S18" s="806"/>
      <c r="T18" s="806"/>
      <c r="U18" s="807"/>
      <c r="V18" s="1100"/>
      <c r="W18" s="805"/>
      <c r="X18" s="805"/>
      <c r="Y18" s="807"/>
      <c r="Z18" s="807"/>
      <c r="AA18" s="805"/>
      <c r="AB18" s="807"/>
      <c r="AC18" s="805"/>
      <c r="AD18" s="805"/>
      <c r="AE18" s="805"/>
      <c r="AF18" s="805"/>
      <c r="AG18" s="807"/>
      <c r="AH18" s="805"/>
      <c r="AI18" s="1418"/>
      <c r="AJ18" s="1432"/>
      <c r="AK18" s="1432"/>
      <c r="AL18" s="1101"/>
      <c r="AN18" s="650"/>
      <c r="AO18" s="652"/>
      <c r="AP18" s="661"/>
      <c r="AQ18" s="652"/>
      <c r="AR18" s="652"/>
      <c r="AS18" s="652"/>
      <c r="AT18" s="652"/>
      <c r="AU18" s="652"/>
      <c r="AV18" s="652"/>
      <c r="AW18" s="652"/>
      <c r="AX18" s="652"/>
      <c r="AY18" s="652"/>
      <c r="AZ18" s="652"/>
      <c r="BA18" s="652"/>
      <c r="BB18" s="652"/>
      <c r="BC18" s="652"/>
      <c r="BD18" s="652"/>
      <c r="BE18" s="652"/>
      <c r="BF18" s="652"/>
      <c r="BG18" s="652"/>
      <c r="BH18" s="652"/>
      <c r="BI18" s="652"/>
      <c r="BJ18" s="652"/>
      <c r="BK18" s="652"/>
      <c r="BL18" s="652"/>
      <c r="BM18" s="652"/>
      <c r="BN18" s="652"/>
      <c r="BO18" s="652"/>
      <c r="BP18" s="652"/>
      <c r="BQ18" s="652"/>
    </row>
    <row r="19" spans="1:69" s="5" customFormat="1" ht="15">
      <c r="A19" s="226" t="s">
        <v>522</v>
      </c>
      <c r="B19" s="36"/>
      <c r="C19" s="36" t="s">
        <v>1267</v>
      </c>
      <c r="D19" s="1756" t="s">
        <v>1264</v>
      </c>
      <c r="E19" s="36"/>
      <c r="F19" s="530"/>
      <c r="G19" s="530"/>
      <c r="H19" s="530"/>
      <c r="I19" s="36" t="s">
        <v>751</v>
      </c>
      <c r="J19" s="36"/>
      <c r="K19" s="36"/>
      <c r="L19" s="517"/>
      <c r="M19" s="530"/>
      <c r="N19" s="607"/>
      <c r="O19" s="530"/>
      <c r="P19" s="607"/>
      <c r="Q19" s="607"/>
      <c r="R19" s="607"/>
      <c r="S19" s="806"/>
      <c r="T19" s="806"/>
      <c r="U19" s="807"/>
      <c r="V19" s="1100"/>
      <c r="W19" s="805"/>
      <c r="X19" s="805"/>
      <c r="Y19" s="807"/>
      <c r="Z19" s="807"/>
      <c r="AA19" s="805"/>
      <c r="AB19" s="807"/>
      <c r="AC19" s="805"/>
      <c r="AD19" s="805"/>
      <c r="AE19" s="805"/>
      <c r="AF19" s="805"/>
      <c r="AG19" s="807"/>
      <c r="AH19" s="805"/>
      <c r="AI19" s="1418"/>
      <c r="AJ19" s="1432"/>
      <c r="AK19" s="1432"/>
      <c r="AL19" s="1101"/>
      <c r="AN19" s="650"/>
      <c r="AO19" s="652"/>
      <c r="AP19" s="661"/>
      <c r="AQ19" s="652"/>
      <c r="AR19" s="652"/>
      <c r="AS19" s="652"/>
      <c r="AT19" s="652"/>
      <c r="AU19" s="652"/>
      <c r="AV19" s="652"/>
      <c r="AW19" s="652"/>
      <c r="AX19" s="652"/>
      <c r="AY19" s="652"/>
      <c r="AZ19" s="652"/>
      <c r="BA19" s="652"/>
      <c r="BB19" s="652"/>
      <c r="BC19" s="652"/>
      <c r="BD19" s="652"/>
      <c r="BE19" s="652"/>
      <c r="BF19" s="652"/>
      <c r="BG19" s="652"/>
      <c r="BH19" s="652"/>
      <c r="BI19" s="652"/>
      <c r="BJ19" s="652"/>
      <c r="BK19" s="652"/>
      <c r="BL19" s="652"/>
      <c r="BM19" s="652"/>
      <c r="BN19" s="652"/>
      <c r="BO19" s="652"/>
      <c r="BP19" s="652"/>
      <c r="BQ19" s="652"/>
    </row>
    <row r="20" spans="1:69" s="5" customFormat="1" ht="15">
      <c r="A20" s="226" t="s">
        <v>522</v>
      </c>
      <c r="B20" s="36"/>
      <c r="C20" s="36" t="s">
        <v>1268</v>
      </c>
      <c r="D20" s="1756" t="s">
        <v>1264</v>
      </c>
      <c r="E20" s="36"/>
      <c r="F20" s="530">
        <v>44.6</v>
      </c>
      <c r="G20" s="530"/>
      <c r="H20" s="530"/>
      <c r="I20" s="36" t="s">
        <v>751</v>
      </c>
      <c r="J20" s="36"/>
      <c r="K20" s="36"/>
      <c r="L20" s="517"/>
      <c r="M20" s="530"/>
      <c r="N20" s="607"/>
      <c r="O20" s="530"/>
      <c r="P20" s="607"/>
      <c r="Q20" s="607"/>
      <c r="R20" s="607"/>
      <c r="S20" s="806"/>
      <c r="T20" s="806"/>
      <c r="U20" s="807"/>
      <c r="V20" s="1100"/>
      <c r="W20" s="805"/>
      <c r="X20" s="805"/>
      <c r="Y20" s="807"/>
      <c r="Z20" s="807"/>
      <c r="AA20" s="805"/>
      <c r="AB20" s="807"/>
      <c r="AC20" s="805"/>
      <c r="AD20" s="805"/>
      <c r="AE20" s="805"/>
      <c r="AF20" s="805"/>
      <c r="AG20" s="807"/>
      <c r="AH20" s="805"/>
      <c r="AI20" s="1418"/>
      <c r="AJ20" s="1432"/>
      <c r="AK20" s="1432"/>
      <c r="AL20" s="1101"/>
      <c r="AN20" s="650"/>
      <c r="AO20" s="652"/>
      <c r="AP20" s="661"/>
      <c r="AQ20" s="652"/>
      <c r="AR20" s="652"/>
      <c r="AS20" s="652"/>
      <c r="AT20" s="652"/>
      <c r="AU20" s="652"/>
      <c r="AV20" s="652"/>
      <c r="AW20" s="652"/>
      <c r="AX20" s="652"/>
      <c r="AY20" s="652"/>
      <c r="AZ20" s="652"/>
      <c r="BA20" s="652"/>
      <c r="BB20" s="652"/>
      <c r="BC20" s="652"/>
      <c r="BD20" s="652"/>
      <c r="BE20" s="652"/>
      <c r="BF20" s="652"/>
      <c r="BG20" s="652"/>
      <c r="BH20" s="652"/>
      <c r="BI20" s="652"/>
      <c r="BJ20" s="652"/>
      <c r="BK20" s="652"/>
      <c r="BL20" s="652"/>
      <c r="BM20" s="652"/>
      <c r="BN20" s="652"/>
      <c r="BO20" s="652"/>
      <c r="BP20" s="652"/>
      <c r="BQ20" s="652"/>
    </row>
    <row r="21" spans="1:69" s="5" customFormat="1" ht="15">
      <c r="A21" s="226" t="s">
        <v>522</v>
      </c>
      <c r="B21" s="36"/>
      <c r="C21" s="36" t="s">
        <v>1269</v>
      </c>
      <c r="D21" s="1756" t="s">
        <v>1264</v>
      </c>
      <c r="E21" s="36"/>
      <c r="F21" s="530"/>
      <c r="G21" s="530"/>
      <c r="H21" s="530"/>
      <c r="I21" s="36" t="s">
        <v>751</v>
      </c>
      <c r="J21" s="36"/>
      <c r="K21" s="36"/>
      <c r="L21" s="517"/>
      <c r="M21" s="530"/>
      <c r="N21" s="607"/>
      <c r="O21" s="530"/>
      <c r="P21" s="607"/>
      <c r="Q21" s="607"/>
      <c r="R21" s="607"/>
      <c r="S21" s="806"/>
      <c r="T21" s="806"/>
      <c r="U21" s="807"/>
      <c r="V21" s="1100"/>
      <c r="W21" s="805"/>
      <c r="X21" s="805"/>
      <c r="Y21" s="807"/>
      <c r="Z21" s="807"/>
      <c r="AA21" s="805"/>
      <c r="AB21" s="807"/>
      <c r="AC21" s="805"/>
      <c r="AD21" s="805"/>
      <c r="AE21" s="805"/>
      <c r="AF21" s="805"/>
      <c r="AG21" s="807"/>
      <c r="AH21" s="805"/>
      <c r="AI21" s="1418"/>
      <c r="AJ21" s="1432"/>
      <c r="AK21" s="1432"/>
      <c r="AL21" s="1101"/>
      <c r="AN21" s="650"/>
      <c r="AO21" s="652"/>
      <c r="AP21" s="661"/>
      <c r="AQ21" s="652"/>
      <c r="AR21" s="652"/>
      <c r="AS21" s="652"/>
      <c r="AT21" s="652"/>
      <c r="AU21" s="652"/>
      <c r="AV21" s="652"/>
      <c r="AW21" s="652"/>
      <c r="AX21" s="652"/>
      <c r="AY21" s="652"/>
      <c r="AZ21" s="652"/>
      <c r="BA21" s="652"/>
      <c r="BB21" s="652"/>
      <c r="BC21" s="652"/>
      <c r="BD21" s="652"/>
      <c r="BE21" s="652"/>
      <c r="BF21" s="652"/>
      <c r="BG21" s="652"/>
      <c r="BH21" s="652"/>
      <c r="BI21" s="652"/>
      <c r="BJ21" s="652"/>
      <c r="BK21" s="652"/>
      <c r="BL21" s="652"/>
      <c r="BM21" s="652"/>
      <c r="BN21" s="652"/>
      <c r="BO21" s="652"/>
      <c r="BP21" s="652"/>
      <c r="BQ21" s="652"/>
    </row>
    <row r="22" spans="1:69" s="5" customFormat="1" ht="15">
      <c r="A22" s="667" t="s">
        <v>1261</v>
      </c>
      <c r="C22" s="1086" t="s">
        <v>1296</v>
      </c>
      <c r="D22" s="1756" t="s">
        <v>1264</v>
      </c>
      <c r="E22" s="1086"/>
      <c r="F22" s="533"/>
      <c r="G22" s="533"/>
      <c r="H22" s="533"/>
      <c r="I22" s="137" t="s">
        <v>766</v>
      </c>
      <c r="J22" s="137"/>
      <c r="K22" s="137"/>
      <c r="L22" s="532">
        <v>108</v>
      </c>
      <c r="M22" s="530"/>
      <c r="N22" s="607"/>
      <c r="O22" s="737" t="s">
        <v>1519</v>
      </c>
      <c r="P22" s="607"/>
      <c r="Q22" s="737" t="s">
        <v>2272</v>
      </c>
      <c r="R22" s="607"/>
      <c r="S22" s="806"/>
      <c r="T22" s="806"/>
      <c r="U22" s="807"/>
      <c r="V22" s="1100"/>
      <c r="W22" s="805"/>
      <c r="X22" s="805"/>
      <c r="Y22" s="807"/>
      <c r="Z22" s="807"/>
      <c r="AA22" s="805"/>
      <c r="AB22" s="807"/>
      <c r="AC22" s="805"/>
      <c r="AD22" s="805"/>
      <c r="AE22" s="805"/>
      <c r="AF22" s="805"/>
      <c r="AG22" s="807"/>
      <c r="AH22" s="805"/>
      <c r="AI22" s="1418"/>
      <c r="AJ22" s="1432"/>
      <c r="AK22" s="1432"/>
      <c r="AL22" s="1101"/>
      <c r="AN22" s="650"/>
      <c r="AO22" s="652"/>
      <c r="AP22" s="661"/>
      <c r="AQ22" s="652"/>
      <c r="AR22" s="652"/>
      <c r="AS22" s="652"/>
      <c r="AT22" s="652"/>
      <c r="AU22" s="652"/>
      <c r="AV22" s="652"/>
      <c r="AW22" s="652"/>
      <c r="AX22" s="652"/>
      <c r="AY22" s="652"/>
      <c r="AZ22" s="652"/>
      <c r="BA22" s="652"/>
      <c r="BB22" s="652"/>
      <c r="BC22" s="652"/>
      <c r="BD22" s="652"/>
      <c r="BE22" s="652"/>
      <c r="BF22" s="652"/>
      <c r="BG22" s="652"/>
      <c r="BH22" s="652"/>
      <c r="BI22" s="652"/>
      <c r="BJ22" s="652"/>
      <c r="BK22" s="652"/>
      <c r="BL22" s="652"/>
      <c r="BM22" s="652"/>
      <c r="BN22" s="652"/>
      <c r="BO22" s="652"/>
      <c r="BP22" s="652"/>
      <c r="BQ22" s="652"/>
    </row>
    <row r="23" spans="1:69" s="6" customFormat="1" ht="15">
      <c r="A23" s="673" t="s">
        <v>1261</v>
      </c>
      <c r="B23" s="152"/>
      <c r="C23" s="152" t="s">
        <v>1262</v>
      </c>
      <c r="D23" s="1756" t="s">
        <v>1264</v>
      </c>
      <c r="E23" s="152"/>
      <c r="F23" s="520"/>
      <c r="G23" s="520"/>
      <c r="H23" s="520"/>
      <c r="I23" s="152" t="s">
        <v>751</v>
      </c>
      <c r="J23" s="152"/>
      <c r="K23" s="152"/>
      <c r="L23" s="518"/>
      <c r="M23" s="533"/>
      <c r="N23" s="618"/>
      <c r="O23" s="533"/>
      <c r="P23" s="618"/>
      <c r="Q23" s="618"/>
      <c r="R23" s="618"/>
      <c r="S23" s="806"/>
      <c r="T23" s="806"/>
      <c r="U23" s="807"/>
      <c r="V23" s="1100"/>
      <c r="W23" s="805"/>
      <c r="X23" s="805"/>
      <c r="Y23" s="807"/>
      <c r="Z23" s="807"/>
      <c r="AA23" s="805" t="s">
        <v>1525</v>
      </c>
      <c r="AB23" s="807"/>
      <c r="AC23" s="805"/>
      <c r="AD23" s="805"/>
      <c r="AE23" s="805"/>
      <c r="AF23" s="805" t="s">
        <v>1525</v>
      </c>
      <c r="AG23" s="805"/>
      <c r="AH23" s="805"/>
      <c r="AI23" s="1418"/>
      <c r="AJ23" s="1432"/>
      <c r="AK23" s="1432"/>
      <c r="AL23" s="1101"/>
      <c r="AN23" s="650"/>
      <c r="AO23" s="652"/>
      <c r="AP23" s="661"/>
      <c r="AQ23" s="652"/>
      <c r="AR23" s="652"/>
      <c r="AS23" s="652"/>
      <c r="AT23" s="652"/>
      <c r="AU23" s="652"/>
      <c r="AV23" s="652"/>
      <c r="AW23" s="652"/>
      <c r="AX23" s="652"/>
      <c r="AY23" s="652"/>
      <c r="AZ23" s="652"/>
      <c r="BA23" s="652"/>
      <c r="BB23" s="652"/>
      <c r="BC23" s="652"/>
      <c r="BD23" s="652"/>
      <c r="BE23" s="652"/>
      <c r="BF23" s="652"/>
      <c r="BG23" s="652"/>
      <c r="BH23" s="652"/>
      <c r="BI23" s="652"/>
      <c r="BJ23" s="652"/>
      <c r="BK23" s="652"/>
      <c r="BL23" s="652"/>
      <c r="BM23" s="652"/>
      <c r="BN23" s="652"/>
      <c r="BO23" s="652"/>
      <c r="BP23" s="652"/>
      <c r="BQ23" s="652"/>
    </row>
    <row r="24" spans="1:69" s="6" customFormat="1" ht="15">
      <c r="A24" s="673" t="s">
        <v>1261</v>
      </c>
      <c r="B24" s="152"/>
      <c r="C24" s="152" t="s">
        <v>1270</v>
      </c>
      <c r="D24" s="1756" t="s">
        <v>1264</v>
      </c>
      <c r="E24" s="152"/>
      <c r="F24" s="525"/>
      <c r="G24" s="525"/>
      <c r="H24" s="525"/>
      <c r="I24" s="152" t="s">
        <v>751</v>
      </c>
      <c r="J24" s="152"/>
      <c r="K24" s="152"/>
      <c r="L24" s="523"/>
      <c r="M24" s="520"/>
      <c r="N24" s="614"/>
      <c r="O24" s="520"/>
      <c r="P24" s="614"/>
      <c r="Q24" s="614"/>
      <c r="R24" s="614"/>
      <c r="S24" s="804"/>
      <c r="T24" s="804"/>
      <c r="U24" s="805"/>
      <c r="V24" s="1098"/>
      <c r="W24" s="805"/>
      <c r="X24" s="805"/>
      <c r="Y24" s="805"/>
      <c r="Z24" s="805"/>
      <c r="AA24" s="805"/>
      <c r="AB24" s="805"/>
      <c r="AC24" s="805"/>
      <c r="AD24" s="805"/>
      <c r="AE24" s="805"/>
      <c r="AF24" s="805"/>
      <c r="AG24" s="805"/>
      <c r="AH24" s="805"/>
      <c r="AI24" s="1418"/>
      <c r="AJ24" s="1432"/>
      <c r="AK24" s="1432"/>
      <c r="AL24" s="1101"/>
      <c r="AN24" s="650"/>
      <c r="AO24" s="652"/>
      <c r="AP24" s="661"/>
      <c r="AQ24" s="652"/>
      <c r="AR24" s="652"/>
      <c r="AS24" s="652"/>
      <c r="AT24" s="652"/>
      <c r="AU24" s="652"/>
      <c r="AV24" s="652"/>
      <c r="AW24" s="652"/>
      <c r="AX24" s="652"/>
      <c r="AY24" s="652"/>
      <c r="AZ24" s="652"/>
      <c r="BA24" s="652"/>
      <c r="BB24" s="652"/>
      <c r="BC24" s="652"/>
      <c r="BD24" s="652"/>
      <c r="BE24" s="652"/>
      <c r="BF24" s="652"/>
      <c r="BG24" s="652"/>
      <c r="BH24" s="652"/>
      <c r="BI24" s="652"/>
      <c r="BJ24" s="652"/>
      <c r="BK24" s="652"/>
      <c r="BL24" s="652"/>
      <c r="BM24" s="652"/>
      <c r="BN24" s="652"/>
      <c r="BO24" s="652"/>
      <c r="BP24" s="652"/>
      <c r="BQ24" s="652"/>
    </row>
    <row r="25" spans="1:69" s="6" customFormat="1" ht="15">
      <c r="A25" s="673" t="s">
        <v>1261</v>
      </c>
      <c r="B25" s="152"/>
      <c r="C25" s="152" t="s">
        <v>524</v>
      </c>
      <c r="D25" s="1756" t="s">
        <v>1264</v>
      </c>
      <c r="E25" s="152"/>
      <c r="F25" s="525">
        <v>54.2</v>
      </c>
      <c r="G25" s="525"/>
      <c r="H25" s="525"/>
      <c r="I25" s="152" t="s">
        <v>751</v>
      </c>
      <c r="J25" s="152"/>
      <c r="K25" s="152"/>
      <c r="L25" s="523"/>
      <c r="M25" s="525"/>
      <c r="N25" s="616"/>
      <c r="O25" s="525"/>
      <c r="P25" s="616"/>
      <c r="Q25" s="616"/>
      <c r="R25" s="616"/>
      <c r="S25" s="806"/>
      <c r="T25" s="806"/>
      <c r="U25" s="807"/>
      <c r="V25" s="1100"/>
      <c r="W25" s="805"/>
      <c r="X25" s="805"/>
      <c r="Y25" s="807"/>
      <c r="Z25" s="807"/>
      <c r="AA25" s="805"/>
      <c r="AB25" s="807"/>
      <c r="AC25" s="805"/>
      <c r="AD25" s="805"/>
      <c r="AE25" s="805"/>
      <c r="AF25" s="805"/>
      <c r="AG25" s="807"/>
      <c r="AH25" s="805"/>
      <c r="AI25" s="1418"/>
      <c r="AJ25" s="1432"/>
      <c r="AK25" s="1432"/>
      <c r="AL25" s="1101"/>
      <c r="AN25" s="650"/>
      <c r="AO25" s="652"/>
      <c r="AP25" s="661"/>
      <c r="AQ25" s="652"/>
      <c r="AR25" s="652"/>
      <c r="AS25" s="652"/>
      <c r="AT25" s="652"/>
      <c r="AU25" s="652"/>
      <c r="AV25" s="652"/>
      <c r="AW25" s="652"/>
      <c r="AX25" s="652"/>
      <c r="AY25" s="652"/>
      <c r="AZ25" s="652"/>
      <c r="BA25" s="652"/>
      <c r="BB25" s="652"/>
      <c r="BC25" s="652"/>
      <c r="BD25" s="652"/>
      <c r="BE25" s="652"/>
      <c r="BF25" s="652"/>
      <c r="BG25" s="652"/>
      <c r="BH25" s="652"/>
      <c r="BI25" s="652"/>
      <c r="BJ25" s="652"/>
      <c r="BK25" s="652"/>
      <c r="BL25" s="652"/>
      <c r="BM25" s="652"/>
      <c r="BN25" s="652"/>
      <c r="BO25" s="652"/>
      <c r="BP25" s="652"/>
      <c r="BQ25" s="652"/>
    </row>
    <row r="26" spans="1:69" s="6" customFormat="1" ht="15">
      <c r="A26" s="673" t="s">
        <v>1261</v>
      </c>
      <c r="B26" s="152"/>
      <c r="C26" s="152" t="s">
        <v>723</v>
      </c>
      <c r="D26" s="1756" t="s">
        <v>1264</v>
      </c>
      <c r="E26" s="152"/>
      <c r="F26" s="525"/>
      <c r="G26" s="525"/>
      <c r="H26" s="525"/>
      <c r="I26" s="152" t="s">
        <v>751</v>
      </c>
      <c r="J26" s="152"/>
      <c r="K26" s="152"/>
      <c r="L26" s="523"/>
      <c r="M26" s="525"/>
      <c r="N26" s="616"/>
      <c r="O26" s="525"/>
      <c r="P26" s="616"/>
      <c r="Q26" s="616"/>
      <c r="R26" s="616"/>
      <c r="S26" s="806"/>
      <c r="T26" s="806"/>
      <c r="U26" s="807"/>
      <c r="V26" s="1100"/>
      <c r="W26" s="805"/>
      <c r="X26" s="805"/>
      <c r="Y26" s="807"/>
      <c r="Z26" s="807"/>
      <c r="AA26" s="805"/>
      <c r="AB26" s="807"/>
      <c r="AC26" s="805"/>
      <c r="AD26" s="805"/>
      <c r="AE26" s="805"/>
      <c r="AF26" s="805"/>
      <c r="AG26" s="807"/>
      <c r="AH26" s="805"/>
      <c r="AI26" s="1418"/>
      <c r="AJ26" s="1432"/>
      <c r="AK26" s="1432"/>
      <c r="AL26" s="1101"/>
      <c r="AN26" s="650"/>
      <c r="AO26" s="652"/>
      <c r="AP26" s="661"/>
      <c r="AQ26" s="652"/>
      <c r="AR26" s="652"/>
      <c r="AS26" s="652"/>
      <c r="AT26" s="652"/>
      <c r="AU26" s="652"/>
      <c r="AV26" s="652"/>
      <c r="AW26" s="652"/>
      <c r="AX26" s="652"/>
      <c r="AY26" s="652"/>
      <c r="AZ26" s="652"/>
      <c r="BA26" s="652"/>
      <c r="BB26" s="652"/>
      <c r="BC26" s="652"/>
      <c r="BD26" s="652"/>
      <c r="BE26" s="652"/>
      <c r="BF26" s="652"/>
      <c r="BG26" s="652"/>
      <c r="BH26" s="652"/>
      <c r="BI26" s="652"/>
      <c r="BJ26" s="652"/>
      <c r="BK26" s="652"/>
      <c r="BL26" s="652"/>
      <c r="BM26" s="652"/>
      <c r="BN26" s="652"/>
      <c r="BO26" s="652"/>
      <c r="BP26" s="652"/>
      <c r="BQ26" s="652"/>
    </row>
    <row r="27" spans="1:69" s="6" customFormat="1" ht="15">
      <c r="M27" s="525"/>
      <c r="N27" s="616"/>
      <c r="O27" s="525"/>
      <c r="P27" s="616"/>
      <c r="Q27" s="616"/>
      <c r="R27" s="616"/>
      <c r="S27" s="806"/>
      <c r="T27" s="806"/>
      <c r="U27" s="807"/>
      <c r="V27" s="1100"/>
      <c r="W27" s="805"/>
      <c r="X27" s="805"/>
      <c r="Y27" s="807"/>
      <c r="Z27" s="807"/>
      <c r="AA27" s="805"/>
      <c r="AB27" s="807"/>
      <c r="AC27" s="805"/>
      <c r="AD27" s="805"/>
      <c r="AE27" s="805"/>
      <c r="AF27" s="805"/>
      <c r="AG27" s="807"/>
      <c r="AH27" s="805"/>
      <c r="AI27" s="1418"/>
      <c r="AJ27" s="1432"/>
      <c r="AK27" s="1432"/>
      <c r="AL27" s="1101"/>
      <c r="AN27" s="650"/>
      <c r="AO27" s="652"/>
      <c r="AP27" s="661"/>
      <c r="AQ27" s="652"/>
      <c r="AR27" s="652"/>
      <c r="AS27" s="652"/>
      <c r="AT27" s="652"/>
      <c r="AU27" s="652"/>
      <c r="AV27" s="652"/>
      <c r="AW27" s="652"/>
      <c r="AX27" s="652"/>
      <c r="AY27" s="652"/>
      <c r="AZ27" s="652"/>
      <c r="BA27" s="652"/>
      <c r="BB27" s="652"/>
      <c r="BC27" s="652"/>
      <c r="BD27" s="652"/>
      <c r="BE27" s="652"/>
      <c r="BF27" s="652"/>
      <c r="BG27" s="652"/>
      <c r="BH27" s="652"/>
      <c r="BI27" s="652"/>
      <c r="BJ27" s="652"/>
      <c r="BK27" s="652"/>
      <c r="BL27" s="652"/>
      <c r="BM27" s="652"/>
      <c r="BN27" s="652"/>
      <c r="BO27" s="652"/>
      <c r="BP27" s="652"/>
      <c r="BQ27" s="652"/>
    </row>
    <row r="28" spans="1:69" s="5" customFormat="1" ht="15">
      <c r="A28" s="490" t="s">
        <v>522</v>
      </c>
      <c r="B28" s="490" t="s">
        <v>549</v>
      </c>
      <c r="C28" s="490">
        <f>COUNTA(C29)</f>
        <v>1</v>
      </c>
      <c r="D28" s="490"/>
      <c r="E28" s="490"/>
      <c r="F28" s="527"/>
      <c r="G28" s="527"/>
      <c r="H28" s="527"/>
      <c r="I28" s="27" t="s">
        <v>766</v>
      </c>
      <c r="J28" s="27"/>
      <c r="K28" s="27"/>
      <c r="L28" s="526">
        <v>21</v>
      </c>
      <c r="M28" s="737" t="s">
        <v>692</v>
      </c>
      <c r="N28" s="605"/>
      <c r="O28" s="737" t="s">
        <v>1519</v>
      </c>
      <c r="P28" s="605"/>
      <c r="Q28" s="737" t="s">
        <v>709</v>
      </c>
      <c r="R28" s="605"/>
      <c r="S28" s="805">
        <f t="shared" ref="S28:AH28" si="1">COUNTA(S14:S27)</f>
        <v>0</v>
      </c>
      <c r="T28" s="805">
        <f t="shared" si="1"/>
        <v>1</v>
      </c>
      <c r="U28" s="805">
        <f t="shared" si="1"/>
        <v>0</v>
      </c>
      <c r="V28" s="1102">
        <f t="shared" si="1"/>
        <v>0</v>
      </c>
      <c r="W28" s="805">
        <f t="shared" si="1"/>
        <v>0</v>
      </c>
      <c r="X28" s="805">
        <f t="shared" si="1"/>
        <v>0</v>
      </c>
      <c r="Y28" s="805">
        <f t="shared" si="1"/>
        <v>0</v>
      </c>
      <c r="Z28" s="805">
        <f t="shared" si="1"/>
        <v>0</v>
      </c>
      <c r="AA28" s="805">
        <f t="shared" si="1"/>
        <v>2</v>
      </c>
      <c r="AB28" s="805">
        <f t="shared" si="1"/>
        <v>0</v>
      </c>
      <c r="AC28" s="805">
        <f t="shared" si="1"/>
        <v>0</v>
      </c>
      <c r="AD28" s="805">
        <f t="shared" si="1"/>
        <v>1</v>
      </c>
      <c r="AE28" s="805">
        <f t="shared" si="1"/>
        <v>0</v>
      </c>
      <c r="AF28" s="805">
        <f t="shared" si="1"/>
        <v>1</v>
      </c>
      <c r="AG28" s="805">
        <f t="shared" si="1"/>
        <v>0</v>
      </c>
      <c r="AH28" s="805">
        <f t="shared" si="1"/>
        <v>0</v>
      </c>
      <c r="AI28" s="1786"/>
      <c r="AJ28" s="1787"/>
      <c r="AK28" s="1787"/>
      <c r="AL28" s="1788"/>
      <c r="AN28" s="650"/>
      <c r="AO28" s="652"/>
      <c r="AP28" s="661"/>
      <c r="AQ28" s="652"/>
      <c r="AR28" s="652"/>
      <c r="AS28" s="652"/>
      <c r="AT28" s="652"/>
      <c r="AU28" s="652"/>
      <c r="AV28" s="652"/>
      <c r="AW28" s="652"/>
      <c r="AX28" s="652"/>
      <c r="AY28" s="652"/>
      <c r="AZ28" s="652"/>
      <c r="BA28" s="652"/>
      <c r="BB28" s="652"/>
      <c r="BC28" s="652"/>
      <c r="BD28" s="652"/>
      <c r="BE28" s="652"/>
      <c r="BF28" s="652"/>
      <c r="BG28" s="652"/>
      <c r="BH28" s="652"/>
      <c r="BI28" s="652"/>
      <c r="BJ28" s="652"/>
      <c r="BK28" s="652"/>
      <c r="BL28" s="652"/>
      <c r="BM28" s="652"/>
      <c r="BN28" s="652"/>
      <c r="BO28" s="652"/>
      <c r="BP28" s="652"/>
      <c r="BQ28" s="652"/>
    </row>
    <row r="29" spans="1:69" s="5" customFormat="1" ht="15">
      <c r="A29" s="669" t="s">
        <v>522</v>
      </c>
      <c r="B29" s="26"/>
      <c r="C29" s="26" t="s">
        <v>1291</v>
      </c>
      <c r="D29" s="490" t="s">
        <v>549</v>
      </c>
      <c r="E29" s="26"/>
      <c r="F29" s="506"/>
      <c r="G29" s="506"/>
      <c r="H29" s="506"/>
      <c r="I29" s="26" t="s">
        <v>766</v>
      </c>
      <c r="J29" s="26"/>
      <c r="K29" s="26"/>
      <c r="L29" s="502"/>
      <c r="M29" s="503"/>
      <c r="N29" s="606"/>
      <c r="O29" s="503"/>
      <c r="P29" s="606"/>
      <c r="Q29" s="606"/>
      <c r="R29" s="606"/>
      <c r="S29" s="1103"/>
      <c r="T29" s="804" t="s">
        <v>1525</v>
      </c>
      <c r="U29" s="805"/>
      <c r="V29" s="1098"/>
      <c r="W29" s="805"/>
      <c r="X29" s="805"/>
      <c r="Y29" s="805"/>
      <c r="Z29" s="805"/>
      <c r="AA29" s="805" t="s">
        <v>1525</v>
      </c>
      <c r="AB29" s="805"/>
      <c r="AC29" s="805"/>
      <c r="AD29" s="805" t="s">
        <v>1525</v>
      </c>
      <c r="AE29" s="805"/>
      <c r="AF29" s="805"/>
      <c r="AG29" s="805"/>
      <c r="AH29" s="805"/>
      <c r="AI29" s="1431"/>
      <c r="AJ29" s="1431"/>
      <c r="AK29" s="1431"/>
      <c r="AL29" s="1099"/>
      <c r="AN29" s="650"/>
      <c r="AO29" s="652"/>
      <c r="AP29" s="661"/>
      <c r="AQ29" s="652"/>
      <c r="AR29" s="652"/>
      <c r="AS29" s="652"/>
      <c r="AT29" s="652"/>
      <c r="AU29" s="652"/>
      <c r="AV29" s="652"/>
      <c r="AW29" s="652"/>
      <c r="AX29" s="652"/>
      <c r="AY29" s="652"/>
      <c r="AZ29" s="652"/>
      <c r="BA29" s="652"/>
      <c r="BB29" s="652"/>
      <c r="BC29" s="652"/>
      <c r="BD29" s="652"/>
      <c r="BE29" s="652"/>
      <c r="BF29" s="652"/>
      <c r="BG29" s="652"/>
      <c r="BH29" s="652"/>
      <c r="BI29" s="652"/>
      <c r="BJ29" s="652"/>
      <c r="BK29" s="652"/>
      <c r="BL29" s="652"/>
      <c r="BM29" s="652"/>
      <c r="BN29" s="652"/>
      <c r="BO29" s="652"/>
      <c r="BP29" s="652"/>
      <c r="BQ29" s="652"/>
    </row>
    <row r="30" spans="1:69" s="5" customFormat="1" ht="15">
      <c r="A30" s="669"/>
      <c r="B30" s="241"/>
      <c r="C30" s="241"/>
      <c r="D30" s="241"/>
      <c r="E30" s="241"/>
      <c r="F30" s="882"/>
      <c r="G30" s="882"/>
      <c r="H30" s="882"/>
      <c r="I30" s="241"/>
      <c r="J30" s="241"/>
      <c r="K30" s="241"/>
      <c r="L30" s="502"/>
      <c r="M30" s="503"/>
      <c r="N30" s="606"/>
      <c r="O30" s="503"/>
      <c r="P30" s="606"/>
      <c r="Q30" s="606"/>
      <c r="R30" s="606"/>
      <c r="S30" s="1103"/>
      <c r="T30" s="804"/>
      <c r="U30" s="805"/>
      <c r="V30" s="1098"/>
      <c r="W30" s="805"/>
      <c r="X30" s="805"/>
      <c r="Y30" s="805"/>
      <c r="Z30" s="805"/>
      <c r="AA30" s="805"/>
      <c r="AB30" s="805"/>
      <c r="AC30" s="805"/>
      <c r="AD30" s="805"/>
      <c r="AE30" s="805"/>
      <c r="AF30" s="805"/>
      <c r="AG30" s="805"/>
      <c r="AH30" s="805"/>
      <c r="AI30" s="1432"/>
      <c r="AJ30" s="1432"/>
      <c r="AK30" s="1432"/>
      <c r="AL30" s="1101"/>
      <c r="AN30" s="650"/>
      <c r="AO30" s="652"/>
      <c r="AP30" s="661"/>
      <c r="AQ30" s="652"/>
      <c r="AR30" s="652"/>
      <c r="AS30" s="652"/>
      <c r="AT30" s="652"/>
      <c r="AU30" s="652"/>
      <c r="AV30" s="652"/>
      <c r="AW30" s="652"/>
      <c r="AX30" s="652"/>
      <c r="AY30" s="652"/>
      <c r="AZ30" s="652"/>
      <c r="BA30" s="652"/>
      <c r="BB30" s="652"/>
      <c r="BC30" s="652"/>
      <c r="BD30" s="652"/>
      <c r="BE30" s="652"/>
      <c r="BF30" s="652"/>
      <c r="BG30" s="652"/>
      <c r="BH30" s="652"/>
      <c r="BI30" s="652"/>
      <c r="BJ30" s="652"/>
      <c r="BK30" s="652"/>
      <c r="BL30" s="652"/>
      <c r="BM30" s="652"/>
      <c r="BN30" s="652"/>
      <c r="BO30" s="652"/>
      <c r="BP30" s="652"/>
      <c r="BQ30" s="652"/>
    </row>
    <row r="31" spans="1:69" s="5" customFormat="1" ht="15">
      <c r="A31" s="1072"/>
      <c r="B31" s="1503" t="s">
        <v>526</v>
      </c>
      <c r="C31" s="1749">
        <f>COUNTA(B33:C39)</f>
        <v>7</v>
      </c>
      <c r="D31" s="1749"/>
      <c r="E31" s="1449"/>
      <c r="F31" s="818"/>
      <c r="G31" s="818"/>
      <c r="H31" s="818"/>
      <c r="I31" s="27" t="s">
        <v>751</v>
      </c>
      <c r="J31" s="818"/>
      <c r="K31" s="818"/>
      <c r="L31" s="526">
        <f>SUM(L33:L39)</f>
        <v>2039</v>
      </c>
      <c r="M31" s="880"/>
      <c r="N31" s="881"/>
      <c r="O31" s="880"/>
      <c r="P31" s="881"/>
      <c r="Q31" s="881"/>
      <c r="R31" s="881"/>
      <c r="S31" s="806"/>
      <c r="T31" s="806"/>
      <c r="U31" s="807"/>
      <c r="V31" s="1100"/>
      <c r="W31" s="805"/>
      <c r="X31" s="805"/>
      <c r="Y31" s="807"/>
      <c r="Z31" s="807"/>
      <c r="AA31" s="805"/>
      <c r="AB31" s="807"/>
      <c r="AC31" s="805"/>
      <c r="AD31" s="805"/>
      <c r="AE31" s="805"/>
      <c r="AF31" s="805"/>
      <c r="AG31" s="807"/>
      <c r="AH31" s="805"/>
      <c r="AI31" s="1432"/>
      <c r="AJ31" s="1432"/>
      <c r="AK31" s="1432"/>
      <c r="AL31" s="1101"/>
      <c r="AN31" s="650"/>
      <c r="AO31" s="652"/>
      <c r="AP31" s="661"/>
      <c r="AQ31" s="652"/>
      <c r="AR31" s="652"/>
      <c r="AS31" s="652"/>
      <c r="AT31" s="652"/>
      <c r="AU31" s="652"/>
      <c r="AV31" s="652"/>
      <c r="AW31" s="652"/>
      <c r="AX31" s="652"/>
      <c r="AY31" s="652"/>
      <c r="AZ31" s="652"/>
      <c r="BA31" s="652"/>
      <c r="BB31" s="652"/>
      <c r="BC31" s="652"/>
      <c r="BD31" s="652"/>
      <c r="BE31" s="652"/>
      <c r="BF31" s="652"/>
      <c r="BG31" s="652"/>
      <c r="BH31" s="652"/>
      <c r="BI31" s="652"/>
      <c r="BJ31" s="652"/>
      <c r="BK31" s="652"/>
      <c r="BL31" s="652"/>
      <c r="BM31" s="652"/>
      <c r="BN31" s="652"/>
      <c r="BO31" s="652"/>
      <c r="BP31" s="652"/>
      <c r="BQ31" s="652"/>
    </row>
    <row r="32" spans="1:69" s="5" customFormat="1" ht="15">
      <c r="A32" s="490" t="s">
        <v>525</v>
      </c>
      <c r="B32" s="1504"/>
      <c r="C32" s="1750"/>
      <c r="D32" s="1750"/>
      <c r="E32" s="1450"/>
      <c r="F32" s="527"/>
      <c r="G32" s="527"/>
      <c r="H32" s="527"/>
      <c r="J32" s="1304"/>
      <c r="K32" s="1304"/>
      <c r="L32" s="818"/>
      <c r="M32" s="737" t="s">
        <v>692</v>
      </c>
      <c r="N32" s="605"/>
      <c r="O32" s="737" t="s">
        <v>1519</v>
      </c>
      <c r="P32" s="605"/>
      <c r="Q32" s="605"/>
      <c r="R32" s="605"/>
      <c r="S32" s="805">
        <f t="shared" ref="S32:AH32" si="2">COUNTA(S29:S31)</f>
        <v>0</v>
      </c>
      <c r="T32" s="805">
        <f t="shared" si="2"/>
        <v>1</v>
      </c>
      <c r="U32" s="805">
        <f t="shared" si="2"/>
        <v>0</v>
      </c>
      <c r="V32" s="1102">
        <f t="shared" si="2"/>
        <v>0</v>
      </c>
      <c r="W32" s="805">
        <f t="shared" si="2"/>
        <v>0</v>
      </c>
      <c r="X32" s="805">
        <f t="shared" si="2"/>
        <v>0</v>
      </c>
      <c r="Y32" s="805">
        <f t="shared" si="2"/>
        <v>0</v>
      </c>
      <c r="Z32" s="805">
        <f t="shared" si="2"/>
        <v>0</v>
      </c>
      <c r="AA32" s="805">
        <f t="shared" si="2"/>
        <v>1</v>
      </c>
      <c r="AB32" s="805">
        <f t="shared" si="2"/>
        <v>0</v>
      </c>
      <c r="AC32" s="805">
        <f t="shared" si="2"/>
        <v>0</v>
      </c>
      <c r="AD32" s="805">
        <f t="shared" si="2"/>
        <v>1</v>
      </c>
      <c r="AE32" s="805">
        <f t="shared" si="2"/>
        <v>0</v>
      </c>
      <c r="AF32" s="805">
        <f t="shared" si="2"/>
        <v>0</v>
      </c>
      <c r="AG32" s="805">
        <f t="shared" si="2"/>
        <v>0</v>
      </c>
      <c r="AH32" s="805">
        <f t="shared" si="2"/>
        <v>0</v>
      </c>
      <c r="AI32" s="1786"/>
      <c r="AJ32" s="1787"/>
      <c r="AK32" s="1787"/>
      <c r="AL32" s="1788"/>
      <c r="AN32" s="650"/>
      <c r="AO32" s="652"/>
      <c r="AP32" s="661"/>
      <c r="AQ32" s="652"/>
      <c r="AR32" s="652"/>
      <c r="AS32" s="652"/>
      <c r="AT32" s="652"/>
      <c r="AU32" s="652"/>
      <c r="AV32" s="652"/>
      <c r="AW32" s="652"/>
      <c r="AX32" s="652"/>
      <c r="AY32" s="652"/>
      <c r="AZ32" s="652"/>
      <c r="BA32" s="652"/>
      <c r="BB32" s="652"/>
      <c r="BC32" s="652"/>
      <c r="BD32" s="652"/>
      <c r="BE32" s="652"/>
      <c r="BF32" s="652"/>
      <c r="BG32" s="652"/>
      <c r="BH32" s="652"/>
      <c r="BI32" s="652"/>
      <c r="BJ32" s="652"/>
      <c r="BK32" s="652"/>
      <c r="BL32" s="652"/>
      <c r="BM32" s="652"/>
      <c r="BN32" s="652"/>
      <c r="BO32" s="652"/>
      <c r="BP32" s="652"/>
      <c r="BQ32" s="652"/>
    </row>
    <row r="33" spans="1:69" s="5" customFormat="1" ht="15">
      <c r="A33" s="226" t="s">
        <v>525</v>
      </c>
      <c r="B33" s="36"/>
      <c r="C33" s="40" t="s">
        <v>1248</v>
      </c>
      <c r="D33" s="1503" t="s">
        <v>526</v>
      </c>
      <c r="E33" s="40"/>
      <c r="F33" s="530"/>
      <c r="G33" s="530"/>
      <c r="H33" s="530"/>
      <c r="I33" s="36" t="s">
        <v>751</v>
      </c>
      <c r="J33" s="36"/>
      <c r="K33" s="36"/>
      <c r="L33" s="517"/>
      <c r="M33" s="571"/>
      <c r="N33" s="636"/>
      <c r="O33" s="571"/>
      <c r="P33" s="636"/>
      <c r="Q33" s="636"/>
      <c r="R33" s="636"/>
      <c r="S33" s="806"/>
      <c r="T33" s="804" t="s">
        <v>1525</v>
      </c>
      <c r="U33" s="805"/>
      <c r="V33" s="1098"/>
      <c r="W33" s="805"/>
      <c r="X33" s="805"/>
      <c r="Y33" s="805"/>
      <c r="Z33" s="805"/>
      <c r="AA33" s="805" t="s">
        <v>1525</v>
      </c>
      <c r="AB33" s="805"/>
      <c r="AC33" s="805"/>
      <c r="AD33" s="805"/>
      <c r="AE33" s="805"/>
      <c r="AF33" s="805"/>
      <c r="AG33" s="805"/>
      <c r="AH33" s="805"/>
      <c r="AI33" s="1417"/>
      <c r="AJ33" s="1431"/>
      <c r="AK33" s="1431"/>
      <c r="AL33" s="1099"/>
      <c r="AN33" s="650"/>
      <c r="AO33" s="652"/>
      <c r="AP33" s="661"/>
      <c r="AQ33" s="652"/>
      <c r="AR33" s="652"/>
      <c r="AS33" s="652"/>
      <c r="AT33" s="652"/>
      <c r="AU33" s="652"/>
      <c r="AV33" s="652"/>
      <c r="AW33" s="652"/>
      <c r="AX33" s="652"/>
      <c r="AY33" s="652"/>
      <c r="AZ33" s="652"/>
      <c r="BA33" s="652"/>
      <c r="BB33" s="652"/>
      <c r="BC33" s="652"/>
      <c r="BD33" s="652"/>
      <c r="BE33" s="652"/>
      <c r="BF33" s="652"/>
      <c r="BG33" s="652"/>
      <c r="BH33" s="652"/>
      <c r="BI33" s="652"/>
      <c r="BJ33" s="652"/>
      <c r="BK33" s="652"/>
      <c r="BL33" s="652"/>
      <c r="BM33" s="652"/>
      <c r="BN33" s="652"/>
      <c r="BO33" s="652"/>
      <c r="BP33" s="652"/>
      <c r="BQ33" s="652"/>
    </row>
    <row r="34" spans="1:69" s="5" customFormat="1" ht="15">
      <c r="A34" s="226" t="s">
        <v>525</v>
      </c>
      <c r="B34" s="26"/>
      <c r="C34" s="36" t="s">
        <v>528</v>
      </c>
      <c r="D34" s="1503" t="s">
        <v>526</v>
      </c>
      <c r="E34" s="36"/>
      <c r="F34" s="506">
        <v>18.899999999999999</v>
      </c>
      <c r="G34" s="506"/>
      <c r="H34" s="506"/>
      <c r="I34" s="26" t="s">
        <v>751</v>
      </c>
      <c r="J34" s="26"/>
      <c r="K34" s="26"/>
      <c r="L34" s="515">
        <v>896</v>
      </c>
      <c r="M34" s="530"/>
      <c r="N34" s="607"/>
      <c r="O34" s="530"/>
      <c r="P34" s="607"/>
      <c r="Q34" s="607"/>
      <c r="R34" s="607"/>
      <c r="S34" s="806"/>
      <c r="T34" s="806"/>
      <c r="U34" s="807"/>
      <c r="V34" s="1100"/>
      <c r="W34" s="807"/>
      <c r="X34" s="807"/>
      <c r="Y34" s="807"/>
      <c r="Z34" s="807"/>
      <c r="AA34" s="807"/>
      <c r="AB34" s="807"/>
      <c r="AC34" s="807"/>
      <c r="AD34" s="807"/>
      <c r="AE34" s="807"/>
      <c r="AF34" s="807"/>
      <c r="AG34" s="807"/>
      <c r="AH34" s="807"/>
      <c r="AI34" s="1418"/>
      <c r="AJ34" s="1432"/>
      <c r="AK34" s="1432"/>
      <c r="AL34" s="1101"/>
      <c r="AN34" s="650"/>
      <c r="AO34" s="652"/>
      <c r="AP34" s="661"/>
      <c r="AQ34" s="652"/>
      <c r="AR34" s="652"/>
      <c r="AS34" s="652"/>
      <c r="AT34" s="652"/>
      <c r="AU34" s="652"/>
      <c r="AV34" s="652"/>
      <c r="AW34" s="652"/>
      <c r="AX34" s="652"/>
      <c r="AY34" s="652"/>
      <c r="AZ34" s="652"/>
      <c r="BA34" s="652"/>
      <c r="BB34" s="652"/>
      <c r="BC34" s="652"/>
      <c r="BD34" s="652"/>
      <c r="BE34" s="652"/>
      <c r="BF34" s="652"/>
      <c r="BG34" s="652"/>
      <c r="BH34" s="652"/>
      <c r="BI34" s="652"/>
      <c r="BJ34" s="652"/>
      <c r="BK34" s="652"/>
      <c r="BL34" s="652"/>
      <c r="BM34" s="652"/>
      <c r="BN34" s="652"/>
      <c r="BO34" s="652"/>
      <c r="BP34" s="652"/>
      <c r="BQ34" s="652"/>
    </row>
    <row r="35" spans="1:69" s="5" customFormat="1" ht="15">
      <c r="A35" s="226" t="s">
        <v>525</v>
      </c>
      <c r="B35" s="26"/>
      <c r="C35" s="40" t="s">
        <v>1249</v>
      </c>
      <c r="D35" s="1503" t="s">
        <v>526</v>
      </c>
      <c r="E35" s="40"/>
      <c r="F35" s="506"/>
      <c r="G35" s="506"/>
      <c r="H35" s="506"/>
      <c r="I35" s="26" t="s">
        <v>751</v>
      </c>
      <c r="J35" s="26"/>
      <c r="K35" s="26"/>
      <c r="L35" s="515"/>
      <c r="M35" s="506"/>
      <c r="N35" s="608"/>
      <c r="O35" s="506"/>
      <c r="P35" s="608"/>
      <c r="Q35" s="608"/>
      <c r="R35" s="608"/>
      <c r="S35" s="806"/>
      <c r="T35" s="806"/>
      <c r="U35" s="807"/>
      <c r="V35" s="1100"/>
      <c r="W35" s="807"/>
      <c r="X35" s="807"/>
      <c r="Y35" s="807"/>
      <c r="Z35" s="807"/>
      <c r="AA35" s="807"/>
      <c r="AB35" s="807"/>
      <c r="AC35" s="807"/>
      <c r="AD35" s="807"/>
      <c r="AE35" s="807"/>
      <c r="AF35" s="807"/>
      <c r="AG35" s="807"/>
      <c r="AH35" s="807"/>
      <c r="AI35" s="1418"/>
      <c r="AJ35" s="1432"/>
      <c r="AK35" s="1432"/>
      <c r="AL35" s="1101"/>
      <c r="AN35" s="650"/>
      <c r="AO35" s="652"/>
      <c r="AP35" s="661"/>
      <c r="AQ35" s="652"/>
      <c r="AR35" s="652"/>
      <c r="AS35" s="652"/>
      <c r="AT35" s="652"/>
      <c r="AU35" s="652"/>
      <c r="AV35" s="652"/>
      <c r="AW35" s="652"/>
      <c r="AX35" s="652"/>
      <c r="AY35" s="652"/>
      <c r="AZ35" s="652"/>
      <c r="BA35" s="652"/>
      <c r="BB35" s="652"/>
      <c r="BC35" s="652"/>
      <c r="BD35" s="652"/>
      <c r="BE35" s="652"/>
      <c r="BF35" s="652"/>
      <c r="BG35" s="652"/>
      <c r="BH35" s="652"/>
      <c r="BI35" s="652"/>
      <c r="BJ35" s="652"/>
      <c r="BK35" s="652"/>
      <c r="BL35" s="652"/>
      <c r="BM35" s="652"/>
      <c r="BN35" s="652"/>
      <c r="BO35" s="652"/>
      <c r="BP35" s="652"/>
      <c r="BQ35" s="652"/>
    </row>
    <row r="36" spans="1:69" s="5" customFormat="1" ht="15">
      <c r="A36" s="671" t="s">
        <v>525</v>
      </c>
      <c r="B36" s="144"/>
      <c r="C36" s="144" t="s">
        <v>706</v>
      </c>
      <c r="D36" s="1503" t="s">
        <v>526</v>
      </c>
      <c r="E36" s="144"/>
      <c r="F36" s="549"/>
      <c r="G36" s="549"/>
      <c r="H36" s="549"/>
      <c r="I36" s="144" t="s">
        <v>751</v>
      </c>
      <c r="J36" s="144"/>
      <c r="K36" s="144"/>
      <c r="L36" s="518"/>
      <c r="M36" s="506"/>
      <c r="N36" s="608"/>
      <c r="O36" s="506"/>
      <c r="P36" s="608"/>
      <c r="Q36" s="608"/>
      <c r="R36" s="608"/>
      <c r="S36" s="806"/>
      <c r="T36" s="806"/>
      <c r="U36" s="807"/>
      <c r="V36" s="1100"/>
      <c r="W36" s="807"/>
      <c r="X36" s="807"/>
      <c r="Y36" s="807"/>
      <c r="Z36" s="807"/>
      <c r="AA36" s="807"/>
      <c r="AB36" s="807"/>
      <c r="AC36" s="807"/>
      <c r="AD36" s="807"/>
      <c r="AE36" s="807"/>
      <c r="AF36" s="807"/>
      <c r="AG36" s="807"/>
      <c r="AH36" s="807"/>
      <c r="AI36" s="1418"/>
      <c r="AJ36" s="1432"/>
      <c r="AK36" s="1432"/>
      <c r="AL36" s="1101"/>
      <c r="AN36" s="650"/>
      <c r="AO36" s="652"/>
      <c r="AP36" s="661"/>
      <c r="AQ36" s="652"/>
      <c r="AR36" s="652"/>
      <c r="AS36" s="652"/>
      <c r="AT36" s="652"/>
      <c r="AU36" s="652"/>
      <c r="AV36" s="652"/>
      <c r="AW36" s="652"/>
      <c r="AX36" s="652"/>
      <c r="AY36" s="652"/>
      <c r="AZ36" s="652"/>
      <c r="BA36" s="652"/>
      <c r="BB36" s="652"/>
      <c r="BC36" s="652"/>
      <c r="BD36" s="652"/>
      <c r="BE36" s="652"/>
      <c r="BF36" s="652"/>
      <c r="BG36" s="652"/>
      <c r="BH36" s="652"/>
      <c r="BI36" s="652"/>
      <c r="BJ36" s="652"/>
      <c r="BK36" s="652"/>
      <c r="BL36" s="652"/>
      <c r="BM36" s="652"/>
      <c r="BN36" s="652"/>
      <c r="BO36" s="652"/>
      <c r="BP36" s="652"/>
      <c r="BQ36" s="652"/>
    </row>
    <row r="37" spans="1:69" s="7" customFormat="1" ht="15">
      <c r="A37" s="673" t="s">
        <v>525</v>
      </c>
      <c r="B37" s="155"/>
      <c r="C37" s="176" t="s">
        <v>1250</v>
      </c>
      <c r="D37" s="1503" t="s">
        <v>526</v>
      </c>
      <c r="E37" s="176"/>
      <c r="F37" s="558"/>
      <c r="G37" s="558"/>
      <c r="H37" s="558"/>
      <c r="I37" s="142" t="s">
        <v>751</v>
      </c>
      <c r="J37" s="142"/>
      <c r="K37" s="142"/>
      <c r="L37" s="572"/>
      <c r="M37" s="549"/>
      <c r="N37" s="606"/>
      <c r="O37" s="549"/>
      <c r="P37" s="606"/>
      <c r="Q37" s="606"/>
      <c r="R37" s="606"/>
      <c r="S37" s="804"/>
      <c r="T37" s="804"/>
      <c r="U37" s="805"/>
      <c r="V37" s="1098"/>
      <c r="W37" s="805" t="s">
        <v>1525</v>
      </c>
      <c r="X37" s="805"/>
      <c r="Y37" s="805"/>
      <c r="Z37" s="805"/>
      <c r="AA37" s="1104" t="s">
        <v>1525</v>
      </c>
      <c r="AB37" s="805"/>
      <c r="AC37" s="805" t="s">
        <v>1525</v>
      </c>
      <c r="AD37" s="805"/>
      <c r="AE37" s="805"/>
      <c r="AF37" s="805"/>
      <c r="AG37" s="805"/>
      <c r="AH37" s="805"/>
      <c r="AI37" s="1418"/>
      <c r="AJ37" s="1432"/>
      <c r="AK37" s="1432"/>
      <c r="AL37" s="1101"/>
      <c r="AN37" s="657"/>
      <c r="AO37" s="658"/>
      <c r="AP37" s="664"/>
      <c r="AQ37" s="658"/>
      <c r="AR37" s="658"/>
      <c r="AS37" s="658"/>
      <c r="AT37" s="658"/>
      <c r="AU37" s="658"/>
      <c r="AV37" s="658"/>
      <c r="AW37" s="658"/>
      <c r="AX37" s="658"/>
      <c r="AY37" s="658"/>
      <c r="AZ37" s="658"/>
      <c r="BA37" s="658"/>
      <c r="BB37" s="658"/>
      <c r="BC37" s="658"/>
      <c r="BD37" s="658"/>
      <c r="BE37" s="658"/>
      <c r="BF37" s="658"/>
      <c r="BG37" s="658"/>
      <c r="BH37" s="658"/>
      <c r="BI37" s="658"/>
      <c r="BJ37" s="658"/>
      <c r="BK37" s="658"/>
      <c r="BL37" s="658"/>
      <c r="BM37" s="658"/>
      <c r="BN37" s="658"/>
      <c r="BO37" s="658"/>
      <c r="BP37" s="658"/>
      <c r="BQ37" s="658"/>
    </row>
    <row r="38" spans="1:69" s="6" customFormat="1" ht="15">
      <c r="A38" s="673" t="s">
        <v>525</v>
      </c>
      <c r="B38" s="142"/>
      <c r="C38" s="152" t="s">
        <v>527</v>
      </c>
      <c r="D38" s="1503" t="s">
        <v>526</v>
      </c>
      <c r="E38" s="152"/>
      <c r="F38" s="506"/>
      <c r="G38" s="506"/>
      <c r="H38" s="506"/>
      <c r="I38" s="142" t="s">
        <v>751</v>
      </c>
      <c r="J38" s="142"/>
      <c r="K38" s="142"/>
      <c r="L38" s="521">
        <v>1143</v>
      </c>
      <c r="M38" s="558"/>
      <c r="N38" s="607"/>
      <c r="O38" s="558"/>
      <c r="P38" s="607"/>
      <c r="Q38" s="607"/>
      <c r="R38" s="607"/>
      <c r="S38" s="806"/>
      <c r="T38" s="806"/>
      <c r="U38" s="807"/>
      <c r="V38" s="1100"/>
      <c r="W38" s="807"/>
      <c r="X38" s="807"/>
      <c r="Y38" s="807"/>
      <c r="Z38" s="807"/>
      <c r="AA38" s="807"/>
      <c r="AB38" s="807"/>
      <c r="AC38" s="807"/>
      <c r="AD38" s="807"/>
      <c r="AE38" s="807"/>
      <c r="AF38" s="807"/>
      <c r="AG38" s="807"/>
      <c r="AH38" s="807"/>
      <c r="AI38" s="1418"/>
      <c r="AJ38" s="1432"/>
      <c r="AK38" s="1432"/>
      <c r="AL38" s="1101"/>
      <c r="AN38" s="650"/>
      <c r="AO38" s="652"/>
      <c r="AP38" s="661"/>
      <c r="AQ38" s="652"/>
      <c r="AR38" s="652"/>
      <c r="AS38" s="652"/>
      <c r="AT38" s="652"/>
      <c r="AU38" s="652"/>
      <c r="AV38" s="652"/>
      <c r="AW38" s="652"/>
      <c r="AX38" s="652"/>
      <c r="AY38" s="652"/>
      <c r="AZ38" s="652"/>
      <c r="BA38" s="652"/>
      <c r="BB38" s="652"/>
      <c r="BC38" s="652"/>
      <c r="BD38" s="652"/>
      <c r="BE38" s="652"/>
      <c r="BF38" s="652"/>
      <c r="BG38" s="652"/>
      <c r="BH38" s="652"/>
      <c r="BI38" s="652"/>
      <c r="BJ38" s="652"/>
      <c r="BK38" s="652"/>
      <c r="BL38" s="652"/>
      <c r="BM38" s="652"/>
      <c r="BN38" s="652"/>
      <c r="BO38" s="652"/>
      <c r="BP38" s="652"/>
      <c r="BQ38" s="652"/>
    </row>
    <row r="39" spans="1:69" s="5" customFormat="1" ht="15">
      <c r="A39" s="673" t="s">
        <v>525</v>
      </c>
      <c r="B39" s="142"/>
      <c r="C39" s="176" t="s">
        <v>1251</v>
      </c>
      <c r="D39" s="1503" t="s">
        <v>526</v>
      </c>
      <c r="E39" s="176"/>
      <c r="F39" s="506"/>
      <c r="G39" s="506"/>
      <c r="H39" s="506"/>
      <c r="I39" s="142" t="s">
        <v>751</v>
      </c>
      <c r="J39" s="142"/>
      <c r="K39" s="142"/>
      <c r="L39" s="521"/>
      <c r="M39" s="506"/>
      <c r="N39" s="608"/>
      <c r="O39" s="506"/>
      <c r="P39" s="608"/>
      <c r="Q39" s="608"/>
      <c r="R39" s="608"/>
      <c r="S39" s="806"/>
      <c r="T39" s="806"/>
      <c r="U39" s="807"/>
      <c r="V39" s="1100"/>
      <c r="W39" s="807"/>
      <c r="X39" s="807"/>
      <c r="Y39" s="807"/>
      <c r="Z39" s="807"/>
      <c r="AA39" s="807"/>
      <c r="AB39" s="807"/>
      <c r="AC39" s="807"/>
      <c r="AD39" s="807"/>
      <c r="AE39" s="807"/>
      <c r="AF39" s="807"/>
      <c r="AG39" s="807"/>
      <c r="AH39" s="807"/>
      <c r="AI39" s="1418"/>
      <c r="AJ39" s="1432"/>
      <c r="AK39" s="1432"/>
      <c r="AL39" s="1101"/>
      <c r="AN39" s="650"/>
      <c r="AO39" s="652"/>
      <c r="AP39" s="661"/>
      <c r="AQ39" s="652"/>
      <c r="AR39" s="652"/>
      <c r="AS39" s="652"/>
      <c r="AT39" s="652"/>
      <c r="AU39" s="652"/>
      <c r="AV39" s="652"/>
      <c r="AW39" s="652"/>
      <c r="AX39" s="652"/>
      <c r="AY39" s="652"/>
      <c r="AZ39" s="652"/>
      <c r="BA39" s="652"/>
      <c r="BB39" s="652"/>
      <c r="BC39" s="652"/>
      <c r="BD39" s="652"/>
      <c r="BE39" s="652"/>
      <c r="BF39" s="652"/>
      <c r="BG39" s="652"/>
      <c r="BH39" s="652"/>
      <c r="BI39" s="652"/>
      <c r="BJ39" s="652"/>
      <c r="BK39" s="652"/>
      <c r="BL39" s="652"/>
      <c r="BM39" s="652"/>
      <c r="BN39" s="652"/>
      <c r="BO39" s="652"/>
      <c r="BP39" s="652"/>
      <c r="BQ39" s="652"/>
    </row>
    <row r="40" spans="1:69" s="5" customFormat="1" ht="15">
      <c r="A40" s="1060"/>
      <c r="B40" s="853"/>
      <c r="C40" s="1119"/>
      <c r="D40" s="1119"/>
      <c r="E40" s="1119"/>
      <c r="F40" s="882"/>
      <c r="G40" s="882"/>
      <c r="H40" s="882"/>
      <c r="I40" s="853"/>
      <c r="J40" s="853"/>
      <c r="K40" s="853"/>
      <c r="L40" s="963"/>
      <c r="M40" s="506"/>
      <c r="N40" s="608"/>
      <c r="O40" s="506"/>
      <c r="P40" s="608"/>
      <c r="Q40" s="608"/>
      <c r="R40" s="608"/>
      <c r="S40" s="806"/>
      <c r="T40" s="806"/>
      <c r="U40" s="807"/>
      <c r="V40" s="1100"/>
      <c r="W40" s="807"/>
      <c r="X40" s="807"/>
      <c r="Y40" s="807"/>
      <c r="Z40" s="807"/>
      <c r="AA40" s="807"/>
      <c r="AB40" s="807"/>
      <c r="AC40" s="807"/>
      <c r="AD40" s="807"/>
      <c r="AE40" s="807"/>
      <c r="AF40" s="807"/>
      <c r="AG40" s="807"/>
      <c r="AH40" s="807"/>
      <c r="AI40" s="1418"/>
      <c r="AJ40" s="1432"/>
      <c r="AK40" s="1432"/>
      <c r="AL40" s="1101"/>
      <c r="AN40" s="650"/>
      <c r="AO40" s="652"/>
      <c r="AP40" s="661"/>
      <c r="AQ40" s="652"/>
      <c r="AR40" s="652"/>
      <c r="AS40" s="652"/>
      <c r="AT40" s="652"/>
      <c r="AU40" s="652"/>
      <c r="AV40" s="652"/>
      <c r="AW40" s="652"/>
      <c r="AX40" s="652"/>
      <c r="AY40" s="652"/>
      <c r="AZ40" s="652"/>
      <c r="BA40" s="652"/>
      <c r="BB40" s="652"/>
      <c r="BC40" s="652"/>
      <c r="BD40" s="652"/>
      <c r="BE40" s="652"/>
      <c r="BF40" s="652"/>
      <c r="BG40" s="652"/>
      <c r="BH40" s="652"/>
      <c r="BI40" s="652"/>
      <c r="BJ40" s="652"/>
      <c r="BK40" s="652"/>
      <c r="BL40" s="652"/>
      <c r="BM40" s="652"/>
      <c r="BN40" s="652"/>
      <c r="BO40" s="652"/>
      <c r="BP40" s="652"/>
      <c r="BQ40" s="652"/>
    </row>
    <row r="41" spans="1:69" s="5" customFormat="1" ht="15">
      <c r="A41" s="1503" t="s">
        <v>1216</v>
      </c>
      <c r="B41" s="1749" t="s">
        <v>511</v>
      </c>
      <c r="C41" s="1749">
        <f>COUNTA(C43:C63)</f>
        <v>20</v>
      </c>
      <c r="D41" s="1749"/>
      <c r="E41" s="1449"/>
      <c r="F41" s="818"/>
      <c r="G41" s="818"/>
      <c r="H41" s="818"/>
      <c r="I41" s="41" t="s">
        <v>751</v>
      </c>
      <c r="J41" s="818"/>
      <c r="K41" s="818"/>
      <c r="L41" s="835">
        <f>SUM(L42:L63)</f>
        <v>61416</v>
      </c>
      <c r="M41" s="880"/>
      <c r="N41" s="881"/>
      <c r="O41" s="880"/>
      <c r="P41" s="881"/>
      <c r="Q41" s="881"/>
      <c r="R41" s="881"/>
      <c r="S41" s="806"/>
      <c r="T41" s="806"/>
      <c r="U41" s="807"/>
      <c r="V41" s="1100"/>
      <c r="W41" s="807"/>
      <c r="X41" s="807"/>
      <c r="Y41" s="807"/>
      <c r="Z41" s="807"/>
      <c r="AA41" s="807"/>
      <c r="AB41" s="807"/>
      <c r="AC41" s="807"/>
      <c r="AD41" s="807"/>
      <c r="AE41" s="807"/>
      <c r="AF41" s="807"/>
      <c r="AG41" s="807"/>
      <c r="AH41" s="807"/>
      <c r="AI41" s="1418"/>
      <c r="AJ41" s="1432"/>
      <c r="AK41" s="1432"/>
      <c r="AL41" s="1101"/>
      <c r="AN41" s="650"/>
      <c r="AO41" s="652"/>
      <c r="AP41" s="661"/>
      <c r="AQ41" s="652"/>
      <c r="AR41" s="652"/>
      <c r="AS41" s="652"/>
      <c r="AT41" s="652"/>
      <c r="AU41" s="652"/>
      <c r="AV41" s="652"/>
      <c r="AW41" s="652"/>
      <c r="AX41" s="652"/>
      <c r="AY41" s="652"/>
      <c r="AZ41" s="652"/>
      <c r="BA41" s="652"/>
      <c r="BB41" s="652"/>
      <c r="BC41" s="652"/>
      <c r="BD41" s="652"/>
      <c r="BE41" s="652"/>
      <c r="BF41" s="652"/>
      <c r="BG41" s="652"/>
      <c r="BH41" s="652"/>
      <c r="BI41" s="652"/>
      <c r="BJ41" s="652"/>
      <c r="BK41" s="652"/>
      <c r="BL41" s="652"/>
      <c r="BM41" s="652"/>
      <c r="BN41" s="652"/>
      <c r="BO41" s="652"/>
      <c r="BP41" s="652"/>
      <c r="BQ41" s="652"/>
    </row>
    <row r="42" spans="1:69" s="5" customFormat="1" ht="15">
      <c r="A42" s="1504"/>
      <c r="B42" s="1750"/>
      <c r="C42" s="1750"/>
      <c r="D42" s="1750"/>
      <c r="E42" s="1450"/>
      <c r="F42" s="573"/>
      <c r="G42" s="573"/>
      <c r="H42" s="573"/>
      <c r="J42" s="41"/>
      <c r="K42" s="41"/>
      <c r="L42" s="547">
        <v>47963</v>
      </c>
      <c r="M42" s="737" t="s">
        <v>691</v>
      </c>
      <c r="N42" s="637"/>
      <c r="O42" s="737" t="s">
        <v>1519</v>
      </c>
      <c r="P42" s="637"/>
      <c r="Q42" s="737" t="s">
        <v>709</v>
      </c>
      <c r="R42" s="637"/>
      <c r="S42" s="805">
        <f t="shared" ref="S42:AH42" si="3">COUNTA(S33:S41)</f>
        <v>0</v>
      </c>
      <c r="T42" s="805">
        <f t="shared" si="3"/>
        <v>1</v>
      </c>
      <c r="U42" s="805">
        <f t="shared" si="3"/>
        <v>0</v>
      </c>
      <c r="V42" s="1102">
        <f t="shared" si="3"/>
        <v>0</v>
      </c>
      <c r="W42" s="805">
        <f t="shared" si="3"/>
        <v>1</v>
      </c>
      <c r="X42" s="805">
        <f t="shared" si="3"/>
        <v>0</v>
      </c>
      <c r="Y42" s="805">
        <f t="shared" si="3"/>
        <v>0</v>
      </c>
      <c r="Z42" s="805">
        <f t="shared" si="3"/>
        <v>0</v>
      </c>
      <c r="AA42" s="805">
        <f t="shared" si="3"/>
        <v>2</v>
      </c>
      <c r="AB42" s="805">
        <f t="shared" si="3"/>
        <v>0</v>
      </c>
      <c r="AC42" s="805">
        <f t="shared" si="3"/>
        <v>1</v>
      </c>
      <c r="AD42" s="805">
        <f t="shared" si="3"/>
        <v>0</v>
      </c>
      <c r="AE42" s="805">
        <f t="shared" si="3"/>
        <v>0</v>
      </c>
      <c r="AF42" s="805">
        <f t="shared" si="3"/>
        <v>0</v>
      </c>
      <c r="AG42" s="805">
        <f t="shared" si="3"/>
        <v>0</v>
      </c>
      <c r="AH42" s="805">
        <f t="shared" si="3"/>
        <v>0</v>
      </c>
      <c r="AI42" s="1786"/>
      <c r="AJ42" s="1787"/>
      <c r="AK42" s="1787"/>
      <c r="AL42" s="1788"/>
      <c r="AN42" s="650"/>
      <c r="AO42" s="652"/>
      <c r="AP42" s="661"/>
      <c r="AQ42" s="652"/>
      <c r="AR42" s="652"/>
      <c r="AS42" s="652"/>
      <c r="AT42" s="652"/>
      <c r="AU42" s="652"/>
      <c r="AV42" s="652"/>
      <c r="AW42" s="652"/>
      <c r="AX42" s="652"/>
      <c r="AY42" s="652"/>
      <c r="AZ42" s="652"/>
      <c r="BA42" s="652"/>
      <c r="BB42" s="652"/>
      <c r="BC42" s="652"/>
      <c r="BD42" s="652"/>
      <c r="BE42" s="652"/>
      <c r="BF42" s="652"/>
      <c r="BG42" s="652"/>
      <c r="BH42" s="652"/>
      <c r="BI42" s="652"/>
      <c r="BJ42" s="652"/>
      <c r="BK42" s="652"/>
      <c r="BL42" s="652"/>
      <c r="BM42" s="652"/>
      <c r="BN42" s="652"/>
      <c r="BO42" s="652"/>
      <c r="BP42" s="652"/>
      <c r="BQ42" s="652"/>
    </row>
    <row r="43" spans="1:69" s="5" customFormat="1" ht="15">
      <c r="A43" s="683"/>
      <c r="B43" s="878"/>
      <c r="C43" s="879"/>
      <c r="D43" s="1202"/>
      <c r="E43" s="1202"/>
      <c r="F43" s="571"/>
      <c r="G43" s="571"/>
      <c r="H43" s="571"/>
      <c r="I43" s="76"/>
      <c r="J43" s="76"/>
      <c r="K43" s="76"/>
      <c r="L43" s="552"/>
      <c r="M43" s="571"/>
      <c r="N43" s="636"/>
      <c r="O43" s="571"/>
      <c r="P43" s="636"/>
      <c r="Q43" s="636"/>
      <c r="R43" s="636"/>
      <c r="S43" s="804" t="s">
        <v>1525</v>
      </c>
      <c r="T43" s="804"/>
      <c r="U43" s="805"/>
      <c r="V43" s="1098"/>
      <c r="W43" s="805"/>
      <c r="X43" s="805"/>
      <c r="Y43" s="805"/>
      <c r="Z43" s="805"/>
      <c r="AA43" s="805" t="s">
        <v>1525</v>
      </c>
      <c r="AB43" s="805"/>
      <c r="AC43" s="805"/>
      <c r="AD43" s="805" t="s">
        <v>1525</v>
      </c>
      <c r="AE43" s="805"/>
      <c r="AF43" s="805"/>
      <c r="AG43" s="805"/>
      <c r="AH43" s="805"/>
      <c r="AI43" s="1417"/>
      <c r="AJ43" s="1431"/>
      <c r="AK43" s="1431"/>
      <c r="AL43" s="1099"/>
      <c r="AN43" s="650"/>
      <c r="AO43" s="652"/>
      <c r="AP43" s="661"/>
      <c r="AQ43" s="652"/>
      <c r="AR43" s="652"/>
      <c r="AS43" s="652"/>
      <c r="AT43" s="652"/>
      <c r="AU43" s="652"/>
      <c r="AV43" s="652"/>
      <c r="AW43" s="652"/>
      <c r="AX43" s="652"/>
      <c r="AY43" s="652"/>
      <c r="AZ43" s="652"/>
      <c r="BA43" s="652"/>
      <c r="BB43" s="652"/>
      <c r="BC43" s="652"/>
      <c r="BD43" s="652"/>
      <c r="BE43" s="652"/>
      <c r="BF43" s="652"/>
      <c r="BG43" s="652"/>
      <c r="BH43" s="652"/>
      <c r="BI43" s="652"/>
      <c r="BJ43" s="652"/>
      <c r="BK43" s="652"/>
      <c r="BL43" s="652"/>
      <c r="BM43" s="652"/>
      <c r="BN43" s="652"/>
      <c r="BO43" s="652"/>
      <c r="BP43" s="652"/>
      <c r="BQ43" s="652"/>
    </row>
    <row r="44" spans="1:69" s="16" customFormat="1" ht="15">
      <c r="A44" s="226" t="s">
        <v>1216</v>
      </c>
      <c r="B44" s="36"/>
      <c r="C44" s="29" t="s">
        <v>1218</v>
      </c>
      <c r="D44" s="1749" t="s">
        <v>511</v>
      </c>
      <c r="E44" s="29"/>
      <c r="F44" s="530">
        <v>39.799999999999997</v>
      </c>
      <c r="G44" s="530"/>
      <c r="H44" s="530"/>
      <c r="I44" s="36" t="s">
        <v>751</v>
      </c>
      <c r="J44" s="36"/>
      <c r="K44" s="36"/>
      <c r="L44" s="517">
        <v>3120</v>
      </c>
      <c r="M44" s="530"/>
      <c r="N44" s="607"/>
      <c r="O44" s="530"/>
      <c r="P44" s="607"/>
      <c r="Q44" s="607"/>
      <c r="R44" s="607"/>
      <c r="S44" s="804"/>
      <c r="T44" s="804"/>
      <c r="U44" s="805"/>
      <c r="V44" s="1098"/>
      <c r="W44" s="805"/>
      <c r="X44" s="805"/>
      <c r="Y44" s="805"/>
      <c r="Z44" s="805"/>
      <c r="AA44" s="805"/>
      <c r="AB44" s="805"/>
      <c r="AC44" s="805"/>
      <c r="AD44" s="805"/>
      <c r="AE44" s="805"/>
      <c r="AF44" s="805"/>
      <c r="AG44" s="805"/>
      <c r="AH44" s="805"/>
      <c r="AI44" s="1418"/>
      <c r="AJ44" s="1432"/>
      <c r="AK44" s="1432"/>
      <c r="AL44" s="1101"/>
      <c r="AN44" s="650"/>
      <c r="AO44" s="652"/>
      <c r="AP44" s="661"/>
      <c r="AQ44" s="652"/>
      <c r="AR44" s="652"/>
      <c r="AS44" s="652"/>
      <c r="AT44" s="652"/>
      <c r="AU44" s="652"/>
      <c r="AV44" s="652"/>
      <c r="AW44" s="652"/>
      <c r="AX44" s="652"/>
      <c r="AY44" s="652"/>
      <c r="AZ44" s="652"/>
      <c r="BA44" s="652"/>
      <c r="BB44" s="652"/>
      <c r="BC44" s="652"/>
      <c r="BD44" s="652"/>
      <c r="BE44" s="652"/>
      <c r="BF44" s="652"/>
      <c r="BG44" s="652"/>
      <c r="BH44" s="652"/>
      <c r="BI44" s="652"/>
      <c r="BJ44" s="652"/>
      <c r="BK44" s="652"/>
      <c r="BL44" s="652"/>
      <c r="BM44" s="652"/>
      <c r="BN44" s="652"/>
      <c r="BO44" s="652"/>
      <c r="BP44" s="652"/>
      <c r="BQ44" s="652"/>
    </row>
    <row r="45" spans="1:69" s="5" customFormat="1" ht="15">
      <c r="A45" s="226" t="s">
        <v>1216</v>
      </c>
      <c r="B45" s="36"/>
      <c r="C45" s="36" t="s">
        <v>1252</v>
      </c>
      <c r="D45" s="1749" t="s">
        <v>511</v>
      </c>
      <c r="E45" s="36"/>
      <c r="F45" s="530">
        <v>54.4</v>
      </c>
      <c r="G45" s="530"/>
      <c r="H45" s="530"/>
      <c r="I45" s="36" t="s">
        <v>751</v>
      </c>
      <c r="J45" s="36"/>
      <c r="K45" s="36"/>
      <c r="L45" s="517">
        <v>52</v>
      </c>
      <c r="M45" s="530"/>
      <c r="N45" s="607"/>
      <c r="O45" s="530"/>
      <c r="P45" s="607"/>
      <c r="Q45" s="607"/>
      <c r="R45" s="607"/>
      <c r="S45" s="804"/>
      <c r="T45" s="804"/>
      <c r="U45" s="805"/>
      <c r="V45" s="1098"/>
      <c r="W45" s="805"/>
      <c r="X45" s="805"/>
      <c r="Y45" s="805"/>
      <c r="Z45" s="805"/>
      <c r="AA45" s="805"/>
      <c r="AB45" s="805"/>
      <c r="AC45" s="805"/>
      <c r="AD45" s="805"/>
      <c r="AE45" s="805"/>
      <c r="AF45" s="805"/>
      <c r="AG45" s="805"/>
      <c r="AH45" s="805"/>
      <c r="AI45" s="1418"/>
      <c r="AJ45" s="1432"/>
      <c r="AK45" s="1432"/>
      <c r="AL45" s="1101"/>
      <c r="AN45" s="650"/>
      <c r="AO45" s="652"/>
      <c r="AP45" s="661"/>
      <c r="AQ45" s="652"/>
      <c r="AR45" s="652"/>
      <c r="AS45" s="652"/>
      <c r="AT45" s="652"/>
      <c r="AU45" s="652"/>
      <c r="AV45" s="652"/>
      <c r="AW45" s="652"/>
      <c r="AX45" s="652"/>
      <c r="AY45" s="652"/>
      <c r="AZ45" s="652"/>
      <c r="BA45" s="652"/>
      <c r="BB45" s="652"/>
      <c r="BC45" s="652"/>
      <c r="BD45" s="652"/>
      <c r="BE45" s="652"/>
      <c r="BF45" s="652"/>
      <c r="BG45" s="652"/>
      <c r="BH45" s="652"/>
      <c r="BI45" s="652"/>
      <c r="BJ45" s="652"/>
      <c r="BK45" s="652"/>
      <c r="BL45" s="652"/>
      <c r="BM45" s="652"/>
      <c r="BN45" s="652"/>
      <c r="BO45" s="652"/>
      <c r="BP45" s="652"/>
      <c r="BQ45" s="652"/>
    </row>
    <row r="46" spans="1:69" s="5" customFormat="1" ht="15">
      <c r="A46" s="226" t="s">
        <v>1216</v>
      </c>
      <c r="B46" s="36"/>
      <c r="C46" s="40" t="s">
        <v>1220</v>
      </c>
      <c r="D46" s="1749" t="s">
        <v>511</v>
      </c>
      <c r="E46" s="40"/>
      <c r="F46" s="530">
        <v>2.1</v>
      </c>
      <c r="G46" s="530"/>
      <c r="H46" s="530"/>
      <c r="I46" s="36" t="s">
        <v>751</v>
      </c>
      <c r="J46" s="36"/>
      <c r="K46" s="36"/>
      <c r="L46" s="517">
        <v>73</v>
      </c>
      <c r="M46" s="530"/>
      <c r="N46" s="607"/>
      <c r="O46" s="530"/>
      <c r="P46" s="607"/>
      <c r="Q46" s="607"/>
      <c r="R46" s="607"/>
      <c r="S46" s="804"/>
      <c r="T46" s="804"/>
      <c r="U46" s="805"/>
      <c r="V46" s="1098"/>
      <c r="W46" s="805"/>
      <c r="X46" s="805"/>
      <c r="Y46" s="805"/>
      <c r="Z46" s="805"/>
      <c r="AA46" s="805"/>
      <c r="AB46" s="805"/>
      <c r="AC46" s="805"/>
      <c r="AD46" s="805"/>
      <c r="AE46" s="805"/>
      <c r="AF46" s="805"/>
      <c r="AG46" s="805"/>
      <c r="AH46" s="805"/>
      <c r="AI46" s="1418"/>
      <c r="AJ46" s="1432"/>
      <c r="AK46" s="1432"/>
      <c r="AL46" s="1101"/>
      <c r="AN46" s="650"/>
      <c r="AO46" s="652"/>
      <c r="AP46" s="661"/>
      <c r="AQ46" s="652"/>
      <c r="AR46" s="652"/>
      <c r="AS46" s="652"/>
      <c r="AT46" s="652"/>
      <c r="AU46" s="652"/>
      <c r="AV46" s="652"/>
      <c r="AW46" s="652"/>
      <c r="AX46" s="652"/>
      <c r="AY46" s="652"/>
      <c r="AZ46" s="652"/>
      <c r="BA46" s="652"/>
      <c r="BB46" s="652"/>
      <c r="BC46" s="652"/>
      <c r="BD46" s="652"/>
      <c r="BE46" s="652"/>
      <c r="BF46" s="652"/>
      <c r="BG46" s="652"/>
      <c r="BH46" s="652"/>
      <c r="BI46" s="652"/>
      <c r="BJ46" s="652"/>
      <c r="BK46" s="652"/>
      <c r="BL46" s="652"/>
      <c r="BM46" s="652"/>
      <c r="BN46" s="652"/>
      <c r="BO46" s="652"/>
      <c r="BP46" s="652"/>
      <c r="BQ46" s="652"/>
    </row>
    <row r="47" spans="1:69" s="5" customFormat="1" ht="15">
      <c r="A47" s="672" t="s">
        <v>1216</v>
      </c>
      <c r="B47" s="36"/>
      <c r="C47" s="40" t="s">
        <v>1236</v>
      </c>
      <c r="D47" s="1749" t="s">
        <v>511</v>
      </c>
      <c r="E47" s="40"/>
      <c r="F47" s="530">
        <v>38.799999999999997</v>
      </c>
      <c r="G47" s="530"/>
      <c r="H47" s="530"/>
      <c r="I47" s="36" t="s">
        <v>751</v>
      </c>
      <c r="J47" s="36"/>
      <c r="K47" s="36"/>
      <c r="L47" s="517">
        <v>51</v>
      </c>
      <c r="M47" s="530"/>
      <c r="N47" s="607"/>
      <c r="O47" s="530"/>
      <c r="P47" s="607"/>
      <c r="Q47" s="607"/>
      <c r="R47" s="607"/>
      <c r="S47" s="804"/>
      <c r="T47" s="804"/>
      <c r="U47" s="805"/>
      <c r="V47" s="1098"/>
      <c r="W47" s="805"/>
      <c r="X47" s="805"/>
      <c r="Y47" s="805"/>
      <c r="Z47" s="805"/>
      <c r="AA47" s="805"/>
      <c r="AB47" s="805"/>
      <c r="AC47" s="805"/>
      <c r="AD47" s="805"/>
      <c r="AE47" s="805"/>
      <c r="AF47" s="805"/>
      <c r="AG47" s="805"/>
      <c r="AH47" s="805"/>
      <c r="AI47" s="1418"/>
      <c r="AJ47" s="1432"/>
      <c r="AK47" s="1432"/>
      <c r="AL47" s="1101"/>
      <c r="AN47" s="650"/>
      <c r="AO47" s="652"/>
      <c r="AP47" s="661"/>
      <c r="AQ47" s="652"/>
      <c r="AR47" s="652"/>
      <c r="AS47" s="652"/>
      <c r="AT47" s="652"/>
      <c r="AU47" s="652"/>
      <c r="AV47" s="652"/>
      <c r="AW47" s="652"/>
      <c r="AX47" s="652"/>
      <c r="AY47" s="652"/>
      <c r="AZ47" s="652"/>
      <c r="BA47" s="652"/>
      <c r="BB47" s="652"/>
      <c r="BC47" s="652"/>
      <c r="BD47" s="652"/>
      <c r="BE47" s="652"/>
      <c r="BF47" s="652"/>
      <c r="BG47" s="652"/>
      <c r="BH47" s="652"/>
      <c r="BI47" s="652"/>
      <c r="BJ47" s="652"/>
      <c r="BK47" s="652"/>
      <c r="BL47" s="652"/>
      <c r="BM47" s="652"/>
      <c r="BN47" s="652"/>
      <c r="BO47" s="652"/>
      <c r="BP47" s="652"/>
      <c r="BQ47" s="652"/>
    </row>
    <row r="48" spans="1:69" s="7" customFormat="1" ht="15">
      <c r="A48" s="671" t="s">
        <v>1216</v>
      </c>
      <c r="B48" s="144"/>
      <c r="C48" s="144" t="s">
        <v>698</v>
      </c>
      <c r="D48" s="1749" t="s">
        <v>511</v>
      </c>
      <c r="E48" s="144"/>
      <c r="F48" s="549"/>
      <c r="G48" s="549"/>
      <c r="H48" s="549"/>
      <c r="I48" s="144" t="s">
        <v>807</v>
      </c>
      <c r="J48" s="144"/>
      <c r="K48" s="144"/>
      <c r="L48" s="557"/>
      <c r="M48" s="549"/>
      <c r="N48" s="606"/>
      <c r="O48" s="737" t="s">
        <v>2642</v>
      </c>
      <c r="P48" s="606"/>
      <c r="Q48" s="606"/>
      <c r="R48" s="606"/>
      <c r="S48" s="804"/>
      <c r="T48" s="804"/>
      <c r="U48" s="805"/>
      <c r="V48" s="1098"/>
      <c r="W48" s="805" t="s">
        <v>1525</v>
      </c>
      <c r="X48" s="805"/>
      <c r="Y48" s="805"/>
      <c r="Z48" s="805"/>
      <c r="AA48" s="805"/>
      <c r="AB48" s="805"/>
      <c r="AC48" s="805"/>
      <c r="AD48" s="805"/>
      <c r="AE48" s="805"/>
      <c r="AF48" s="805"/>
      <c r="AG48" s="805"/>
      <c r="AH48" s="805"/>
      <c r="AI48" s="1418"/>
      <c r="AJ48" s="1432"/>
      <c r="AK48" s="1432"/>
      <c r="AL48" s="1101"/>
      <c r="AN48" s="657"/>
      <c r="AO48" s="658"/>
      <c r="AP48" s="664"/>
      <c r="AQ48" s="658"/>
      <c r="AR48" s="658"/>
      <c r="AS48" s="658"/>
      <c r="AT48" s="658"/>
      <c r="AU48" s="658"/>
      <c r="AV48" s="658"/>
      <c r="AW48" s="658"/>
      <c r="AX48" s="658"/>
      <c r="AY48" s="658"/>
      <c r="AZ48" s="658"/>
      <c r="BA48" s="658"/>
      <c r="BB48" s="658"/>
      <c r="BC48" s="658"/>
      <c r="BD48" s="658"/>
      <c r="BE48" s="658"/>
      <c r="BF48" s="658"/>
      <c r="BG48" s="658"/>
      <c r="BH48" s="658"/>
      <c r="BI48" s="658"/>
      <c r="BJ48" s="658"/>
      <c r="BK48" s="658"/>
      <c r="BL48" s="658"/>
      <c r="BM48" s="658"/>
      <c r="BN48" s="658"/>
      <c r="BO48" s="658"/>
      <c r="BP48" s="658"/>
      <c r="BQ48" s="658"/>
    </row>
    <row r="49" spans="1:69" s="16" customFormat="1" ht="15">
      <c r="A49" s="670" t="s">
        <v>1216</v>
      </c>
      <c r="B49" s="36"/>
      <c r="C49" s="29" t="s">
        <v>1246</v>
      </c>
      <c r="D49" s="1749" t="s">
        <v>511</v>
      </c>
      <c r="E49" s="29"/>
      <c r="F49" s="530">
        <v>2</v>
      </c>
      <c r="G49" s="530"/>
      <c r="H49" s="530"/>
      <c r="I49" s="36" t="s">
        <v>751</v>
      </c>
      <c r="J49" s="36"/>
      <c r="K49" s="36"/>
      <c r="L49" s="517">
        <v>985</v>
      </c>
      <c r="M49" s="530"/>
      <c r="N49" s="607"/>
      <c r="O49" s="737" t="s">
        <v>2642</v>
      </c>
      <c r="P49" s="607"/>
      <c r="Q49" s="737" t="s">
        <v>940</v>
      </c>
      <c r="R49" s="607"/>
      <c r="S49" s="804"/>
      <c r="T49" s="804"/>
      <c r="U49" s="805"/>
      <c r="V49" s="1098"/>
      <c r="W49" s="805" t="s">
        <v>1525</v>
      </c>
      <c r="X49" s="805"/>
      <c r="Y49" s="805"/>
      <c r="Z49" s="805"/>
      <c r="AA49" s="805"/>
      <c r="AB49" s="805"/>
      <c r="AC49" s="805" t="s">
        <v>1525</v>
      </c>
      <c r="AD49" s="805"/>
      <c r="AE49" s="805"/>
      <c r="AF49" s="805"/>
      <c r="AG49" s="805"/>
      <c r="AH49" s="805"/>
      <c r="AI49" s="1418"/>
      <c r="AJ49" s="1432"/>
      <c r="AK49" s="1432"/>
      <c r="AL49" s="1101"/>
      <c r="AN49" s="650"/>
      <c r="AO49" s="652"/>
      <c r="AP49" s="661"/>
      <c r="AQ49" s="652"/>
      <c r="AR49" s="652"/>
      <c r="AS49" s="652"/>
      <c r="AT49" s="652"/>
      <c r="AU49" s="652"/>
      <c r="AV49" s="652"/>
      <c r="AW49" s="652"/>
      <c r="AX49" s="652"/>
      <c r="AY49" s="652"/>
      <c r="AZ49" s="652"/>
      <c r="BA49" s="652"/>
      <c r="BB49" s="652"/>
      <c r="BC49" s="652"/>
      <c r="BD49" s="652"/>
      <c r="BE49" s="652"/>
      <c r="BF49" s="652"/>
      <c r="BG49" s="652"/>
      <c r="BH49" s="652"/>
      <c r="BI49" s="652"/>
      <c r="BJ49" s="652"/>
      <c r="BK49" s="652"/>
      <c r="BL49" s="652"/>
      <c r="BM49" s="652"/>
      <c r="BN49" s="652"/>
      <c r="BO49" s="652"/>
      <c r="BP49" s="652"/>
      <c r="BQ49" s="652"/>
    </row>
    <row r="50" spans="1:69" s="7" customFormat="1" ht="15">
      <c r="A50" s="226" t="s">
        <v>1222</v>
      </c>
      <c r="B50" s="36"/>
      <c r="C50" s="40" t="s">
        <v>1221</v>
      </c>
      <c r="D50" s="1749" t="s">
        <v>511</v>
      </c>
      <c r="E50" s="40"/>
      <c r="F50" s="530">
        <v>5</v>
      </c>
      <c r="G50" s="530"/>
      <c r="H50" s="530"/>
      <c r="I50" s="36" t="s">
        <v>751</v>
      </c>
      <c r="J50" s="36"/>
      <c r="K50" s="36"/>
      <c r="L50" s="517">
        <v>122</v>
      </c>
      <c r="M50" s="530"/>
      <c r="N50" s="607"/>
      <c r="O50" s="530"/>
      <c r="P50" s="607"/>
      <c r="Q50" s="607"/>
      <c r="R50" s="607"/>
      <c r="S50" s="804"/>
      <c r="T50" s="804"/>
      <c r="U50" s="805"/>
      <c r="V50" s="1098"/>
      <c r="W50" s="805"/>
      <c r="X50" s="805"/>
      <c r="Y50" s="805"/>
      <c r="Z50" s="805"/>
      <c r="AA50" s="805"/>
      <c r="AB50" s="805"/>
      <c r="AC50" s="805"/>
      <c r="AD50" s="805"/>
      <c r="AE50" s="805"/>
      <c r="AF50" s="805"/>
      <c r="AG50" s="805"/>
      <c r="AH50" s="805"/>
      <c r="AI50" s="1418"/>
      <c r="AJ50" s="1432"/>
      <c r="AK50" s="1432"/>
      <c r="AL50" s="1101"/>
      <c r="AN50" s="657"/>
      <c r="AO50" s="658"/>
      <c r="AP50" s="664"/>
      <c r="AQ50" s="658"/>
      <c r="AR50" s="658"/>
      <c r="AS50" s="658"/>
      <c r="AT50" s="658"/>
      <c r="AU50" s="658"/>
      <c r="AV50" s="658"/>
      <c r="AW50" s="658"/>
      <c r="AX50" s="658"/>
      <c r="AY50" s="658"/>
      <c r="AZ50" s="658"/>
      <c r="BA50" s="658"/>
      <c r="BB50" s="658"/>
      <c r="BC50" s="658"/>
      <c r="BD50" s="658"/>
      <c r="BE50" s="658"/>
      <c r="BF50" s="658"/>
      <c r="BG50" s="658"/>
      <c r="BH50" s="658"/>
      <c r="BI50" s="658"/>
      <c r="BJ50" s="658"/>
      <c r="BK50" s="658"/>
      <c r="BL50" s="658"/>
      <c r="BM50" s="658"/>
      <c r="BN50" s="658"/>
      <c r="BO50" s="658"/>
      <c r="BP50" s="658"/>
      <c r="BQ50" s="658"/>
    </row>
    <row r="51" spans="1:69" s="5" customFormat="1" ht="15">
      <c r="A51" s="672" t="s">
        <v>1222</v>
      </c>
      <c r="B51" s="36"/>
      <c r="C51" s="40" t="s">
        <v>1237</v>
      </c>
      <c r="D51" s="1749" t="s">
        <v>511</v>
      </c>
      <c r="E51" s="40"/>
      <c r="F51" s="530">
        <v>48.9</v>
      </c>
      <c r="G51" s="530"/>
      <c r="H51" s="530"/>
      <c r="I51" s="36" t="s">
        <v>751</v>
      </c>
      <c r="J51" s="36"/>
      <c r="K51" s="36"/>
      <c r="L51" s="517">
        <v>317</v>
      </c>
      <c r="M51" s="530"/>
      <c r="N51" s="607"/>
      <c r="O51" s="530"/>
      <c r="P51" s="607"/>
      <c r="Q51" s="607"/>
      <c r="R51" s="607"/>
      <c r="S51" s="804"/>
      <c r="T51" s="804"/>
      <c r="U51" s="805"/>
      <c r="V51" s="1098"/>
      <c r="W51" s="805"/>
      <c r="X51" s="805"/>
      <c r="Y51" s="805"/>
      <c r="Z51" s="805"/>
      <c r="AA51" s="805"/>
      <c r="AB51" s="805"/>
      <c r="AC51" s="805"/>
      <c r="AD51" s="805"/>
      <c r="AE51" s="805"/>
      <c r="AF51" s="805"/>
      <c r="AG51" s="805"/>
      <c r="AH51" s="805"/>
      <c r="AI51" s="1418"/>
      <c r="AJ51" s="1432"/>
      <c r="AK51" s="1432"/>
      <c r="AL51" s="1101"/>
      <c r="AN51" s="650"/>
      <c r="AO51" s="652"/>
      <c r="AP51" s="661"/>
      <c r="AQ51" s="652"/>
      <c r="AR51" s="652"/>
      <c r="AS51" s="652"/>
      <c r="AT51" s="652"/>
      <c r="AU51" s="652"/>
      <c r="AV51" s="652"/>
      <c r="AW51" s="652"/>
      <c r="AX51" s="652"/>
      <c r="AY51" s="652"/>
      <c r="AZ51" s="652"/>
      <c r="BA51" s="652"/>
      <c r="BB51" s="652"/>
      <c r="BC51" s="652"/>
      <c r="BD51" s="652"/>
      <c r="BE51" s="652"/>
      <c r="BF51" s="652"/>
      <c r="BG51" s="652"/>
      <c r="BH51" s="652"/>
      <c r="BI51" s="652"/>
      <c r="BJ51" s="652"/>
      <c r="BK51" s="652"/>
      <c r="BL51" s="652"/>
      <c r="BM51" s="652"/>
      <c r="BN51" s="652"/>
      <c r="BO51" s="652"/>
      <c r="BP51" s="652"/>
      <c r="BQ51" s="652"/>
    </row>
    <row r="52" spans="1:69" s="5" customFormat="1" ht="15">
      <c r="A52" s="672" t="s">
        <v>1222</v>
      </c>
      <c r="B52" s="36"/>
      <c r="C52" s="40" t="s">
        <v>1244</v>
      </c>
      <c r="D52" s="1749" t="s">
        <v>511</v>
      </c>
      <c r="E52" s="40"/>
      <c r="F52" s="530">
        <v>23.4</v>
      </c>
      <c r="G52" s="530"/>
      <c r="H52" s="530"/>
      <c r="I52" s="36" t="s">
        <v>751</v>
      </c>
      <c r="J52" s="36"/>
      <c r="K52" s="36"/>
      <c r="L52" s="517">
        <v>115</v>
      </c>
      <c r="M52" s="530"/>
      <c r="N52" s="607"/>
      <c r="O52" s="530"/>
      <c r="P52" s="607"/>
      <c r="Q52" s="607"/>
      <c r="R52" s="607"/>
      <c r="S52" s="804"/>
      <c r="T52" s="804"/>
      <c r="U52" s="805"/>
      <c r="V52" s="1098"/>
      <c r="W52" s="805"/>
      <c r="X52" s="805"/>
      <c r="Y52" s="805"/>
      <c r="Z52" s="805"/>
      <c r="AA52" s="805"/>
      <c r="AB52" s="805"/>
      <c r="AC52" s="805"/>
      <c r="AD52" s="805"/>
      <c r="AE52" s="805"/>
      <c r="AF52" s="805"/>
      <c r="AG52" s="805"/>
      <c r="AH52" s="805"/>
      <c r="AI52" s="1418"/>
      <c r="AJ52" s="1432"/>
      <c r="AK52" s="1432"/>
      <c r="AL52" s="1101"/>
      <c r="AN52" s="650"/>
      <c r="AO52" s="652"/>
      <c r="AP52" s="661"/>
      <c r="AQ52" s="652"/>
      <c r="AR52" s="652"/>
      <c r="AS52" s="652"/>
      <c r="AT52" s="652"/>
      <c r="AU52" s="652"/>
      <c r="AV52" s="652"/>
      <c r="AW52" s="652"/>
      <c r="AX52" s="652"/>
      <c r="AY52" s="652"/>
      <c r="AZ52" s="652"/>
      <c r="BA52" s="652"/>
      <c r="BB52" s="652"/>
      <c r="BC52" s="652"/>
      <c r="BD52" s="652"/>
      <c r="BE52" s="652"/>
      <c r="BF52" s="652"/>
      <c r="BG52" s="652"/>
      <c r="BH52" s="652"/>
      <c r="BI52" s="652"/>
      <c r="BJ52" s="652"/>
      <c r="BK52" s="652"/>
      <c r="BL52" s="652"/>
      <c r="BM52" s="652"/>
      <c r="BN52" s="652"/>
      <c r="BO52" s="652"/>
      <c r="BP52" s="652"/>
      <c r="BQ52" s="652"/>
    </row>
    <row r="53" spans="1:69" s="5" customFormat="1" ht="15">
      <c r="A53" s="672" t="s">
        <v>1222</v>
      </c>
      <c r="B53" s="28"/>
      <c r="C53" s="40" t="s">
        <v>1245</v>
      </c>
      <c r="D53" s="1749" t="s">
        <v>511</v>
      </c>
      <c r="E53" s="40"/>
      <c r="F53" s="530">
        <v>34.1</v>
      </c>
      <c r="G53" s="530"/>
      <c r="H53" s="530"/>
      <c r="I53" s="36" t="s">
        <v>751</v>
      </c>
      <c r="J53" s="36"/>
      <c r="K53" s="36"/>
      <c r="L53" s="517">
        <v>5173</v>
      </c>
      <c r="M53" s="530"/>
      <c r="N53" s="607"/>
      <c r="O53" s="530"/>
      <c r="P53" s="607"/>
      <c r="Q53" s="607"/>
      <c r="R53" s="607"/>
      <c r="S53" s="806"/>
      <c r="T53" s="806"/>
      <c r="U53" s="807"/>
      <c r="V53" s="1100"/>
      <c r="W53" s="805"/>
      <c r="X53" s="805"/>
      <c r="Y53" s="807"/>
      <c r="Z53" s="807"/>
      <c r="AA53" s="805"/>
      <c r="AB53" s="807"/>
      <c r="AC53" s="805"/>
      <c r="AD53" s="805"/>
      <c r="AE53" s="805"/>
      <c r="AF53" s="805"/>
      <c r="AG53" s="807"/>
      <c r="AH53" s="805"/>
      <c r="AI53" s="1418"/>
      <c r="AJ53" s="1432"/>
      <c r="AK53" s="1432"/>
      <c r="AL53" s="1101"/>
      <c r="AN53" s="650"/>
      <c r="AO53" s="652"/>
      <c r="AP53" s="661"/>
      <c r="AQ53" s="652"/>
      <c r="AR53" s="652"/>
      <c r="AS53" s="652"/>
      <c r="AT53" s="652"/>
      <c r="AU53" s="652"/>
      <c r="AV53" s="652"/>
      <c r="AW53" s="652"/>
      <c r="AX53" s="652"/>
      <c r="AY53" s="652"/>
      <c r="AZ53" s="652"/>
      <c r="BA53" s="652"/>
      <c r="BB53" s="652"/>
      <c r="BC53" s="652"/>
      <c r="BD53" s="652"/>
      <c r="BE53" s="652"/>
      <c r="BF53" s="652"/>
      <c r="BG53" s="652"/>
      <c r="BH53" s="652"/>
      <c r="BI53" s="652"/>
      <c r="BJ53" s="652"/>
      <c r="BK53" s="652"/>
      <c r="BL53" s="652"/>
      <c r="BM53" s="652"/>
      <c r="BN53" s="652"/>
      <c r="BO53" s="652"/>
      <c r="BP53" s="652"/>
      <c r="BQ53" s="652"/>
    </row>
    <row r="54" spans="1:69" s="5" customFormat="1" ht="15">
      <c r="A54" s="672" t="s">
        <v>1222</v>
      </c>
      <c r="B54" s="36"/>
      <c r="C54" s="40" t="s">
        <v>1247</v>
      </c>
      <c r="D54" s="1749" t="s">
        <v>511</v>
      </c>
      <c r="E54" s="40"/>
      <c r="F54" s="530">
        <v>42.2</v>
      </c>
      <c r="G54" s="530"/>
      <c r="H54" s="530"/>
      <c r="I54" s="36" t="s">
        <v>751</v>
      </c>
      <c r="J54" s="36"/>
      <c r="K54" s="36"/>
      <c r="L54" s="517">
        <v>474</v>
      </c>
      <c r="M54" s="530"/>
      <c r="N54" s="607"/>
      <c r="O54" s="530"/>
      <c r="P54" s="607"/>
      <c r="Q54" s="607"/>
      <c r="R54" s="607"/>
      <c r="S54" s="804"/>
      <c r="T54" s="804"/>
      <c r="U54" s="805"/>
      <c r="V54" s="1098"/>
      <c r="W54" s="805"/>
      <c r="X54" s="805"/>
      <c r="Y54" s="805"/>
      <c r="Z54" s="805"/>
      <c r="AA54" s="805"/>
      <c r="AB54" s="805"/>
      <c r="AC54" s="805"/>
      <c r="AD54" s="805"/>
      <c r="AE54" s="805"/>
      <c r="AF54" s="805"/>
      <c r="AG54" s="805"/>
      <c r="AH54" s="805"/>
      <c r="AI54" s="1418"/>
      <c r="AJ54" s="1432"/>
      <c r="AK54" s="1432"/>
      <c r="AL54" s="1101"/>
      <c r="AN54" s="650"/>
      <c r="AO54" s="652"/>
      <c r="AP54" s="661"/>
      <c r="AQ54" s="652"/>
      <c r="AR54" s="652"/>
      <c r="AS54" s="652"/>
      <c r="AT54" s="652"/>
      <c r="AU54" s="652"/>
      <c r="AV54" s="652"/>
      <c r="AW54" s="652"/>
      <c r="AX54" s="652"/>
      <c r="AY54" s="652"/>
      <c r="AZ54" s="652"/>
      <c r="BA54" s="652"/>
      <c r="BB54" s="652"/>
      <c r="BC54" s="652"/>
      <c r="BD54" s="652"/>
      <c r="BE54" s="652"/>
      <c r="BF54" s="652"/>
      <c r="BG54" s="652"/>
      <c r="BH54" s="652"/>
      <c r="BI54" s="652"/>
      <c r="BJ54" s="652"/>
      <c r="BK54" s="652"/>
      <c r="BL54" s="652"/>
      <c r="BM54" s="652"/>
      <c r="BN54" s="652"/>
      <c r="BO54" s="652"/>
      <c r="BP54" s="652"/>
      <c r="BQ54" s="652"/>
    </row>
    <row r="55" spans="1:69" s="5" customFormat="1" ht="15">
      <c r="A55" s="226" t="s">
        <v>1224</v>
      </c>
      <c r="B55" s="36"/>
      <c r="C55" s="40" t="s">
        <v>1223</v>
      </c>
      <c r="D55" s="1749" t="s">
        <v>511</v>
      </c>
      <c r="E55" s="40"/>
      <c r="F55" s="530">
        <v>34.4</v>
      </c>
      <c r="G55" s="530"/>
      <c r="H55" s="530"/>
      <c r="I55" s="36" t="s">
        <v>751</v>
      </c>
      <c r="J55" s="36"/>
      <c r="K55" s="36"/>
      <c r="L55" s="517">
        <v>1122</v>
      </c>
      <c r="M55" s="530"/>
      <c r="N55" s="607"/>
      <c r="O55" s="530"/>
      <c r="P55" s="607"/>
      <c r="Q55" s="607"/>
      <c r="R55" s="607"/>
      <c r="S55" s="804"/>
      <c r="T55" s="804"/>
      <c r="U55" s="805"/>
      <c r="V55" s="1098"/>
      <c r="W55" s="805"/>
      <c r="X55" s="805"/>
      <c r="Y55" s="805"/>
      <c r="Z55" s="805"/>
      <c r="AA55" s="805"/>
      <c r="AB55" s="805"/>
      <c r="AC55" s="805"/>
      <c r="AD55" s="805"/>
      <c r="AE55" s="805"/>
      <c r="AF55" s="805"/>
      <c r="AG55" s="805"/>
      <c r="AH55" s="805"/>
      <c r="AI55" s="1418"/>
      <c r="AJ55" s="1432"/>
      <c r="AK55" s="1432"/>
      <c r="AL55" s="1101"/>
      <c r="AN55" s="650"/>
      <c r="AO55" s="652"/>
      <c r="AP55" s="661"/>
      <c r="AQ55" s="652"/>
      <c r="AR55" s="652"/>
      <c r="AS55" s="652"/>
      <c r="AT55" s="652"/>
      <c r="AU55" s="652"/>
      <c r="AV55" s="652"/>
      <c r="AW55" s="652"/>
      <c r="AX55" s="652"/>
      <c r="AY55" s="652"/>
      <c r="AZ55" s="652"/>
      <c r="BA55" s="652"/>
      <c r="BB55" s="652"/>
      <c r="BC55" s="652"/>
      <c r="BD55" s="652"/>
      <c r="BE55" s="652"/>
      <c r="BF55" s="652"/>
      <c r="BG55" s="652"/>
      <c r="BH55" s="652"/>
      <c r="BI55" s="652"/>
      <c r="BJ55" s="652"/>
      <c r="BK55" s="652"/>
      <c r="BL55" s="652"/>
      <c r="BM55" s="652"/>
      <c r="BN55" s="652"/>
      <c r="BO55" s="652"/>
      <c r="BP55" s="652"/>
      <c r="BQ55" s="652"/>
    </row>
    <row r="56" spans="1:69" s="5" customFormat="1" ht="15">
      <c r="A56" s="672" t="s">
        <v>1281</v>
      </c>
      <c r="B56" s="36"/>
      <c r="C56" s="40" t="s">
        <v>1277</v>
      </c>
      <c r="D56" s="1749" t="s">
        <v>511</v>
      </c>
      <c r="E56" s="40"/>
      <c r="F56" s="530"/>
      <c r="G56" s="530"/>
      <c r="H56" s="530"/>
      <c r="I56" s="36" t="s">
        <v>751</v>
      </c>
      <c r="J56" s="36"/>
      <c r="K56" s="36"/>
      <c r="L56" s="517">
        <v>256</v>
      </c>
      <c r="M56" s="530"/>
      <c r="N56" s="607"/>
      <c r="O56" s="530"/>
      <c r="P56" s="607"/>
      <c r="Q56" s="607"/>
      <c r="R56" s="607"/>
      <c r="S56" s="804"/>
      <c r="T56" s="804"/>
      <c r="U56" s="805"/>
      <c r="V56" s="1098"/>
      <c r="W56" s="805"/>
      <c r="X56" s="805"/>
      <c r="Y56" s="805"/>
      <c r="Z56" s="805"/>
      <c r="AA56" s="805"/>
      <c r="AB56" s="805"/>
      <c r="AC56" s="805"/>
      <c r="AD56" s="805"/>
      <c r="AE56" s="805"/>
      <c r="AF56" s="805"/>
      <c r="AG56" s="805"/>
      <c r="AH56" s="805"/>
      <c r="AI56" s="1418"/>
      <c r="AJ56" s="1432"/>
      <c r="AK56" s="1432"/>
      <c r="AL56" s="1101"/>
      <c r="AN56" s="650"/>
      <c r="AO56" s="652"/>
      <c r="AP56" s="661"/>
      <c r="AQ56" s="652"/>
      <c r="AR56" s="652"/>
      <c r="AS56" s="652"/>
      <c r="AT56" s="652"/>
      <c r="AU56" s="652"/>
      <c r="AV56" s="652"/>
      <c r="AW56" s="652"/>
      <c r="AX56" s="652"/>
      <c r="AY56" s="652"/>
      <c r="AZ56" s="652"/>
      <c r="BA56" s="652"/>
      <c r="BB56" s="652"/>
      <c r="BC56" s="652"/>
      <c r="BD56" s="652"/>
      <c r="BE56" s="652"/>
      <c r="BF56" s="652"/>
      <c r="BG56" s="652"/>
      <c r="BH56" s="652"/>
      <c r="BI56" s="652"/>
      <c r="BJ56" s="652"/>
      <c r="BK56" s="652"/>
      <c r="BL56" s="652"/>
      <c r="BM56" s="652"/>
      <c r="BN56" s="652"/>
      <c r="BO56" s="652"/>
      <c r="BP56" s="652"/>
      <c r="BQ56" s="652"/>
    </row>
    <row r="57" spans="1:69" s="5" customFormat="1" ht="15">
      <c r="A57" s="672" t="s">
        <v>1281</v>
      </c>
      <c r="B57" s="36"/>
      <c r="C57" s="40" t="s">
        <v>1278</v>
      </c>
      <c r="D57" s="1749" t="s">
        <v>511</v>
      </c>
      <c r="E57" s="40"/>
      <c r="F57" s="530"/>
      <c r="G57" s="530"/>
      <c r="H57" s="530"/>
      <c r="I57" s="36" t="s">
        <v>751</v>
      </c>
      <c r="J57" s="36"/>
      <c r="K57" s="36"/>
      <c r="L57" s="517"/>
      <c r="M57" s="530"/>
      <c r="N57" s="607"/>
      <c r="O57" s="530"/>
      <c r="P57" s="607"/>
      <c r="Q57" s="607"/>
      <c r="R57" s="607"/>
      <c r="S57" s="804"/>
      <c r="T57" s="804"/>
      <c r="U57" s="805"/>
      <c r="V57" s="1098"/>
      <c r="W57" s="805"/>
      <c r="X57" s="805"/>
      <c r="Y57" s="805"/>
      <c r="Z57" s="805"/>
      <c r="AA57" s="805"/>
      <c r="AB57" s="805"/>
      <c r="AC57" s="805"/>
      <c r="AD57" s="805"/>
      <c r="AE57" s="805"/>
      <c r="AF57" s="805"/>
      <c r="AG57" s="805"/>
      <c r="AH57" s="805"/>
      <c r="AI57" s="1418"/>
      <c r="AJ57" s="1432"/>
      <c r="AK57" s="1432"/>
      <c r="AL57" s="1101"/>
      <c r="AN57" s="650"/>
      <c r="AO57" s="652"/>
      <c r="AP57" s="661"/>
      <c r="AQ57" s="652"/>
      <c r="AR57" s="652"/>
      <c r="AS57" s="652"/>
      <c r="AT57" s="652"/>
      <c r="AU57" s="652"/>
      <c r="AV57" s="652"/>
      <c r="AW57" s="652"/>
      <c r="AX57" s="652"/>
      <c r="AY57" s="652"/>
      <c r="AZ57" s="652"/>
      <c r="BA57" s="652"/>
      <c r="BB57" s="652"/>
      <c r="BC57" s="652"/>
      <c r="BD57" s="652"/>
      <c r="BE57" s="652"/>
      <c r="BF57" s="652"/>
      <c r="BG57" s="652"/>
      <c r="BH57" s="652"/>
      <c r="BI57" s="652"/>
      <c r="BJ57" s="652"/>
      <c r="BK57" s="652"/>
      <c r="BL57" s="652"/>
      <c r="BM57" s="652"/>
      <c r="BN57" s="652"/>
      <c r="BO57" s="652"/>
      <c r="BP57" s="652"/>
      <c r="BQ57" s="652"/>
    </row>
    <row r="58" spans="1:69" s="74" customFormat="1" ht="15">
      <c r="A58" s="674" t="s">
        <v>1281</v>
      </c>
      <c r="B58" s="36"/>
      <c r="C58" s="33" t="s">
        <v>1279</v>
      </c>
      <c r="D58" s="1749" t="s">
        <v>511</v>
      </c>
      <c r="E58" s="33"/>
      <c r="F58" s="575"/>
      <c r="G58" s="575"/>
      <c r="H58" s="575"/>
      <c r="I58" s="36" t="s">
        <v>766</v>
      </c>
      <c r="J58" s="36"/>
      <c r="K58" s="36"/>
      <c r="L58" s="574"/>
      <c r="M58" s="575"/>
      <c r="N58" s="607"/>
      <c r="O58" s="575"/>
      <c r="P58" s="607"/>
      <c r="Q58" s="607"/>
      <c r="R58" s="607"/>
      <c r="S58" s="804"/>
      <c r="T58" s="804"/>
      <c r="U58" s="805"/>
      <c r="V58" s="1098"/>
      <c r="W58" s="805"/>
      <c r="X58" s="805"/>
      <c r="Y58" s="805"/>
      <c r="Z58" s="805"/>
      <c r="AA58" s="805"/>
      <c r="AB58" s="805"/>
      <c r="AC58" s="805"/>
      <c r="AD58" s="805"/>
      <c r="AE58" s="805"/>
      <c r="AF58" s="805"/>
      <c r="AG58" s="805"/>
      <c r="AH58" s="805"/>
      <c r="AI58" s="1418"/>
      <c r="AJ58" s="1432"/>
      <c r="AK58" s="1432"/>
      <c r="AL58" s="1101"/>
      <c r="AN58" s="650"/>
      <c r="AO58" s="652"/>
      <c r="AP58" s="661"/>
      <c r="AQ58" s="652"/>
      <c r="AR58" s="652"/>
      <c r="AS58" s="652"/>
      <c r="AT58" s="652"/>
      <c r="AU58" s="652"/>
      <c r="AV58" s="652"/>
      <c r="AW58" s="652"/>
      <c r="AX58" s="652"/>
      <c r="AY58" s="652"/>
      <c r="AZ58" s="652"/>
      <c r="BA58" s="652"/>
      <c r="BB58" s="652"/>
      <c r="BC58" s="652"/>
      <c r="BD58" s="652"/>
      <c r="BE58" s="652"/>
      <c r="BF58" s="652"/>
      <c r="BG58" s="652"/>
      <c r="BH58" s="652"/>
      <c r="BI58" s="652"/>
      <c r="BJ58" s="652"/>
      <c r="BK58" s="652"/>
      <c r="BL58" s="652"/>
      <c r="BM58" s="652"/>
      <c r="BN58" s="652"/>
      <c r="BO58" s="652"/>
      <c r="BP58" s="652"/>
      <c r="BQ58" s="652"/>
    </row>
    <row r="59" spans="1:69" s="5" customFormat="1" ht="15">
      <c r="A59" s="672" t="s">
        <v>1281</v>
      </c>
      <c r="B59" s="36"/>
      <c r="C59" s="40" t="s">
        <v>1280</v>
      </c>
      <c r="D59" s="1749" t="s">
        <v>511</v>
      </c>
      <c r="E59" s="40"/>
      <c r="F59" s="530"/>
      <c r="G59" s="530"/>
      <c r="H59" s="530"/>
      <c r="I59" s="36" t="s">
        <v>751</v>
      </c>
      <c r="J59" s="36"/>
      <c r="K59" s="36"/>
      <c r="L59" s="517">
        <v>95</v>
      </c>
      <c r="M59" s="530"/>
      <c r="N59" s="607"/>
      <c r="O59" s="530"/>
      <c r="P59" s="607"/>
      <c r="Q59" s="607"/>
      <c r="R59" s="607"/>
      <c r="S59" s="804"/>
      <c r="T59" s="804"/>
      <c r="U59" s="805"/>
      <c r="V59" s="1098"/>
      <c r="W59" s="805"/>
      <c r="X59" s="805"/>
      <c r="Y59" s="805"/>
      <c r="Z59" s="805"/>
      <c r="AA59" s="805"/>
      <c r="AB59" s="805"/>
      <c r="AC59" s="805"/>
      <c r="AD59" s="805"/>
      <c r="AE59" s="805"/>
      <c r="AF59" s="805"/>
      <c r="AG59" s="805"/>
      <c r="AH59" s="805"/>
      <c r="AI59" s="1418"/>
      <c r="AJ59" s="1432"/>
      <c r="AK59" s="1432"/>
      <c r="AL59" s="1101"/>
      <c r="AN59" s="650"/>
      <c r="AO59" s="652"/>
      <c r="AP59" s="661"/>
      <c r="AQ59" s="652"/>
      <c r="AR59" s="652"/>
      <c r="AS59" s="652"/>
      <c r="AT59" s="652"/>
      <c r="AU59" s="652"/>
      <c r="AV59" s="652"/>
      <c r="AW59" s="652"/>
      <c r="AX59" s="652"/>
      <c r="AY59" s="652"/>
      <c r="AZ59" s="652"/>
      <c r="BA59" s="652"/>
      <c r="BB59" s="652"/>
      <c r="BC59" s="652"/>
      <c r="BD59" s="652"/>
      <c r="BE59" s="652"/>
      <c r="BF59" s="652"/>
      <c r="BG59" s="652"/>
      <c r="BH59" s="652"/>
      <c r="BI59" s="652"/>
      <c r="BJ59" s="652"/>
      <c r="BK59" s="652"/>
      <c r="BL59" s="652"/>
      <c r="BM59" s="652"/>
      <c r="BN59" s="652"/>
      <c r="BO59" s="652"/>
      <c r="BP59" s="652"/>
      <c r="BQ59" s="652"/>
    </row>
    <row r="60" spans="1:69" s="5" customFormat="1" ht="15">
      <c r="A60" s="672" t="s">
        <v>1235</v>
      </c>
      <c r="B60" s="36"/>
      <c r="C60" s="40" t="s">
        <v>1239</v>
      </c>
      <c r="D60" s="1749" t="s">
        <v>511</v>
      </c>
      <c r="E60" s="40"/>
      <c r="F60" s="530">
        <v>17.100000000000001</v>
      </c>
      <c r="G60" s="530"/>
      <c r="H60" s="530"/>
      <c r="I60" s="36" t="s">
        <v>751</v>
      </c>
      <c r="J60" s="36"/>
      <c r="K60" s="36"/>
      <c r="L60" s="517">
        <v>7</v>
      </c>
      <c r="M60" s="530"/>
      <c r="N60" s="607"/>
      <c r="O60" s="530"/>
      <c r="P60" s="607"/>
      <c r="Q60" s="607"/>
      <c r="R60" s="607"/>
      <c r="S60" s="804"/>
      <c r="T60" s="804"/>
      <c r="U60" s="805"/>
      <c r="V60" s="1098"/>
      <c r="W60" s="805"/>
      <c r="X60" s="805"/>
      <c r="Y60" s="805"/>
      <c r="Z60" s="805"/>
      <c r="AA60" s="805"/>
      <c r="AB60" s="805"/>
      <c r="AC60" s="805"/>
      <c r="AD60" s="805"/>
      <c r="AE60" s="805"/>
      <c r="AF60" s="805"/>
      <c r="AG60" s="805"/>
      <c r="AH60" s="805"/>
      <c r="AI60" s="1418"/>
      <c r="AJ60" s="1432"/>
      <c r="AK60" s="1432"/>
      <c r="AL60" s="1101"/>
      <c r="AN60" s="650"/>
      <c r="AO60" s="652"/>
      <c r="AP60" s="661"/>
      <c r="AQ60" s="652"/>
      <c r="AR60" s="652"/>
      <c r="AS60" s="652"/>
      <c r="AT60" s="652"/>
      <c r="AU60" s="652"/>
      <c r="AV60" s="652"/>
      <c r="AW60" s="652"/>
      <c r="AX60" s="652"/>
      <c r="AY60" s="652"/>
      <c r="AZ60" s="652"/>
      <c r="BA60" s="652"/>
      <c r="BB60" s="652"/>
      <c r="BC60" s="652"/>
      <c r="BD60" s="652"/>
      <c r="BE60" s="652"/>
      <c r="BF60" s="652"/>
      <c r="BG60" s="652"/>
      <c r="BH60" s="652"/>
      <c r="BI60" s="652"/>
      <c r="BJ60" s="652"/>
      <c r="BK60" s="652"/>
      <c r="BL60" s="652"/>
      <c r="BM60" s="652"/>
      <c r="BN60" s="652"/>
      <c r="BO60" s="652"/>
      <c r="BP60" s="652"/>
      <c r="BQ60" s="652"/>
    </row>
    <row r="61" spans="1:69" s="5" customFormat="1" ht="15">
      <c r="A61" s="672" t="s">
        <v>1235</v>
      </c>
      <c r="B61" s="36"/>
      <c r="C61" s="40" t="s">
        <v>1234</v>
      </c>
      <c r="D61" s="1749" t="s">
        <v>511</v>
      </c>
      <c r="E61" s="40"/>
      <c r="F61" s="530">
        <v>28.9</v>
      </c>
      <c r="G61" s="530"/>
      <c r="H61" s="530"/>
      <c r="I61" s="36" t="s">
        <v>751</v>
      </c>
      <c r="J61" s="36"/>
      <c r="K61" s="36"/>
      <c r="L61" s="517">
        <v>12</v>
      </c>
      <c r="M61" s="530"/>
      <c r="N61" s="607"/>
      <c r="O61" s="530"/>
      <c r="P61" s="607"/>
      <c r="Q61" s="607"/>
      <c r="R61" s="607"/>
      <c r="S61" s="804"/>
      <c r="T61" s="804"/>
      <c r="U61" s="805"/>
      <c r="V61" s="1098"/>
      <c r="W61" s="805"/>
      <c r="X61" s="805"/>
      <c r="Y61" s="805"/>
      <c r="Z61" s="805"/>
      <c r="AA61" s="805"/>
      <c r="AB61" s="805"/>
      <c r="AC61" s="805"/>
      <c r="AD61" s="805"/>
      <c r="AE61" s="805"/>
      <c r="AF61" s="805"/>
      <c r="AG61" s="805"/>
      <c r="AH61" s="805"/>
      <c r="AI61" s="1418"/>
      <c r="AJ61" s="1432"/>
      <c r="AK61" s="1432"/>
      <c r="AL61" s="1101"/>
      <c r="AN61" s="650"/>
      <c r="AO61" s="652"/>
      <c r="AP61" s="661"/>
      <c r="AQ61" s="652"/>
      <c r="AR61" s="652"/>
      <c r="AS61" s="652"/>
      <c r="AT61" s="652"/>
      <c r="AU61" s="652"/>
      <c r="AV61" s="652"/>
      <c r="AW61" s="652"/>
      <c r="AX61" s="652"/>
      <c r="AY61" s="652"/>
      <c r="AZ61" s="652"/>
      <c r="BA61" s="652"/>
      <c r="BB61" s="652"/>
      <c r="BC61" s="652"/>
      <c r="BD61" s="652"/>
      <c r="BE61" s="652"/>
      <c r="BF61" s="652"/>
      <c r="BG61" s="652"/>
      <c r="BH61" s="652"/>
      <c r="BI61" s="652"/>
      <c r="BJ61" s="652"/>
      <c r="BK61" s="652"/>
      <c r="BL61" s="652"/>
      <c r="BM61" s="652"/>
      <c r="BN61" s="652"/>
      <c r="BO61" s="652"/>
      <c r="BP61" s="652"/>
      <c r="BQ61" s="652"/>
    </row>
    <row r="62" spans="1:69" s="5" customFormat="1" ht="15">
      <c r="A62" s="672" t="s">
        <v>1235</v>
      </c>
      <c r="B62" s="28"/>
      <c r="C62" s="40" t="s">
        <v>1240</v>
      </c>
      <c r="D62" s="1749" t="s">
        <v>511</v>
      </c>
      <c r="E62" s="40"/>
      <c r="F62" s="530">
        <v>2</v>
      </c>
      <c r="G62" s="530"/>
      <c r="H62" s="530"/>
      <c r="I62" s="36" t="s">
        <v>808</v>
      </c>
      <c r="J62" s="36"/>
      <c r="K62" s="36"/>
      <c r="L62" s="517">
        <v>118</v>
      </c>
      <c r="M62" s="530"/>
      <c r="N62" s="607"/>
      <c r="O62" s="530"/>
      <c r="P62" s="607"/>
      <c r="Q62" s="607"/>
      <c r="R62" s="607"/>
      <c r="S62" s="804"/>
      <c r="T62" s="804"/>
      <c r="U62" s="805"/>
      <c r="V62" s="1098"/>
      <c r="W62" s="805"/>
      <c r="X62" s="805"/>
      <c r="Y62" s="805"/>
      <c r="Z62" s="805"/>
      <c r="AA62" s="805"/>
      <c r="AB62" s="805"/>
      <c r="AC62" s="805"/>
      <c r="AD62" s="805"/>
      <c r="AE62" s="805"/>
      <c r="AF62" s="805"/>
      <c r="AG62" s="805"/>
      <c r="AH62" s="805"/>
      <c r="AI62" s="1418"/>
      <c r="AJ62" s="1432"/>
      <c r="AK62" s="1432"/>
      <c r="AL62" s="1101"/>
      <c r="AN62" s="650"/>
      <c r="AO62" s="652"/>
      <c r="AP62" s="661"/>
      <c r="AQ62" s="652"/>
      <c r="AR62" s="652"/>
      <c r="AS62" s="652"/>
      <c r="AT62" s="652"/>
      <c r="AU62" s="652"/>
      <c r="AV62" s="652"/>
      <c r="AW62" s="652"/>
      <c r="AX62" s="652"/>
      <c r="AY62" s="652"/>
      <c r="AZ62" s="652"/>
      <c r="BA62" s="652"/>
      <c r="BB62" s="652"/>
      <c r="BC62" s="652"/>
      <c r="BD62" s="652"/>
      <c r="BE62" s="652"/>
      <c r="BF62" s="652"/>
      <c r="BG62" s="652"/>
      <c r="BH62" s="652"/>
      <c r="BI62" s="652"/>
      <c r="BJ62" s="652"/>
      <c r="BK62" s="652"/>
      <c r="BL62" s="652"/>
      <c r="BM62" s="652"/>
      <c r="BN62" s="652"/>
      <c r="BO62" s="652"/>
      <c r="BP62" s="652"/>
      <c r="BQ62" s="652"/>
    </row>
    <row r="63" spans="1:69" s="5" customFormat="1" ht="15">
      <c r="A63" s="671" t="s">
        <v>675</v>
      </c>
      <c r="B63" s="144"/>
      <c r="C63" s="159" t="s">
        <v>676</v>
      </c>
      <c r="D63" s="1749" t="s">
        <v>511</v>
      </c>
      <c r="E63" s="159"/>
      <c r="F63" s="549"/>
      <c r="G63" s="549"/>
      <c r="H63" s="549"/>
      <c r="I63" s="144" t="s">
        <v>751</v>
      </c>
      <c r="J63" s="144"/>
      <c r="K63" s="144"/>
      <c r="L63" s="518">
        <v>1361</v>
      </c>
      <c r="M63" s="549"/>
      <c r="N63" s="606"/>
      <c r="O63" s="737" t="s">
        <v>2642</v>
      </c>
      <c r="P63" s="606"/>
      <c r="Q63" s="737" t="s">
        <v>940</v>
      </c>
      <c r="R63" s="606"/>
      <c r="S63" s="804"/>
      <c r="T63" s="804"/>
      <c r="U63" s="805"/>
      <c r="V63" s="1098"/>
      <c r="W63" s="805" t="s">
        <v>1525</v>
      </c>
      <c r="X63" s="805"/>
      <c r="Y63" s="805"/>
      <c r="Z63" s="805"/>
      <c r="AA63" s="805"/>
      <c r="AB63" s="805"/>
      <c r="AC63" s="805" t="s">
        <v>1525</v>
      </c>
      <c r="AD63" s="805"/>
      <c r="AE63" s="805"/>
      <c r="AF63" s="805"/>
      <c r="AG63" s="805"/>
      <c r="AH63" s="805"/>
      <c r="AI63" s="1418"/>
      <c r="AJ63" s="1432"/>
      <c r="AK63" s="1432"/>
      <c r="AL63" s="1101"/>
      <c r="AN63" s="650"/>
      <c r="AO63" s="652"/>
      <c r="AP63" s="661"/>
      <c r="AQ63" s="652"/>
      <c r="AR63" s="652"/>
      <c r="AS63" s="652"/>
      <c r="AT63" s="652"/>
      <c r="AU63" s="652"/>
      <c r="AV63" s="652"/>
      <c r="AW63" s="652"/>
      <c r="AX63" s="652"/>
      <c r="AY63" s="652"/>
      <c r="AZ63" s="652"/>
      <c r="BA63" s="652"/>
      <c r="BB63" s="652"/>
      <c r="BC63" s="652"/>
      <c r="BD63" s="652"/>
      <c r="BE63" s="652"/>
      <c r="BF63" s="652"/>
      <c r="BG63" s="652"/>
      <c r="BH63" s="652"/>
      <c r="BI63" s="652"/>
      <c r="BJ63" s="652"/>
      <c r="BK63" s="652"/>
      <c r="BL63" s="652"/>
      <c r="BM63" s="652"/>
      <c r="BN63" s="652"/>
      <c r="BO63" s="652"/>
      <c r="BP63" s="652"/>
      <c r="BQ63" s="652"/>
    </row>
    <row r="64" spans="1:69" s="5" customFormat="1" ht="15">
      <c r="A64" s="1120"/>
      <c r="B64" s="1121"/>
      <c r="C64" s="1122"/>
      <c r="D64" s="1122"/>
      <c r="E64" s="1122"/>
      <c r="F64" s="1123"/>
      <c r="G64" s="1123"/>
      <c r="H64" s="1123"/>
      <c r="I64" s="1121"/>
      <c r="J64" s="1121"/>
      <c r="K64" s="1121"/>
      <c r="L64" s="1124"/>
      <c r="M64" s="1123"/>
      <c r="N64" s="1125"/>
      <c r="O64" s="1123"/>
      <c r="P64" s="1125"/>
      <c r="Q64" s="1125"/>
      <c r="R64" s="1125"/>
      <c r="S64" s="804"/>
      <c r="T64" s="804"/>
      <c r="U64" s="805"/>
      <c r="V64" s="1126"/>
      <c r="W64" s="805"/>
      <c r="X64" s="805"/>
      <c r="Y64" s="805"/>
      <c r="Z64" s="805"/>
      <c r="AA64" s="805"/>
      <c r="AB64" s="805"/>
      <c r="AC64" s="805"/>
      <c r="AD64" s="805"/>
      <c r="AE64" s="805"/>
      <c r="AF64" s="805"/>
      <c r="AG64" s="805"/>
      <c r="AH64" s="805"/>
      <c r="AI64" s="1115"/>
      <c r="AJ64" s="1116"/>
      <c r="AK64" s="1116"/>
      <c r="AL64" s="1117"/>
      <c r="AN64" s="650"/>
      <c r="AO64" s="652"/>
      <c r="AP64" s="661"/>
      <c r="AQ64" s="652"/>
      <c r="AR64" s="652"/>
      <c r="AS64" s="652"/>
      <c r="AT64" s="652"/>
      <c r="AU64" s="652"/>
      <c r="AV64" s="652"/>
      <c r="AW64" s="652"/>
      <c r="AX64" s="652"/>
      <c r="AY64" s="652"/>
      <c r="AZ64" s="652"/>
      <c r="BA64" s="652"/>
      <c r="BB64" s="652"/>
      <c r="BC64" s="652"/>
      <c r="BD64" s="652"/>
      <c r="BE64" s="652"/>
      <c r="BF64" s="652"/>
      <c r="BG64" s="652"/>
      <c r="BH64" s="652"/>
      <c r="BI64" s="652"/>
      <c r="BJ64" s="652"/>
      <c r="BK64" s="652"/>
      <c r="BL64" s="652"/>
      <c r="BM64" s="652"/>
      <c r="BN64" s="652"/>
      <c r="BO64" s="652"/>
      <c r="BP64" s="652"/>
      <c r="BQ64" s="652"/>
    </row>
    <row r="65" spans="1:69" s="5" customFormat="1" ht="15">
      <c r="A65" s="1766" t="s">
        <v>536</v>
      </c>
      <c r="B65" s="1766" t="s">
        <v>1041</v>
      </c>
      <c r="C65" s="1766">
        <f>COUNTA(C67:C69)</f>
        <v>3</v>
      </c>
      <c r="D65" s="1904"/>
      <c r="E65" s="1203"/>
      <c r="F65" s="1128"/>
      <c r="G65" s="1128"/>
      <c r="H65" s="1128"/>
      <c r="I65" s="51" t="s">
        <v>689</v>
      </c>
      <c r="J65" s="1127"/>
      <c r="K65" s="1127"/>
      <c r="L65" s="547">
        <f>SUM(L66:L69)</f>
        <v>481</v>
      </c>
      <c r="M65" s="1128"/>
      <c r="N65" s="637"/>
      <c r="O65" s="1128"/>
      <c r="P65" s="637"/>
      <c r="Q65" s="637"/>
      <c r="R65" s="637"/>
      <c r="S65" s="804"/>
      <c r="T65" s="804"/>
      <c r="U65" s="805"/>
      <c r="V65" s="1126"/>
      <c r="W65" s="805"/>
      <c r="X65" s="805"/>
      <c r="Y65" s="805"/>
      <c r="Z65" s="805"/>
      <c r="AA65" s="805"/>
      <c r="AB65" s="805"/>
      <c r="AC65" s="805"/>
      <c r="AD65" s="805"/>
      <c r="AE65" s="805"/>
      <c r="AF65" s="805"/>
      <c r="AG65" s="805"/>
      <c r="AH65" s="805"/>
      <c r="AI65" s="1115"/>
      <c r="AJ65" s="1116"/>
      <c r="AK65" s="1116"/>
      <c r="AL65" s="1117"/>
      <c r="AN65" s="650"/>
      <c r="AO65" s="652"/>
      <c r="AP65" s="661"/>
      <c r="AQ65" s="652"/>
      <c r="AR65" s="652"/>
      <c r="AS65" s="652"/>
      <c r="AT65" s="652"/>
      <c r="AU65" s="652"/>
      <c r="AV65" s="652"/>
      <c r="AW65" s="652"/>
      <c r="AX65" s="652"/>
      <c r="AY65" s="652"/>
      <c r="AZ65" s="652"/>
      <c r="BA65" s="652"/>
      <c r="BB65" s="652"/>
      <c r="BC65" s="652"/>
      <c r="BD65" s="652"/>
      <c r="BE65" s="652"/>
      <c r="BF65" s="652"/>
      <c r="BG65" s="652"/>
      <c r="BH65" s="652"/>
      <c r="BI65" s="652"/>
      <c r="BJ65" s="652"/>
      <c r="BK65" s="652"/>
      <c r="BL65" s="652"/>
      <c r="BM65" s="652"/>
      <c r="BN65" s="652"/>
      <c r="BO65" s="652"/>
      <c r="BP65" s="652"/>
      <c r="BQ65" s="652"/>
    </row>
    <row r="66" spans="1:69" s="5" customFormat="1" ht="15">
      <c r="A66" s="1767"/>
      <c r="B66" s="1767"/>
      <c r="C66" s="1767"/>
      <c r="D66" s="1767"/>
      <c r="E66" s="1476"/>
      <c r="F66" s="577"/>
      <c r="G66" s="577"/>
      <c r="H66" s="577"/>
      <c r="J66" s="51"/>
      <c r="K66" s="51"/>
      <c r="L66" s="576">
        <v>377</v>
      </c>
      <c r="M66" s="737" t="s">
        <v>2429</v>
      </c>
      <c r="N66" s="638"/>
      <c r="O66" s="577"/>
      <c r="P66" s="638"/>
      <c r="Q66" s="638"/>
      <c r="R66" s="638"/>
      <c r="S66" s="805">
        <f t="shared" ref="S66:AH66" si="4">COUNTA(S43:S63)</f>
        <v>1</v>
      </c>
      <c r="T66" s="805">
        <f t="shared" si="4"/>
        <v>0</v>
      </c>
      <c r="U66" s="805">
        <f t="shared" si="4"/>
        <v>0</v>
      </c>
      <c r="V66" s="1102">
        <f t="shared" si="4"/>
        <v>0</v>
      </c>
      <c r="W66" s="805">
        <f t="shared" si="4"/>
        <v>3</v>
      </c>
      <c r="X66" s="805">
        <f t="shared" si="4"/>
        <v>0</v>
      </c>
      <c r="Y66" s="805">
        <f t="shared" si="4"/>
        <v>0</v>
      </c>
      <c r="Z66" s="805">
        <f t="shared" si="4"/>
        <v>0</v>
      </c>
      <c r="AA66" s="805">
        <f t="shared" si="4"/>
        <v>1</v>
      </c>
      <c r="AB66" s="805">
        <f t="shared" si="4"/>
        <v>0</v>
      </c>
      <c r="AC66" s="805">
        <f t="shared" si="4"/>
        <v>2</v>
      </c>
      <c r="AD66" s="805">
        <f t="shared" si="4"/>
        <v>1</v>
      </c>
      <c r="AE66" s="805">
        <f t="shared" si="4"/>
        <v>0</v>
      </c>
      <c r="AF66" s="805">
        <f t="shared" si="4"/>
        <v>0</v>
      </c>
      <c r="AG66" s="805">
        <f t="shared" si="4"/>
        <v>0</v>
      </c>
      <c r="AH66" s="805">
        <f t="shared" si="4"/>
        <v>0</v>
      </c>
      <c r="AI66" s="1786"/>
      <c r="AJ66" s="1787"/>
      <c r="AK66" s="1787"/>
      <c r="AL66" s="1788"/>
      <c r="AN66" s="650"/>
      <c r="AO66" s="652"/>
      <c r="AP66" s="661"/>
      <c r="AQ66" s="652"/>
      <c r="AR66" s="652"/>
      <c r="AS66" s="652"/>
      <c r="AT66" s="652"/>
      <c r="AU66" s="652"/>
      <c r="AV66" s="652"/>
      <c r="AW66" s="652"/>
      <c r="AX66" s="652"/>
      <c r="AY66" s="652"/>
      <c r="AZ66" s="652"/>
      <c r="BA66" s="652"/>
      <c r="BB66" s="652"/>
      <c r="BC66" s="652"/>
      <c r="BD66" s="652"/>
      <c r="BE66" s="652"/>
      <c r="BF66" s="652"/>
      <c r="BG66" s="652"/>
      <c r="BH66" s="652"/>
      <c r="BI66" s="652"/>
      <c r="BJ66" s="652"/>
      <c r="BK66" s="652"/>
      <c r="BL66" s="652"/>
      <c r="BM66" s="652"/>
      <c r="BN66" s="652"/>
      <c r="BO66" s="652"/>
      <c r="BP66" s="652"/>
      <c r="BQ66" s="652"/>
    </row>
    <row r="67" spans="1:69" s="5" customFormat="1" ht="15">
      <c r="A67" s="226" t="s">
        <v>536</v>
      </c>
      <c r="B67" s="36"/>
      <c r="C67" s="36" t="s">
        <v>1253</v>
      </c>
      <c r="D67" s="1766" t="s">
        <v>1041</v>
      </c>
      <c r="E67" s="36"/>
      <c r="F67" s="506"/>
      <c r="G67" s="506"/>
      <c r="H67" s="506"/>
      <c r="I67" s="36" t="s">
        <v>689</v>
      </c>
      <c r="J67" s="36"/>
      <c r="K67" s="36"/>
      <c r="L67" s="505"/>
      <c r="M67" s="530"/>
      <c r="N67" s="607"/>
      <c r="O67" s="530"/>
      <c r="P67" s="607"/>
      <c r="Q67" s="607"/>
      <c r="R67" s="607"/>
      <c r="S67" s="806"/>
      <c r="T67" s="804"/>
      <c r="U67" s="805" t="s">
        <v>1525</v>
      </c>
      <c r="V67" s="1098"/>
      <c r="W67" s="805"/>
      <c r="X67" s="805"/>
      <c r="Y67" s="805"/>
      <c r="Z67" s="805"/>
      <c r="AA67" s="805"/>
      <c r="AB67" s="805"/>
      <c r="AC67" s="805"/>
      <c r="AD67" s="805"/>
      <c r="AE67" s="805"/>
      <c r="AF67" s="805"/>
      <c r="AG67" s="805"/>
      <c r="AH67" s="805"/>
      <c r="AI67" s="1417"/>
      <c r="AJ67" s="1431"/>
      <c r="AK67" s="1431"/>
      <c r="AL67" s="1099"/>
      <c r="AN67" s="650"/>
      <c r="AO67" s="652"/>
      <c r="AP67" s="661"/>
      <c r="AQ67" s="652"/>
      <c r="AR67" s="652"/>
      <c r="AS67" s="652"/>
      <c r="AT67" s="652"/>
      <c r="AU67" s="652"/>
      <c r="AV67" s="652"/>
      <c r="AW67" s="652"/>
      <c r="AX67" s="652"/>
      <c r="AY67" s="652"/>
      <c r="AZ67" s="652"/>
      <c r="BA67" s="652"/>
      <c r="BB67" s="652"/>
      <c r="BC67" s="652"/>
      <c r="BD67" s="652"/>
      <c r="BE67" s="652"/>
      <c r="BF67" s="652"/>
      <c r="BG67" s="652"/>
      <c r="BH67" s="652"/>
      <c r="BI67" s="652"/>
      <c r="BJ67" s="652"/>
      <c r="BK67" s="652"/>
      <c r="BL67" s="652"/>
      <c r="BM67" s="652"/>
      <c r="BN67" s="652"/>
      <c r="BO67" s="652"/>
      <c r="BP67" s="652"/>
      <c r="BQ67" s="652"/>
    </row>
    <row r="68" spans="1:69" s="5" customFormat="1" ht="15">
      <c r="A68" s="226" t="s">
        <v>536</v>
      </c>
      <c r="B68" s="36"/>
      <c r="C68" s="36" t="s">
        <v>1255</v>
      </c>
      <c r="D68" s="1766" t="s">
        <v>1041</v>
      </c>
      <c r="E68" s="36"/>
      <c r="F68" s="530"/>
      <c r="G68" s="530"/>
      <c r="H68" s="530"/>
      <c r="I68" s="36" t="s">
        <v>766</v>
      </c>
      <c r="J68" s="36"/>
      <c r="K68" s="36"/>
      <c r="L68" s="505"/>
      <c r="M68" s="506"/>
      <c r="N68" s="608"/>
      <c r="O68" s="506"/>
      <c r="P68" s="608"/>
      <c r="Q68" s="608"/>
      <c r="R68" s="608"/>
      <c r="S68" s="806"/>
      <c r="T68" s="806"/>
      <c r="U68" s="807"/>
      <c r="V68" s="1100"/>
      <c r="W68" s="805"/>
      <c r="X68" s="805"/>
      <c r="Y68" s="807"/>
      <c r="Z68" s="807"/>
      <c r="AA68" s="805"/>
      <c r="AB68" s="807"/>
      <c r="AC68" s="805"/>
      <c r="AD68" s="805"/>
      <c r="AE68" s="805"/>
      <c r="AF68" s="805"/>
      <c r="AG68" s="807"/>
      <c r="AH68" s="805"/>
      <c r="AI68" s="1418"/>
      <c r="AJ68" s="1432"/>
      <c r="AK68" s="1432"/>
      <c r="AL68" s="1101"/>
      <c r="AN68" s="650"/>
      <c r="AO68" s="652"/>
      <c r="AP68" s="661"/>
      <c r="AQ68" s="652"/>
      <c r="AR68" s="652"/>
      <c r="AS68" s="652"/>
      <c r="AT68" s="652"/>
      <c r="AU68" s="652"/>
      <c r="AV68" s="652"/>
      <c r="AW68" s="652"/>
      <c r="AX68" s="652"/>
      <c r="AY68" s="652"/>
      <c r="AZ68" s="652"/>
      <c r="BA68" s="652"/>
      <c r="BB68" s="652"/>
      <c r="BC68" s="652"/>
      <c r="BD68" s="652"/>
      <c r="BE68" s="652"/>
      <c r="BF68" s="652"/>
      <c r="BG68" s="652"/>
      <c r="BH68" s="652"/>
      <c r="BI68" s="652"/>
      <c r="BJ68" s="652"/>
      <c r="BK68" s="652"/>
      <c r="BL68" s="652"/>
      <c r="BM68" s="652"/>
      <c r="BN68" s="652"/>
      <c r="BO68" s="652"/>
      <c r="BP68" s="652"/>
      <c r="BQ68" s="652"/>
    </row>
    <row r="69" spans="1:69" s="5" customFormat="1" ht="15">
      <c r="A69" s="226" t="s">
        <v>536</v>
      </c>
      <c r="B69" s="36"/>
      <c r="C69" s="36" t="s">
        <v>312</v>
      </c>
      <c r="D69" s="1766" t="s">
        <v>1041</v>
      </c>
      <c r="E69" s="36"/>
      <c r="F69" s="516"/>
      <c r="G69" s="516"/>
      <c r="H69" s="516"/>
      <c r="I69" s="36" t="s">
        <v>1207</v>
      </c>
      <c r="J69" s="36"/>
      <c r="K69" s="36"/>
      <c r="L69" s="515">
        <v>104</v>
      </c>
      <c r="M69" s="530"/>
      <c r="N69" s="607"/>
      <c r="O69" s="530"/>
      <c r="P69" s="607"/>
      <c r="Q69" s="607"/>
      <c r="R69" s="607"/>
      <c r="S69" s="806"/>
      <c r="T69" s="804"/>
      <c r="U69" s="805"/>
      <c r="V69" s="1098"/>
      <c r="W69" s="805"/>
      <c r="X69" s="805"/>
      <c r="Y69" s="805"/>
      <c r="Z69" s="805"/>
      <c r="AA69" s="805"/>
      <c r="AB69" s="805"/>
      <c r="AC69" s="805"/>
      <c r="AD69" s="805"/>
      <c r="AE69" s="805"/>
      <c r="AF69" s="805"/>
      <c r="AG69" s="805"/>
      <c r="AH69" s="805"/>
      <c r="AI69" s="1418"/>
      <c r="AJ69" s="1432"/>
      <c r="AK69" s="1432"/>
      <c r="AL69" s="1101"/>
      <c r="AN69" s="650"/>
      <c r="AO69" s="652"/>
      <c r="AP69" s="661"/>
      <c r="AQ69" s="652"/>
      <c r="AR69" s="652"/>
      <c r="AS69" s="652"/>
      <c r="AT69" s="652"/>
      <c r="AU69" s="652"/>
      <c r="AV69" s="652"/>
      <c r="AW69" s="652"/>
      <c r="AX69" s="652"/>
      <c r="AY69" s="652"/>
      <c r="AZ69" s="652"/>
      <c r="BA69" s="652"/>
      <c r="BB69" s="652"/>
      <c r="BC69" s="652"/>
      <c r="BD69" s="652"/>
      <c r="BE69" s="652"/>
      <c r="BF69" s="652"/>
      <c r="BG69" s="652"/>
      <c r="BH69" s="652"/>
      <c r="BI69" s="652"/>
      <c r="BJ69" s="652"/>
      <c r="BK69" s="652"/>
      <c r="BL69" s="652"/>
      <c r="BM69" s="652"/>
      <c r="BN69" s="652"/>
      <c r="BO69" s="652"/>
      <c r="BP69" s="652"/>
      <c r="BQ69" s="652"/>
    </row>
    <row r="70" spans="1:69" s="1" customFormat="1" ht="14.25">
      <c r="M70" s="516"/>
      <c r="N70" s="613"/>
      <c r="O70" s="516"/>
      <c r="P70" s="613"/>
      <c r="Q70" s="613"/>
      <c r="R70" s="613"/>
      <c r="S70" s="806"/>
      <c r="T70" s="806"/>
      <c r="U70" s="807"/>
      <c r="V70" s="1100"/>
      <c r="W70" s="807"/>
      <c r="X70" s="807"/>
      <c r="Y70" s="807"/>
      <c r="Z70" s="807"/>
      <c r="AA70" s="807"/>
      <c r="AB70" s="807"/>
      <c r="AC70" s="807"/>
      <c r="AD70" s="807"/>
      <c r="AE70" s="807"/>
      <c r="AF70" s="807"/>
      <c r="AG70" s="807"/>
      <c r="AH70" s="807"/>
      <c r="AI70" s="1418"/>
      <c r="AJ70" s="1432"/>
      <c r="AK70" s="1432"/>
      <c r="AL70" s="1101"/>
      <c r="AN70" s="659"/>
      <c r="AO70" s="369"/>
      <c r="AP70" s="665"/>
      <c r="AQ70" s="369"/>
      <c r="AR70" s="369"/>
      <c r="AS70" s="369"/>
      <c r="AT70" s="369"/>
      <c r="AU70" s="369"/>
      <c r="AV70" s="369"/>
      <c r="AW70" s="369"/>
      <c r="AX70" s="369"/>
      <c r="AY70" s="369"/>
      <c r="AZ70" s="369"/>
      <c r="BA70" s="369"/>
      <c r="BB70" s="369"/>
      <c r="BC70" s="369"/>
      <c r="BD70" s="369"/>
      <c r="BE70" s="369"/>
      <c r="BF70" s="369"/>
      <c r="BG70" s="369"/>
      <c r="BH70" s="369"/>
      <c r="BI70" s="369"/>
      <c r="BJ70" s="369"/>
      <c r="BK70" s="369"/>
      <c r="BL70" s="369"/>
      <c r="BM70" s="369"/>
      <c r="BN70" s="369"/>
      <c r="BO70" s="369"/>
      <c r="BP70" s="369"/>
      <c r="BQ70" s="369"/>
    </row>
    <row r="71" spans="1:69" s="5" customFormat="1" ht="15">
      <c r="A71" s="1756" t="s">
        <v>536</v>
      </c>
      <c r="B71" s="1757" t="s">
        <v>537</v>
      </c>
      <c r="C71" s="1781">
        <f>COUNTA(C73:C79)</f>
        <v>7</v>
      </c>
      <c r="D71" s="1781"/>
      <c r="E71" s="1495"/>
      <c r="F71" s="542"/>
      <c r="G71" s="542"/>
      <c r="H71" s="542"/>
      <c r="I71" s="27" t="s">
        <v>751</v>
      </c>
      <c r="J71" s="27"/>
      <c r="K71" s="27"/>
      <c r="L71" s="526">
        <f>SUM(L72:L79)</f>
        <v>1742</v>
      </c>
      <c r="M71" s="542"/>
      <c r="N71" s="622"/>
      <c r="O71" s="542"/>
      <c r="P71" s="622"/>
      <c r="Q71" s="622"/>
      <c r="R71" s="622"/>
      <c r="S71" s="805">
        <f t="shared" ref="S71:AH71" si="5">COUNTA(S67:S70)</f>
        <v>0</v>
      </c>
      <c r="T71" s="805">
        <f t="shared" si="5"/>
        <v>0</v>
      </c>
      <c r="U71" s="805">
        <f t="shared" si="5"/>
        <v>1</v>
      </c>
      <c r="V71" s="1102">
        <f t="shared" si="5"/>
        <v>0</v>
      </c>
      <c r="W71" s="805">
        <f t="shared" si="5"/>
        <v>0</v>
      </c>
      <c r="X71" s="805">
        <f t="shared" si="5"/>
        <v>0</v>
      </c>
      <c r="Y71" s="805">
        <f t="shared" si="5"/>
        <v>0</v>
      </c>
      <c r="Z71" s="805">
        <f t="shared" si="5"/>
        <v>0</v>
      </c>
      <c r="AA71" s="805">
        <f t="shared" si="5"/>
        <v>0</v>
      </c>
      <c r="AB71" s="805">
        <f t="shared" si="5"/>
        <v>0</v>
      </c>
      <c r="AC71" s="805">
        <f t="shared" si="5"/>
        <v>0</v>
      </c>
      <c r="AD71" s="805">
        <f t="shared" si="5"/>
        <v>0</v>
      </c>
      <c r="AE71" s="805">
        <f t="shared" si="5"/>
        <v>0</v>
      </c>
      <c r="AF71" s="805">
        <f t="shared" si="5"/>
        <v>0</v>
      </c>
      <c r="AG71" s="805">
        <f t="shared" si="5"/>
        <v>0</v>
      </c>
      <c r="AH71" s="805">
        <f t="shared" si="5"/>
        <v>0</v>
      </c>
      <c r="AI71" s="1786"/>
      <c r="AJ71" s="1787"/>
      <c r="AK71" s="1787"/>
      <c r="AL71" s="1788"/>
      <c r="AN71" s="650"/>
      <c r="AO71" s="652"/>
      <c r="AP71" s="661"/>
      <c r="AQ71" s="652"/>
      <c r="AR71" s="652"/>
      <c r="AS71" s="652"/>
      <c r="AT71" s="652"/>
      <c r="AU71" s="652"/>
      <c r="AV71" s="652"/>
      <c r="AW71" s="652"/>
      <c r="AX71" s="652"/>
      <c r="AY71" s="652"/>
      <c r="AZ71" s="652"/>
      <c r="BA71" s="652"/>
      <c r="BB71" s="652"/>
      <c r="BC71" s="652"/>
      <c r="BD71" s="652"/>
      <c r="BE71" s="652"/>
      <c r="BF71" s="652"/>
      <c r="BG71" s="652"/>
      <c r="BH71" s="652"/>
      <c r="BI71" s="652"/>
      <c r="BJ71" s="652"/>
      <c r="BK71" s="652"/>
      <c r="BL71" s="652"/>
      <c r="BM71" s="652"/>
      <c r="BN71" s="652"/>
      <c r="BO71" s="652"/>
      <c r="BP71" s="652"/>
      <c r="BQ71" s="652"/>
    </row>
    <row r="72" spans="1:69" s="5" customFormat="1" ht="15">
      <c r="A72" s="1761"/>
      <c r="B72" s="1504"/>
      <c r="C72" s="1783"/>
      <c r="D72" s="1783"/>
      <c r="E72" s="1497"/>
      <c r="F72" s="527"/>
      <c r="G72" s="527"/>
      <c r="H72" s="527"/>
      <c r="J72" s="27"/>
      <c r="K72" s="27"/>
      <c r="L72" s="526">
        <v>302</v>
      </c>
      <c r="M72" s="737" t="s">
        <v>2429</v>
      </c>
      <c r="N72" s="605"/>
      <c r="O72" s="527"/>
      <c r="P72" s="605"/>
      <c r="Q72" s="737" t="s">
        <v>2272</v>
      </c>
      <c r="R72" s="605"/>
      <c r="S72" s="806"/>
      <c r="T72" s="804"/>
      <c r="U72" s="805" t="s">
        <v>1525</v>
      </c>
      <c r="V72" s="1098"/>
      <c r="W72" s="805"/>
      <c r="X72" s="805"/>
      <c r="Y72" s="805"/>
      <c r="Z72" s="805"/>
      <c r="AA72" s="805"/>
      <c r="AB72" s="805"/>
      <c r="AC72" s="805"/>
      <c r="AD72" s="805"/>
      <c r="AE72" s="805"/>
      <c r="AF72" s="805" t="s">
        <v>1525</v>
      </c>
      <c r="AG72" s="805"/>
      <c r="AH72" s="805"/>
      <c r="AI72" s="1417"/>
      <c r="AJ72" s="1417"/>
      <c r="AK72" s="1417"/>
      <c r="AL72" s="810"/>
      <c r="AN72" s="650"/>
      <c r="AO72" s="652"/>
      <c r="AP72" s="661"/>
      <c r="AQ72" s="652"/>
      <c r="AR72" s="652"/>
      <c r="AS72" s="652"/>
      <c r="AT72" s="652"/>
      <c r="AU72" s="652"/>
      <c r="AV72" s="652"/>
      <c r="AW72" s="652"/>
      <c r="AX72" s="652"/>
      <c r="AY72" s="652"/>
      <c r="AZ72" s="652"/>
      <c r="BA72" s="652"/>
      <c r="BB72" s="652"/>
      <c r="BC72" s="652"/>
      <c r="BD72" s="652"/>
      <c r="BE72" s="652"/>
      <c r="BF72" s="652"/>
      <c r="BG72" s="652"/>
      <c r="BH72" s="652"/>
      <c r="BI72" s="652"/>
      <c r="BJ72" s="652"/>
      <c r="BK72" s="652"/>
      <c r="BL72" s="652"/>
      <c r="BM72" s="652"/>
      <c r="BN72" s="652"/>
      <c r="BO72" s="652"/>
      <c r="BP72" s="652"/>
      <c r="BQ72" s="652"/>
    </row>
    <row r="73" spans="1:69" s="5" customFormat="1" ht="15">
      <c r="A73" s="226" t="s">
        <v>536</v>
      </c>
      <c r="B73" s="26"/>
      <c r="C73" s="26" t="s">
        <v>1275</v>
      </c>
      <c r="D73" s="1757" t="s">
        <v>537</v>
      </c>
      <c r="E73" s="26"/>
      <c r="F73" s="506">
        <v>218</v>
      </c>
      <c r="G73" s="506"/>
      <c r="H73" s="506"/>
      <c r="I73" s="36" t="s">
        <v>751</v>
      </c>
      <c r="J73" s="36"/>
      <c r="K73" s="36"/>
      <c r="L73" s="505">
        <v>11</v>
      </c>
      <c r="M73" s="506"/>
      <c r="N73" s="608"/>
      <c r="O73" s="506"/>
      <c r="P73" s="608"/>
      <c r="Q73" s="608"/>
      <c r="R73" s="608"/>
      <c r="S73" s="806"/>
      <c r="T73" s="806"/>
      <c r="U73" s="807"/>
      <c r="V73" s="1100"/>
      <c r="W73" s="805"/>
      <c r="X73" s="805"/>
      <c r="Y73" s="807"/>
      <c r="Z73" s="807"/>
      <c r="AA73" s="805"/>
      <c r="AB73" s="807"/>
      <c r="AC73" s="805"/>
      <c r="AD73" s="805"/>
      <c r="AE73" s="805"/>
      <c r="AF73" s="805"/>
      <c r="AG73" s="807"/>
      <c r="AH73" s="805"/>
      <c r="AI73" s="1418"/>
      <c r="AJ73" s="1418"/>
      <c r="AK73" s="1418"/>
      <c r="AL73" s="811"/>
      <c r="AN73" s="650"/>
      <c r="AO73" s="652"/>
      <c r="AP73" s="661"/>
      <c r="AQ73" s="652"/>
      <c r="AR73" s="652"/>
      <c r="AS73" s="652"/>
      <c r="AT73" s="652"/>
      <c r="AU73" s="652"/>
      <c r="AV73" s="652"/>
      <c r="AW73" s="652"/>
      <c r="AX73" s="652"/>
      <c r="AY73" s="652"/>
      <c r="AZ73" s="652"/>
      <c r="BA73" s="652"/>
      <c r="BB73" s="652"/>
      <c r="BC73" s="652"/>
      <c r="BD73" s="652"/>
      <c r="BE73" s="652"/>
      <c r="BF73" s="652"/>
      <c r="BG73" s="652"/>
      <c r="BH73" s="652"/>
      <c r="BI73" s="652"/>
      <c r="BJ73" s="652"/>
      <c r="BK73" s="652"/>
      <c r="BL73" s="652"/>
      <c r="BM73" s="652"/>
      <c r="BN73" s="652"/>
      <c r="BO73" s="652"/>
      <c r="BP73" s="652"/>
      <c r="BQ73" s="652"/>
    </row>
    <row r="74" spans="1:69" s="5" customFormat="1" ht="15">
      <c r="A74" s="226" t="s">
        <v>536</v>
      </c>
      <c r="B74" s="36"/>
      <c r="C74" s="36" t="s">
        <v>1254</v>
      </c>
      <c r="D74" s="1757" t="s">
        <v>537</v>
      </c>
      <c r="E74" s="36"/>
      <c r="F74" s="506"/>
      <c r="G74" s="506"/>
      <c r="H74" s="506"/>
      <c r="I74" s="36" t="s">
        <v>751</v>
      </c>
      <c r="J74" s="36"/>
      <c r="K74" s="36"/>
      <c r="L74" s="505"/>
      <c r="M74" s="506"/>
      <c r="N74" s="608"/>
      <c r="O74" s="506"/>
      <c r="P74" s="608"/>
      <c r="Q74" s="608"/>
      <c r="R74" s="608"/>
      <c r="S74" s="806"/>
      <c r="T74" s="806"/>
      <c r="U74" s="807"/>
      <c r="V74" s="1100"/>
      <c r="W74" s="805"/>
      <c r="X74" s="805"/>
      <c r="Y74" s="807"/>
      <c r="Z74" s="807"/>
      <c r="AA74" s="805"/>
      <c r="AB74" s="807"/>
      <c r="AC74" s="805"/>
      <c r="AD74" s="805"/>
      <c r="AE74" s="805"/>
      <c r="AF74" s="805"/>
      <c r="AG74" s="807"/>
      <c r="AH74" s="805"/>
      <c r="AI74" s="1418"/>
      <c r="AJ74" s="1418"/>
      <c r="AK74" s="1418"/>
      <c r="AL74" s="811"/>
      <c r="AN74" s="650"/>
      <c r="AO74" s="652"/>
      <c r="AP74" s="661"/>
      <c r="AQ74" s="652"/>
      <c r="AR74" s="652"/>
      <c r="AS74" s="652"/>
      <c r="AT74" s="652"/>
      <c r="AU74" s="652"/>
      <c r="AV74" s="652"/>
      <c r="AW74" s="652"/>
      <c r="AX74" s="652"/>
      <c r="AY74" s="652"/>
      <c r="AZ74" s="652"/>
      <c r="BA74" s="652"/>
      <c r="BB74" s="652"/>
      <c r="BC74" s="652"/>
      <c r="BD74" s="652"/>
      <c r="BE74" s="652"/>
      <c r="BF74" s="652"/>
      <c r="BG74" s="652"/>
      <c r="BH74" s="652"/>
      <c r="BI74" s="652"/>
      <c r="BJ74" s="652"/>
      <c r="BK74" s="652"/>
      <c r="BL74" s="652"/>
      <c r="BM74" s="652"/>
      <c r="BN74" s="652"/>
      <c r="BO74" s="652"/>
      <c r="BP74" s="652"/>
      <c r="BQ74" s="652"/>
    </row>
    <row r="75" spans="1:69" s="5" customFormat="1" ht="15">
      <c r="A75" s="226" t="s">
        <v>536</v>
      </c>
      <c r="B75" s="26"/>
      <c r="C75" s="36" t="s">
        <v>1256</v>
      </c>
      <c r="D75" s="1757" t="s">
        <v>537</v>
      </c>
      <c r="E75" s="36"/>
      <c r="F75" s="516">
        <v>35.299999999999997</v>
      </c>
      <c r="G75" s="516"/>
      <c r="H75" s="516"/>
      <c r="I75" s="36" t="s">
        <v>751</v>
      </c>
      <c r="J75" s="36"/>
      <c r="K75" s="36"/>
      <c r="L75" s="515">
        <v>129</v>
      </c>
      <c r="M75" s="516"/>
      <c r="N75" s="613"/>
      <c r="O75" s="516"/>
      <c r="P75" s="613"/>
      <c r="Q75" s="613"/>
      <c r="R75" s="613"/>
      <c r="S75" s="806"/>
      <c r="T75" s="806"/>
      <c r="U75" s="807"/>
      <c r="V75" s="1100"/>
      <c r="W75" s="807"/>
      <c r="X75" s="807"/>
      <c r="Y75" s="807"/>
      <c r="Z75" s="807"/>
      <c r="AA75" s="807"/>
      <c r="AB75" s="807"/>
      <c r="AC75" s="807"/>
      <c r="AD75" s="807"/>
      <c r="AE75" s="807"/>
      <c r="AF75" s="807"/>
      <c r="AG75" s="807"/>
      <c r="AH75" s="807"/>
      <c r="AI75" s="1418"/>
      <c r="AJ75" s="1418"/>
      <c r="AK75" s="1418"/>
      <c r="AL75" s="811"/>
      <c r="AN75" s="650"/>
      <c r="AO75" s="652"/>
      <c r="AP75" s="661"/>
      <c r="AQ75" s="652"/>
      <c r="AR75" s="652"/>
      <c r="AS75" s="652"/>
      <c r="AT75" s="652"/>
      <c r="AU75" s="652"/>
      <c r="AV75" s="652"/>
      <c r="AW75" s="652"/>
      <c r="AX75" s="652"/>
      <c r="AY75" s="652"/>
      <c r="AZ75" s="652"/>
      <c r="BA75" s="652"/>
      <c r="BB75" s="652"/>
      <c r="BC75" s="652"/>
      <c r="BD75" s="652"/>
      <c r="BE75" s="652"/>
      <c r="BF75" s="652"/>
      <c r="BG75" s="652"/>
      <c r="BH75" s="652"/>
      <c r="BI75" s="652"/>
      <c r="BJ75" s="652"/>
      <c r="BK75" s="652"/>
      <c r="BL75" s="652"/>
      <c r="BM75" s="652"/>
      <c r="BN75" s="652"/>
      <c r="BO75" s="652"/>
      <c r="BP75" s="652"/>
      <c r="BQ75" s="652"/>
    </row>
    <row r="76" spans="1:69" s="5" customFormat="1" ht="15">
      <c r="A76" s="226" t="s">
        <v>536</v>
      </c>
      <c r="B76" s="36"/>
      <c r="C76" s="36" t="s">
        <v>1276</v>
      </c>
      <c r="D76" s="1757" t="s">
        <v>537</v>
      </c>
      <c r="E76" s="36"/>
      <c r="F76" s="516">
        <v>125</v>
      </c>
      <c r="G76" s="516"/>
      <c r="H76" s="516"/>
      <c r="I76" s="36" t="s">
        <v>751</v>
      </c>
      <c r="J76" s="36"/>
      <c r="K76" s="36"/>
      <c r="L76" s="515">
        <v>47</v>
      </c>
      <c r="M76" s="516"/>
      <c r="N76" s="613"/>
      <c r="O76" s="516"/>
      <c r="P76" s="613"/>
      <c r="Q76" s="613"/>
      <c r="R76" s="613"/>
      <c r="S76" s="806"/>
      <c r="T76" s="806"/>
      <c r="U76" s="807"/>
      <c r="V76" s="1100"/>
      <c r="W76" s="805"/>
      <c r="X76" s="805"/>
      <c r="Y76" s="807"/>
      <c r="Z76" s="807"/>
      <c r="AA76" s="805"/>
      <c r="AB76" s="807"/>
      <c r="AC76" s="805"/>
      <c r="AD76" s="805"/>
      <c r="AE76" s="805"/>
      <c r="AF76" s="805"/>
      <c r="AG76" s="807"/>
      <c r="AH76" s="805"/>
      <c r="AI76" s="1418"/>
      <c r="AJ76" s="1418"/>
      <c r="AK76" s="1418"/>
      <c r="AL76" s="811"/>
      <c r="AN76" s="650"/>
      <c r="AO76" s="652"/>
      <c r="AP76" s="661"/>
      <c r="AQ76" s="652"/>
      <c r="AR76" s="652"/>
      <c r="AS76" s="652"/>
      <c r="AT76" s="652"/>
      <c r="AU76" s="652"/>
      <c r="AV76" s="652"/>
      <c r="AW76" s="652"/>
      <c r="AX76" s="652"/>
      <c r="AY76" s="652"/>
      <c r="AZ76" s="652"/>
      <c r="BA76" s="652"/>
      <c r="BB76" s="652"/>
      <c r="BC76" s="652"/>
      <c r="BD76" s="652"/>
      <c r="BE76" s="652"/>
      <c r="BF76" s="652"/>
      <c r="BG76" s="652"/>
      <c r="BH76" s="652"/>
      <c r="BI76" s="652"/>
      <c r="BJ76" s="652"/>
      <c r="BK76" s="652"/>
      <c r="BL76" s="652"/>
      <c r="BM76" s="652"/>
      <c r="BN76" s="652"/>
      <c r="BO76" s="652"/>
      <c r="BP76" s="652"/>
      <c r="BQ76" s="652"/>
    </row>
    <row r="77" spans="1:69" s="5" customFormat="1" ht="15">
      <c r="A77" s="226" t="s">
        <v>536</v>
      </c>
      <c r="B77" s="36"/>
      <c r="C77" s="36" t="s">
        <v>1257</v>
      </c>
      <c r="D77" s="1757" t="s">
        <v>537</v>
      </c>
      <c r="E77" s="36"/>
      <c r="F77" s="516">
        <v>22.1</v>
      </c>
      <c r="G77" s="516"/>
      <c r="H77" s="516"/>
      <c r="I77" s="36" t="s">
        <v>751</v>
      </c>
      <c r="J77" s="36"/>
      <c r="K77" s="36"/>
      <c r="L77" s="515">
        <v>1125</v>
      </c>
      <c r="M77" s="516"/>
      <c r="N77" s="613"/>
      <c r="O77" s="516"/>
      <c r="P77" s="613"/>
      <c r="Q77" s="613"/>
      <c r="R77" s="613"/>
      <c r="S77" s="806"/>
      <c r="T77" s="806"/>
      <c r="U77" s="807"/>
      <c r="V77" s="1100"/>
      <c r="W77" s="807"/>
      <c r="X77" s="807"/>
      <c r="Y77" s="807"/>
      <c r="Z77" s="807"/>
      <c r="AA77" s="807"/>
      <c r="AB77" s="807"/>
      <c r="AC77" s="807"/>
      <c r="AD77" s="807"/>
      <c r="AE77" s="807"/>
      <c r="AF77" s="807"/>
      <c r="AG77" s="807"/>
      <c r="AH77" s="807"/>
      <c r="AI77" s="1418"/>
      <c r="AJ77" s="1418"/>
      <c r="AK77" s="1418"/>
      <c r="AL77" s="811"/>
      <c r="AN77" s="650"/>
      <c r="AO77" s="652"/>
      <c r="AP77" s="661"/>
      <c r="AQ77" s="652"/>
      <c r="AR77" s="652"/>
      <c r="AS77" s="652"/>
      <c r="AT77" s="652"/>
      <c r="AU77" s="652"/>
      <c r="AV77" s="652"/>
      <c r="AW77" s="652"/>
      <c r="AX77" s="652"/>
      <c r="AY77" s="652"/>
      <c r="AZ77" s="652"/>
      <c r="BA77" s="652"/>
      <c r="BB77" s="652"/>
      <c r="BC77" s="652"/>
      <c r="BD77" s="652"/>
      <c r="BE77" s="652"/>
      <c r="BF77" s="652"/>
      <c r="BG77" s="652"/>
      <c r="BH77" s="652"/>
      <c r="BI77" s="652"/>
      <c r="BJ77" s="652"/>
      <c r="BK77" s="652"/>
      <c r="BL77" s="652"/>
      <c r="BM77" s="652"/>
      <c r="BN77" s="652"/>
      <c r="BO77" s="652"/>
      <c r="BP77" s="652"/>
      <c r="BQ77" s="652"/>
    </row>
    <row r="78" spans="1:69" s="5" customFormat="1" ht="15">
      <c r="A78" s="226" t="s">
        <v>536</v>
      </c>
      <c r="B78" s="36"/>
      <c r="C78" s="36" t="s">
        <v>1258</v>
      </c>
      <c r="D78" s="1757" t="s">
        <v>537</v>
      </c>
      <c r="E78" s="36"/>
      <c r="F78" s="516">
        <v>17.8</v>
      </c>
      <c r="G78" s="516"/>
      <c r="H78" s="516"/>
      <c r="I78" s="36" t="s">
        <v>751</v>
      </c>
      <c r="J78" s="36"/>
      <c r="K78" s="36"/>
      <c r="L78" s="515">
        <v>122</v>
      </c>
      <c r="M78" s="516"/>
      <c r="N78" s="613"/>
      <c r="O78" s="516"/>
      <c r="P78" s="613"/>
      <c r="Q78" s="613"/>
      <c r="R78" s="613"/>
      <c r="S78" s="806"/>
      <c r="T78" s="806"/>
      <c r="U78" s="807"/>
      <c r="V78" s="1100"/>
      <c r="W78" s="807"/>
      <c r="X78" s="807"/>
      <c r="Y78" s="807"/>
      <c r="Z78" s="807"/>
      <c r="AA78" s="807"/>
      <c r="AB78" s="807"/>
      <c r="AC78" s="807"/>
      <c r="AD78" s="807"/>
      <c r="AE78" s="807"/>
      <c r="AF78" s="807"/>
      <c r="AG78" s="807"/>
      <c r="AH78" s="807"/>
      <c r="AI78" s="1418"/>
      <c r="AJ78" s="1418"/>
      <c r="AK78" s="1418"/>
      <c r="AL78" s="811"/>
      <c r="AN78" s="650"/>
      <c r="AO78" s="652"/>
      <c r="AP78" s="661"/>
      <c r="AQ78" s="652"/>
      <c r="AR78" s="652"/>
      <c r="AS78" s="652"/>
      <c r="AT78" s="652"/>
      <c r="AU78" s="652"/>
      <c r="AV78" s="652"/>
      <c r="AW78" s="652"/>
      <c r="AX78" s="652"/>
      <c r="AY78" s="652"/>
      <c r="AZ78" s="652"/>
      <c r="BA78" s="652"/>
      <c r="BB78" s="652"/>
      <c r="BC78" s="652"/>
      <c r="BD78" s="652"/>
      <c r="BE78" s="652"/>
      <c r="BF78" s="652"/>
      <c r="BG78" s="652"/>
      <c r="BH78" s="652"/>
      <c r="BI78" s="652"/>
      <c r="BJ78" s="652"/>
      <c r="BK78" s="652"/>
      <c r="BL78" s="652"/>
      <c r="BM78" s="652"/>
      <c r="BN78" s="652"/>
      <c r="BO78" s="652"/>
      <c r="BP78" s="652"/>
      <c r="BQ78" s="652"/>
    </row>
    <row r="79" spans="1:69" s="5" customFormat="1" ht="15">
      <c r="A79" s="226" t="s">
        <v>536</v>
      </c>
      <c r="B79" s="36"/>
      <c r="C79" s="36" t="s">
        <v>1259</v>
      </c>
      <c r="D79" s="1757" t="s">
        <v>537</v>
      </c>
      <c r="E79" s="36"/>
      <c r="F79" s="516">
        <v>127</v>
      </c>
      <c r="G79" s="516"/>
      <c r="H79" s="516"/>
      <c r="I79" s="36" t="s">
        <v>751</v>
      </c>
      <c r="J79" s="36"/>
      <c r="K79" s="36"/>
      <c r="L79" s="515">
        <v>6</v>
      </c>
      <c r="M79" s="516"/>
      <c r="N79" s="613"/>
      <c r="O79" s="516"/>
      <c r="P79" s="613"/>
      <c r="Q79" s="613"/>
      <c r="R79" s="613"/>
      <c r="S79" s="806"/>
      <c r="T79" s="806"/>
      <c r="U79" s="807"/>
      <c r="V79" s="1100"/>
      <c r="W79" s="805"/>
      <c r="X79" s="805"/>
      <c r="Y79" s="807"/>
      <c r="Z79" s="807"/>
      <c r="AA79" s="805"/>
      <c r="AB79" s="807"/>
      <c r="AC79" s="805"/>
      <c r="AD79" s="805"/>
      <c r="AE79" s="805"/>
      <c r="AF79" s="805"/>
      <c r="AG79" s="807"/>
      <c r="AH79" s="805"/>
      <c r="AI79" s="1418"/>
      <c r="AJ79" s="1418"/>
      <c r="AK79" s="1418"/>
      <c r="AL79" s="811"/>
      <c r="AN79" s="650"/>
      <c r="AO79" s="652"/>
      <c r="AP79" s="661"/>
      <c r="AQ79" s="652"/>
      <c r="AR79" s="652"/>
      <c r="AS79" s="652"/>
      <c r="AT79" s="652"/>
      <c r="AU79" s="652"/>
      <c r="AV79" s="652"/>
      <c r="AW79" s="652"/>
      <c r="AX79" s="652"/>
      <c r="AY79" s="652"/>
      <c r="AZ79" s="652"/>
      <c r="BA79" s="652"/>
      <c r="BB79" s="652"/>
      <c r="BC79" s="652"/>
      <c r="BD79" s="652"/>
      <c r="BE79" s="652"/>
      <c r="BF79" s="652"/>
      <c r="BG79" s="652"/>
      <c r="BH79" s="652"/>
      <c r="BI79" s="652"/>
      <c r="BJ79" s="652"/>
      <c r="BK79" s="652"/>
      <c r="BL79" s="652"/>
      <c r="BM79" s="652"/>
      <c r="BN79" s="652"/>
      <c r="BO79" s="652"/>
      <c r="BP79" s="652"/>
      <c r="BQ79" s="652"/>
    </row>
    <row r="80" spans="1:69" s="5" customFormat="1" ht="15">
      <c r="A80" s="226"/>
      <c r="B80" s="36"/>
      <c r="C80" s="36"/>
      <c r="D80" s="36"/>
      <c r="E80" s="36"/>
      <c r="F80" s="516"/>
      <c r="G80" s="516"/>
      <c r="H80" s="516"/>
      <c r="I80" s="36"/>
      <c r="J80" s="36"/>
      <c r="K80" s="36"/>
      <c r="L80" s="515"/>
      <c r="M80" s="516"/>
      <c r="N80" s="613"/>
      <c r="O80" s="516"/>
      <c r="P80" s="613"/>
      <c r="Q80" s="613"/>
      <c r="R80" s="613"/>
      <c r="S80" s="806"/>
      <c r="T80" s="806"/>
      <c r="U80" s="807"/>
      <c r="V80" s="1114"/>
      <c r="W80" s="805"/>
      <c r="X80" s="805"/>
      <c r="Y80" s="807"/>
      <c r="Z80" s="807"/>
      <c r="AA80" s="805"/>
      <c r="AB80" s="807"/>
      <c r="AC80" s="805"/>
      <c r="AD80" s="805"/>
      <c r="AE80" s="805"/>
      <c r="AF80" s="805"/>
      <c r="AG80" s="807"/>
      <c r="AH80" s="805"/>
      <c r="AI80" s="1115"/>
      <c r="AJ80" s="865"/>
      <c r="AK80" s="865"/>
      <c r="AL80" s="866"/>
      <c r="AN80" s="650"/>
      <c r="AO80" s="652"/>
      <c r="AP80" s="661"/>
      <c r="AQ80" s="652"/>
      <c r="AR80" s="652"/>
      <c r="AS80" s="652"/>
      <c r="AT80" s="652"/>
      <c r="AU80" s="652"/>
      <c r="AV80" s="652"/>
      <c r="AW80" s="652"/>
      <c r="AX80" s="652"/>
      <c r="AY80" s="652"/>
      <c r="AZ80" s="652"/>
      <c r="BA80" s="652"/>
      <c r="BB80" s="652"/>
      <c r="BC80" s="652"/>
      <c r="BD80" s="652"/>
      <c r="BE80" s="652"/>
      <c r="BF80" s="652"/>
      <c r="BG80" s="652"/>
      <c r="BH80" s="652"/>
      <c r="BI80" s="652"/>
      <c r="BJ80" s="652"/>
      <c r="BK80" s="652"/>
      <c r="BL80" s="652"/>
      <c r="BM80" s="652"/>
      <c r="BN80" s="652"/>
      <c r="BO80" s="652"/>
      <c r="BP80" s="652"/>
      <c r="BQ80" s="652"/>
    </row>
    <row r="81" spans="1:69" s="5" customFormat="1" ht="15">
      <c r="A81" s="1072"/>
      <c r="B81" s="1756" t="s">
        <v>530</v>
      </c>
      <c r="C81" s="1756">
        <f>COUNTA(C73:C79)</f>
        <v>7</v>
      </c>
      <c r="D81" s="1756"/>
      <c r="E81" s="1474"/>
      <c r="F81" s="880"/>
      <c r="G81" s="880"/>
      <c r="H81" s="880"/>
      <c r="I81" s="27" t="s">
        <v>751</v>
      </c>
      <c r="J81" s="886"/>
      <c r="K81" s="886"/>
      <c r="L81" s="887">
        <f>SUM(L82:L91)</f>
        <v>3040</v>
      </c>
      <c r="M81" s="880"/>
      <c r="N81" s="881"/>
      <c r="O81" s="737" t="s">
        <v>1519</v>
      </c>
      <c r="P81" s="881"/>
      <c r="Q81" s="881"/>
      <c r="R81" s="881"/>
      <c r="S81" s="806"/>
      <c r="T81" s="806"/>
      <c r="U81" s="807"/>
      <c r="V81" s="1114"/>
      <c r="W81" s="805"/>
      <c r="X81" s="805"/>
      <c r="Y81" s="807"/>
      <c r="Z81" s="807"/>
      <c r="AA81" s="805"/>
      <c r="AB81" s="807"/>
      <c r="AC81" s="805"/>
      <c r="AD81" s="805"/>
      <c r="AE81" s="805"/>
      <c r="AF81" s="805"/>
      <c r="AG81" s="807"/>
      <c r="AH81" s="805"/>
      <c r="AI81" s="1115"/>
      <c r="AJ81" s="865"/>
      <c r="AK81" s="865"/>
      <c r="AL81" s="866"/>
      <c r="AN81" s="650"/>
      <c r="AO81" s="652"/>
      <c r="AP81" s="661"/>
      <c r="AQ81" s="652"/>
      <c r="AR81" s="652"/>
      <c r="AS81" s="652"/>
      <c r="AT81" s="652"/>
      <c r="AU81" s="652"/>
      <c r="AV81" s="652"/>
      <c r="AW81" s="652"/>
      <c r="AX81" s="652"/>
      <c r="AY81" s="652"/>
      <c r="AZ81" s="652"/>
      <c r="BA81" s="652"/>
      <c r="BB81" s="652"/>
      <c r="BC81" s="652"/>
      <c r="BD81" s="652"/>
      <c r="BE81" s="652"/>
      <c r="BF81" s="652"/>
      <c r="BG81" s="652"/>
      <c r="BH81" s="652"/>
      <c r="BI81" s="652"/>
      <c r="BJ81" s="652"/>
      <c r="BK81" s="652"/>
      <c r="BL81" s="652"/>
      <c r="BM81" s="652"/>
      <c r="BN81" s="652"/>
      <c r="BO81" s="652"/>
      <c r="BP81" s="652"/>
      <c r="BQ81" s="652"/>
    </row>
    <row r="82" spans="1:69" s="5" customFormat="1" ht="15">
      <c r="A82" s="490" t="s">
        <v>529</v>
      </c>
      <c r="B82" s="1761"/>
      <c r="C82" s="1761"/>
      <c r="D82" s="1761"/>
      <c r="E82" s="1475"/>
      <c r="F82" s="527"/>
      <c r="G82" s="527"/>
      <c r="H82" s="527"/>
      <c r="J82" s="27"/>
      <c r="K82" s="27"/>
      <c r="L82" s="526">
        <v>3040</v>
      </c>
      <c r="M82" s="737" t="s">
        <v>692</v>
      </c>
      <c r="N82" s="605"/>
      <c r="O82" s="737" t="s">
        <v>2642</v>
      </c>
      <c r="P82" s="605"/>
      <c r="Q82" s="737" t="s">
        <v>709</v>
      </c>
      <c r="R82" s="605"/>
      <c r="S82" s="805">
        <f t="shared" ref="S82:AH82" si="6">COUNTA(S72:S79)</f>
        <v>0</v>
      </c>
      <c r="T82" s="805">
        <f t="shared" si="6"/>
        <v>0</v>
      </c>
      <c r="U82" s="805">
        <f t="shared" si="6"/>
        <v>1</v>
      </c>
      <c r="V82" s="1102">
        <f t="shared" si="6"/>
        <v>0</v>
      </c>
      <c r="W82" s="805">
        <f t="shared" si="6"/>
        <v>0</v>
      </c>
      <c r="X82" s="805">
        <f t="shared" si="6"/>
        <v>0</v>
      </c>
      <c r="Y82" s="805">
        <f t="shared" si="6"/>
        <v>0</v>
      </c>
      <c r="Z82" s="805">
        <f t="shared" si="6"/>
        <v>0</v>
      </c>
      <c r="AA82" s="805">
        <f t="shared" si="6"/>
        <v>0</v>
      </c>
      <c r="AB82" s="805">
        <f t="shared" si="6"/>
        <v>0</v>
      </c>
      <c r="AC82" s="805">
        <f t="shared" si="6"/>
        <v>0</v>
      </c>
      <c r="AD82" s="805">
        <f t="shared" si="6"/>
        <v>0</v>
      </c>
      <c r="AE82" s="805">
        <f t="shared" si="6"/>
        <v>0</v>
      </c>
      <c r="AF82" s="805">
        <f t="shared" si="6"/>
        <v>1</v>
      </c>
      <c r="AG82" s="805">
        <f t="shared" si="6"/>
        <v>0</v>
      </c>
      <c r="AH82" s="805">
        <f t="shared" si="6"/>
        <v>0</v>
      </c>
      <c r="AI82" s="1786"/>
      <c r="AJ82" s="1787"/>
      <c r="AK82" s="1787"/>
      <c r="AL82" s="1788"/>
      <c r="AN82" s="650"/>
      <c r="AO82" s="652"/>
      <c r="AP82" s="661"/>
      <c r="AQ82" s="652"/>
      <c r="AR82" s="652"/>
      <c r="AS82" s="652"/>
      <c r="AT82" s="652"/>
      <c r="AU82" s="652"/>
      <c r="AV82" s="652"/>
      <c r="AW82" s="652"/>
      <c r="AX82" s="652"/>
      <c r="AY82" s="652"/>
      <c r="AZ82" s="652"/>
      <c r="BA82" s="652"/>
      <c r="BB82" s="652"/>
      <c r="BC82" s="652"/>
      <c r="BD82" s="652"/>
      <c r="BE82" s="652"/>
      <c r="BF82" s="652"/>
      <c r="BG82" s="652"/>
      <c r="BH82" s="652"/>
      <c r="BI82" s="652"/>
      <c r="BJ82" s="652"/>
      <c r="BK82" s="652"/>
      <c r="BL82" s="652"/>
      <c r="BM82" s="652"/>
      <c r="BN82" s="652"/>
      <c r="BO82" s="652"/>
      <c r="BP82" s="652"/>
      <c r="BQ82" s="652"/>
    </row>
    <row r="83" spans="1:69" s="5" customFormat="1" ht="15" customHeight="1">
      <c r="A83" s="226" t="s">
        <v>529</v>
      </c>
      <c r="B83" s="1470"/>
      <c r="C83" s="36" t="s">
        <v>616</v>
      </c>
      <c r="D83" s="1756" t="s">
        <v>530</v>
      </c>
      <c r="E83" s="36"/>
      <c r="F83" s="503"/>
      <c r="G83" s="503"/>
      <c r="H83" s="503"/>
      <c r="I83" s="36" t="s">
        <v>751</v>
      </c>
      <c r="J83" s="36"/>
      <c r="K83" s="36"/>
      <c r="L83" s="502"/>
      <c r="M83" s="503"/>
      <c r="N83" s="606"/>
      <c r="O83" s="503"/>
      <c r="P83" s="606"/>
      <c r="Q83" s="606"/>
      <c r="R83" s="606"/>
      <c r="S83" s="806"/>
      <c r="T83" s="804" t="s">
        <v>1525</v>
      </c>
      <c r="U83" s="805"/>
      <c r="V83" s="1098"/>
      <c r="W83" s="805" t="s">
        <v>1525</v>
      </c>
      <c r="X83" s="805"/>
      <c r="Y83" s="805"/>
      <c r="Z83" s="805"/>
      <c r="AA83" s="1104" t="s">
        <v>1525</v>
      </c>
      <c r="AB83" s="805"/>
      <c r="AC83" s="805"/>
      <c r="AD83" s="805" t="s">
        <v>1525</v>
      </c>
      <c r="AE83" s="805"/>
      <c r="AF83" s="805"/>
      <c r="AG83" s="805"/>
      <c r="AH83" s="805"/>
      <c r="AI83" s="1417" t="s">
        <v>2550</v>
      </c>
      <c r="AJ83" s="1420"/>
      <c r="AK83" s="1420"/>
      <c r="AL83" s="1420"/>
      <c r="AN83" s="650"/>
      <c r="AO83" s="652"/>
      <c r="AP83" s="661"/>
      <c r="AQ83" s="652"/>
      <c r="AR83" s="652"/>
      <c r="AS83" s="652"/>
      <c r="AT83" s="652"/>
      <c r="AU83" s="652"/>
      <c r="AV83" s="652"/>
      <c r="AW83" s="652"/>
      <c r="AX83" s="652"/>
      <c r="AY83" s="652"/>
      <c r="AZ83" s="652"/>
      <c r="BA83" s="652"/>
      <c r="BB83" s="652"/>
      <c r="BC83" s="652"/>
      <c r="BD83" s="652"/>
      <c r="BE83" s="652"/>
      <c r="BF83" s="652"/>
      <c r="BG83" s="652"/>
      <c r="BH83" s="652"/>
      <c r="BI83" s="652"/>
      <c r="BJ83" s="652"/>
      <c r="BK83" s="652"/>
      <c r="BL83" s="652"/>
      <c r="BM83" s="652"/>
      <c r="BN83" s="652"/>
      <c r="BO83" s="652"/>
      <c r="BP83" s="652"/>
      <c r="BQ83" s="652"/>
    </row>
    <row r="84" spans="1:69" s="5" customFormat="1" ht="15">
      <c r="A84" s="226" t="s">
        <v>529</v>
      </c>
      <c r="B84" s="1470"/>
      <c r="C84" s="36" t="s">
        <v>1271</v>
      </c>
      <c r="D84" s="1756" t="s">
        <v>530</v>
      </c>
      <c r="E84" s="36"/>
      <c r="F84" s="503"/>
      <c r="G84" s="503"/>
      <c r="H84" s="503"/>
      <c r="I84" s="36" t="s">
        <v>751</v>
      </c>
      <c r="J84" s="36"/>
      <c r="K84" s="36"/>
      <c r="L84" s="502"/>
      <c r="M84" s="503"/>
      <c r="N84" s="606"/>
      <c r="O84" s="503"/>
      <c r="P84" s="606"/>
      <c r="Q84" s="606"/>
      <c r="R84" s="606"/>
      <c r="S84" s="806"/>
      <c r="T84" s="804"/>
      <c r="U84" s="805"/>
      <c r="V84" s="1098"/>
      <c r="W84" s="805"/>
      <c r="X84" s="805"/>
      <c r="Y84" s="805"/>
      <c r="Z84" s="805"/>
      <c r="AA84" s="805"/>
      <c r="AB84" s="805"/>
      <c r="AC84" s="805"/>
      <c r="AD84" s="805"/>
      <c r="AE84" s="805"/>
      <c r="AF84" s="805"/>
      <c r="AG84" s="805"/>
      <c r="AH84" s="805"/>
      <c r="AI84" s="1418"/>
      <c r="AJ84" s="1418"/>
      <c r="AK84" s="1418"/>
      <c r="AL84" s="1418"/>
      <c r="AN84" s="650"/>
      <c r="AO84" s="652"/>
      <c r="AP84" s="661"/>
      <c r="AQ84" s="652"/>
      <c r="AR84" s="652"/>
      <c r="AS84" s="652"/>
      <c r="AT84" s="652"/>
      <c r="AU84" s="652"/>
      <c r="AV84" s="652"/>
      <c r="AW84" s="652"/>
      <c r="AX84" s="652"/>
      <c r="AY84" s="652"/>
      <c r="AZ84" s="652"/>
      <c r="BA84" s="652"/>
      <c r="BB84" s="652"/>
      <c r="BC84" s="652"/>
      <c r="BD84" s="652"/>
      <c r="BE84" s="652"/>
      <c r="BF84" s="652"/>
      <c r="BG84" s="652"/>
      <c r="BH84" s="652"/>
      <c r="BI84" s="652"/>
      <c r="BJ84" s="652"/>
      <c r="BK84" s="652"/>
      <c r="BL84" s="652"/>
      <c r="BM84" s="652"/>
      <c r="BN84" s="652"/>
      <c r="BO84" s="652"/>
      <c r="BP84" s="652"/>
      <c r="BQ84" s="652"/>
    </row>
    <row r="85" spans="1:69" s="5" customFormat="1" ht="15">
      <c r="A85" s="226" t="s">
        <v>529</v>
      </c>
      <c r="B85" s="1470"/>
      <c r="C85" s="36" t="s">
        <v>617</v>
      </c>
      <c r="D85" s="1756" t="s">
        <v>530</v>
      </c>
      <c r="E85" s="36"/>
      <c r="F85" s="503"/>
      <c r="G85" s="503"/>
      <c r="H85" s="503"/>
      <c r="I85" s="36" t="s">
        <v>751</v>
      </c>
      <c r="J85" s="36"/>
      <c r="K85" s="36"/>
      <c r="L85" s="502"/>
      <c r="M85" s="503"/>
      <c r="N85" s="606"/>
      <c r="O85" s="503"/>
      <c r="P85" s="606"/>
      <c r="Q85" s="606"/>
      <c r="R85" s="606"/>
      <c r="S85" s="806"/>
      <c r="T85" s="804"/>
      <c r="U85" s="805"/>
      <c r="V85" s="1098"/>
      <c r="W85" s="805"/>
      <c r="X85" s="805"/>
      <c r="Y85" s="805"/>
      <c r="Z85" s="805"/>
      <c r="AA85" s="805"/>
      <c r="AB85" s="805"/>
      <c r="AC85" s="805"/>
      <c r="AD85" s="805"/>
      <c r="AE85" s="805"/>
      <c r="AF85" s="805"/>
      <c r="AG85" s="805"/>
      <c r="AH85" s="805"/>
      <c r="AI85" s="1418"/>
      <c r="AJ85" s="1418"/>
      <c r="AK85" s="1418"/>
      <c r="AL85" s="1418"/>
      <c r="AN85" s="650"/>
      <c r="AO85" s="652"/>
      <c r="AP85" s="661"/>
      <c r="AQ85" s="652"/>
      <c r="AR85" s="652"/>
      <c r="AS85" s="652"/>
      <c r="AT85" s="652"/>
      <c r="AU85" s="652"/>
      <c r="AV85" s="652"/>
      <c r="AW85" s="652"/>
      <c r="AX85" s="652"/>
      <c r="AY85" s="652"/>
      <c r="AZ85" s="652"/>
      <c r="BA85" s="652"/>
      <c r="BB85" s="652"/>
      <c r="BC85" s="652"/>
      <c r="BD85" s="652"/>
      <c r="BE85" s="652"/>
      <c r="BF85" s="652"/>
      <c r="BG85" s="652"/>
      <c r="BH85" s="652"/>
      <c r="BI85" s="652"/>
      <c r="BJ85" s="652"/>
      <c r="BK85" s="652"/>
      <c r="BL85" s="652"/>
      <c r="BM85" s="652"/>
      <c r="BN85" s="652"/>
      <c r="BO85" s="652"/>
      <c r="BP85" s="652"/>
      <c r="BQ85" s="652"/>
    </row>
    <row r="86" spans="1:69" s="5" customFormat="1" ht="15">
      <c r="A86" s="226" t="s">
        <v>529</v>
      </c>
      <c r="B86" s="1470"/>
      <c r="C86" s="36" t="s">
        <v>618</v>
      </c>
      <c r="D86" s="1756" t="s">
        <v>530</v>
      </c>
      <c r="E86" s="36"/>
      <c r="F86" s="503"/>
      <c r="G86" s="503"/>
      <c r="H86" s="503"/>
      <c r="I86" s="36" t="s">
        <v>751</v>
      </c>
      <c r="J86" s="36"/>
      <c r="K86" s="36"/>
      <c r="L86" s="502"/>
      <c r="M86" s="503"/>
      <c r="N86" s="606"/>
      <c r="O86" s="503"/>
      <c r="P86" s="606"/>
      <c r="Q86" s="606"/>
      <c r="R86" s="606"/>
      <c r="S86" s="806"/>
      <c r="T86" s="804"/>
      <c r="U86" s="805"/>
      <c r="V86" s="1098"/>
      <c r="W86" s="805"/>
      <c r="X86" s="805"/>
      <c r="Y86" s="805"/>
      <c r="Z86" s="805"/>
      <c r="AA86" s="805"/>
      <c r="AB86" s="805"/>
      <c r="AC86" s="805"/>
      <c r="AD86" s="805"/>
      <c r="AE86" s="805"/>
      <c r="AF86" s="805"/>
      <c r="AG86" s="805"/>
      <c r="AH86" s="805"/>
      <c r="AI86" s="1418"/>
      <c r="AJ86" s="1418"/>
      <c r="AK86" s="1418"/>
      <c r="AL86" s="1418"/>
      <c r="AN86" s="650"/>
      <c r="AO86" s="652"/>
      <c r="AP86" s="661"/>
      <c r="AQ86" s="652"/>
      <c r="AR86" s="652"/>
      <c r="AS86" s="652"/>
      <c r="AT86" s="652"/>
      <c r="AU86" s="652"/>
      <c r="AV86" s="652"/>
      <c r="AW86" s="652"/>
      <c r="AX86" s="652"/>
      <c r="AY86" s="652"/>
      <c r="AZ86" s="652"/>
      <c r="BA86" s="652"/>
      <c r="BB86" s="652"/>
      <c r="BC86" s="652"/>
      <c r="BD86" s="652"/>
      <c r="BE86" s="652"/>
      <c r="BF86" s="652"/>
      <c r="BG86" s="652"/>
      <c r="BH86" s="652"/>
      <c r="BI86" s="652"/>
      <c r="BJ86" s="652"/>
      <c r="BK86" s="652"/>
      <c r="BL86" s="652"/>
      <c r="BM86" s="652"/>
      <c r="BN86" s="652"/>
      <c r="BO86" s="652"/>
      <c r="BP86" s="652"/>
      <c r="BQ86" s="652"/>
    </row>
    <row r="87" spans="1:69" s="5" customFormat="1" ht="15">
      <c r="A87" s="226" t="s">
        <v>529</v>
      </c>
      <c r="B87" s="1470"/>
      <c r="C87" s="36" t="s">
        <v>619</v>
      </c>
      <c r="D87" s="1756" t="s">
        <v>530</v>
      </c>
      <c r="E87" s="36"/>
      <c r="F87" s="503"/>
      <c r="G87" s="503"/>
      <c r="H87" s="503"/>
      <c r="I87" s="36" t="s">
        <v>751</v>
      </c>
      <c r="J87" s="36"/>
      <c r="K87" s="36"/>
      <c r="L87" s="502"/>
      <c r="M87" s="503"/>
      <c r="N87" s="606"/>
      <c r="O87" s="503"/>
      <c r="P87" s="606"/>
      <c r="Q87" s="606"/>
      <c r="R87" s="606"/>
      <c r="S87" s="806"/>
      <c r="T87" s="804"/>
      <c r="U87" s="805"/>
      <c r="V87" s="1098"/>
      <c r="W87" s="805"/>
      <c r="X87" s="805"/>
      <c r="Y87" s="805"/>
      <c r="Z87" s="805"/>
      <c r="AA87" s="805"/>
      <c r="AB87" s="805"/>
      <c r="AC87" s="805"/>
      <c r="AD87" s="805"/>
      <c r="AE87" s="805"/>
      <c r="AF87" s="805"/>
      <c r="AG87" s="805"/>
      <c r="AH87" s="805"/>
      <c r="AI87" s="1418"/>
      <c r="AJ87" s="1418"/>
      <c r="AK87" s="1418"/>
      <c r="AL87" s="1418"/>
      <c r="AN87" s="650"/>
      <c r="AO87" s="652"/>
      <c r="AP87" s="661"/>
      <c r="AQ87" s="652"/>
      <c r="AR87" s="652"/>
      <c r="AS87" s="652"/>
      <c r="AT87" s="652"/>
      <c r="AU87" s="652"/>
      <c r="AV87" s="652"/>
      <c r="AW87" s="652"/>
      <c r="AX87" s="652"/>
      <c r="AY87" s="652"/>
      <c r="AZ87" s="652"/>
      <c r="BA87" s="652"/>
      <c r="BB87" s="652"/>
      <c r="BC87" s="652"/>
      <c r="BD87" s="652"/>
      <c r="BE87" s="652"/>
      <c r="BF87" s="652"/>
      <c r="BG87" s="652"/>
      <c r="BH87" s="652"/>
      <c r="BI87" s="652"/>
      <c r="BJ87" s="652"/>
      <c r="BK87" s="652"/>
      <c r="BL87" s="652"/>
      <c r="BM87" s="652"/>
      <c r="BN87" s="652"/>
      <c r="BO87" s="652"/>
      <c r="BP87" s="652"/>
      <c r="BQ87" s="652"/>
    </row>
    <row r="88" spans="1:69" s="5" customFormat="1" ht="15">
      <c r="A88" s="671" t="s">
        <v>1274</v>
      </c>
      <c r="B88" s="144"/>
      <c r="C88" s="137" t="s">
        <v>696</v>
      </c>
      <c r="D88" s="1756" t="s">
        <v>530</v>
      </c>
      <c r="E88" s="137"/>
      <c r="F88" s="549"/>
      <c r="G88" s="549"/>
      <c r="H88" s="549"/>
      <c r="I88" s="144" t="s">
        <v>751</v>
      </c>
      <c r="J88" s="144"/>
      <c r="K88" s="144"/>
      <c r="L88" s="502"/>
      <c r="M88" s="503"/>
      <c r="N88" s="606"/>
      <c r="O88" s="737" t="s">
        <v>2642</v>
      </c>
      <c r="P88" s="606"/>
      <c r="Q88" s="737" t="s">
        <v>940</v>
      </c>
      <c r="R88" s="606"/>
      <c r="S88" s="806"/>
      <c r="T88" s="804"/>
      <c r="U88" s="805"/>
      <c r="V88" s="1098"/>
      <c r="W88" s="805"/>
      <c r="X88" s="805"/>
      <c r="Y88" s="805"/>
      <c r="Z88" s="805"/>
      <c r="AA88" s="805"/>
      <c r="AB88" s="805"/>
      <c r="AC88" s="805"/>
      <c r="AD88" s="805"/>
      <c r="AE88" s="805"/>
      <c r="AF88" s="805"/>
      <c r="AG88" s="805"/>
      <c r="AH88" s="805"/>
      <c r="AI88" s="1418"/>
      <c r="AJ88" s="1418"/>
      <c r="AK88" s="1418"/>
      <c r="AL88" s="1418"/>
      <c r="AN88" s="650"/>
      <c r="AO88" s="652"/>
      <c r="AP88" s="661"/>
      <c r="AQ88" s="652"/>
      <c r="AR88" s="652"/>
      <c r="AS88" s="652"/>
      <c r="AT88" s="652"/>
      <c r="AU88" s="652"/>
      <c r="AV88" s="652"/>
      <c r="AW88" s="652"/>
      <c r="AX88" s="652"/>
      <c r="AY88" s="652"/>
      <c r="AZ88" s="652"/>
      <c r="BA88" s="652"/>
      <c r="BB88" s="652"/>
      <c r="BC88" s="652"/>
      <c r="BD88" s="652"/>
      <c r="BE88" s="652"/>
      <c r="BF88" s="652"/>
      <c r="BG88" s="652"/>
      <c r="BH88" s="652"/>
      <c r="BI88" s="652"/>
      <c r="BJ88" s="652"/>
      <c r="BK88" s="652"/>
      <c r="BL88" s="652"/>
      <c r="BM88" s="652"/>
      <c r="BN88" s="652"/>
      <c r="BO88" s="652"/>
      <c r="BP88" s="652"/>
      <c r="BQ88" s="652"/>
    </row>
    <row r="89" spans="1:69" s="7" customFormat="1" ht="15">
      <c r="A89" s="673" t="s">
        <v>1274</v>
      </c>
      <c r="B89" s="174"/>
      <c r="C89" s="152" t="s">
        <v>1272</v>
      </c>
      <c r="D89" s="1756" t="s">
        <v>530</v>
      </c>
      <c r="E89" s="152"/>
      <c r="F89" s="549"/>
      <c r="G89" s="549"/>
      <c r="H89" s="549"/>
      <c r="I89" s="152" t="s">
        <v>751</v>
      </c>
      <c r="J89" s="152"/>
      <c r="K89" s="152"/>
      <c r="L89" s="578"/>
      <c r="M89" s="549"/>
      <c r="N89" s="606"/>
      <c r="O89" s="549"/>
      <c r="P89" s="606"/>
      <c r="Q89" s="606"/>
      <c r="R89" s="606"/>
      <c r="S89" s="804"/>
      <c r="T89" s="804"/>
      <c r="U89" s="805"/>
      <c r="V89" s="1098"/>
      <c r="W89" s="805" t="s">
        <v>1525</v>
      </c>
      <c r="X89" s="805"/>
      <c r="Y89" s="805"/>
      <c r="Z89" s="805"/>
      <c r="AA89" s="805" t="s">
        <v>1525</v>
      </c>
      <c r="AB89" s="805"/>
      <c r="AC89" s="805" t="s">
        <v>1525</v>
      </c>
      <c r="AD89" s="805"/>
      <c r="AE89" s="805"/>
      <c r="AF89" s="805"/>
      <c r="AG89" s="805"/>
      <c r="AH89" s="805"/>
      <c r="AI89" s="1418"/>
      <c r="AJ89" s="1418"/>
      <c r="AK89" s="1418"/>
      <c r="AL89" s="1418"/>
      <c r="AN89" s="657"/>
      <c r="AO89" s="658"/>
      <c r="AP89" s="664"/>
      <c r="AQ89" s="658"/>
      <c r="AR89" s="658"/>
      <c r="AS89" s="658"/>
      <c r="AT89" s="658"/>
      <c r="AU89" s="658"/>
      <c r="AV89" s="658"/>
      <c r="AW89" s="658"/>
      <c r="AX89" s="658"/>
      <c r="AY89" s="658"/>
      <c r="AZ89" s="658"/>
      <c r="BA89" s="658"/>
      <c r="BB89" s="658"/>
      <c r="BC89" s="658"/>
      <c r="BD89" s="658"/>
      <c r="BE89" s="658"/>
      <c r="BF89" s="658"/>
      <c r="BG89" s="658"/>
      <c r="BH89" s="658"/>
      <c r="BI89" s="658"/>
      <c r="BJ89" s="658"/>
      <c r="BK89" s="658"/>
      <c r="BL89" s="658"/>
      <c r="BM89" s="658"/>
      <c r="BN89" s="658"/>
      <c r="BO89" s="658"/>
      <c r="BP89" s="658"/>
      <c r="BQ89" s="658"/>
    </row>
    <row r="90" spans="1:69" s="6" customFormat="1" ht="15">
      <c r="A90" s="673" t="s">
        <v>1274</v>
      </c>
      <c r="B90" s="174"/>
      <c r="C90" s="152" t="s">
        <v>1273</v>
      </c>
      <c r="D90" s="1756" t="s">
        <v>530</v>
      </c>
      <c r="E90" s="152"/>
      <c r="F90" s="549"/>
      <c r="G90" s="549"/>
      <c r="H90" s="549"/>
      <c r="I90" s="152" t="s">
        <v>751</v>
      </c>
      <c r="J90" s="152"/>
      <c r="K90" s="152"/>
      <c r="L90" s="557"/>
      <c r="M90" s="549"/>
      <c r="N90" s="606"/>
      <c r="O90" s="549"/>
      <c r="P90" s="606"/>
      <c r="Q90" s="606"/>
      <c r="R90" s="606"/>
      <c r="S90" s="806"/>
      <c r="T90" s="804"/>
      <c r="U90" s="805"/>
      <c r="V90" s="1098"/>
      <c r="W90" s="805"/>
      <c r="X90" s="805"/>
      <c r="Y90" s="805"/>
      <c r="Z90" s="805"/>
      <c r="AA90" s="805"/>
      <c r="AB90" s="805"/>
      <c r="AC90" s="805"/>
      <c r="AD90" s="805"/>
      <c r="AE90" s="805"/>
      <c r="AF90" s="805"/>
      <c r="AG90" s="805"/>
      <c r="AH90" s="805"/>
      <c r="AI90" s="1418"/>
      <c r="AJ90" s="1418"/>
      <c r="AK90" s="1418"/>
      <c r="AL90" s="1418"/>
      <c r="AN90" s="650"/>
      <c r="AO90" s="652"/>
      <c r="AP90" s="661"/>
      <c r="AQ90" s="652"/>
      <c r="AR90" s="652"/>
      <c r="AS90" s="652"/>
      <c r="AT90" s="652"/>
      <c r="AU90" s="652"/>
      <c r="AV90" s="652"/>
      <c r="AW90" s="652"/>
      <c r="AX90" s="652"/>
      <c r="AY90" s="652"/>
      <c r="AZ90" s="652"/>
      <c r="BA90" s="652"/>
      <c r="BB90" s="652"/>
      <c r="BC90" s="652"/>
      <c r="BD90" s="652"/>
      <c r="BE90" s="652"/>
      <c r="BF90" s="652"/>
      <c r="BG90" s="652"/>
      <c r="BH90" s="652"/>
      <c r="BI90" s="652"/>
      <c r="BJ90" s="652"/>
      <c r="BK90" s="652"/>
      <c r="BL90" s="652"/>
      <c r="BM90" s="652"/>
      <c r="BN90" s="652"/>
      <c r="BO90" s="652"/>
      <c r="BP90" s="652"/>
      <c r="BQ90" s="652"/>
    </row>
    <row r="91" spans="1:69" s="6" customFormat="1" ht="15">
      <c r="L91" s="557"/>
      <c r="M91" s="549"/>
      <c r="N91" s="606"/>
      <c r="O91" s="549"/>
      <c r="P91" s="606"/>
      <c r="Q91" s="606"/>
      <c r="R91" s="606"/>
      <c r="S91" s="806"/>
      <c r="T91" s="804"/>
      <c r="U91" s="805"/>
      <c r="V91" s="1098"/>
      <c r="W91" s="805"/>
      <c r="X91" s="805"/>
      <c r="Y91" s="805"/>
      <c r="Z91" s="805"/>
      <c r="AA91" s="805"/>
      <c r="AB91" s="805"/>
      <c r="AC91" s="805"/>
      <c r="AD91" s="805"/>
      <c r="AE91" s="805"/>
      <c r="AF91" s="805"/>
      <c r="AG91" s="805"/>
      <c r="AH91" s="805"/>
      <c r="AI91" s="1419"/>
      <c r="AJ91" s="1419"/>
      <c r="AK91" s="1419"/>
      <c r="AL91" s="1419"/>
      <c r="AN91" s="650"/>
      <c r="AO91" s="652"/>
      <c r="AP91" s="661"/>
      <c r="AQ91" s="652"/>
      <c r="AR91" s="652"/>
      <c r="AS91" s="652"/>
      <c r="AT91" s="652"/>
      <c r="AU91" s="652"/>
      <c r="AV91" s="652"/>
      <c r="AW91" s="652"/>
      <c r="AX91" s="652"/>
      <c r="AY91" s="652"/>
      <c r="AZ91" s="652"/>
      <c r="BA91" s="652"/>
      <c r="BB91" s="652"/>
      <c r="BC91" s="652"/>
      <c r="BD91" s="652"/>
      <c r="BE91" s="652"/>
      <c r="BF91" s="652"/>
      <c r="BG91" s="652"/>
      <c r="BH91" s="652"/>
      <c r="BI91" s="652"/>
      <c r="BJ91" s="652"/>
      <c r="BK91" s="652"/>
      <c r="BL91" s="652"/>
      <c r="BM91" s="652"/>
      <c r="BN91" s="652"/>
      <c r="BO91" s="652"/>
      <c r="BP91" s="652"/>
      <c r="BQ91" s="652"/>
    </row>
    <row r="92" spans="1:69" s="5" customFormat="1" ht="15">
      <c r="A92" s="1756" t="s">
        <v>529</v>
      </c>
      <c r="B92" s="1757" t="s">
        <v>547</v>
      </c>
      <c r="C92" s="27"/>
      <c r="D92" s="27"/>
      <c r="E92" s="27"/>
      <c r="F92" s="527"/>
      <c r="G92" s="527"/>
      <c r="H92" s="527"/>
      <c r="I92" s="27" t="s">
        <v>1207</v>
      </c>
      <c r="J92" s="27"/>
      <c r="K92" s="27"/>
      <c r="L92" s="526"/>
      <c r="M92" s="527"/>
      <c r="N92" s="605"/>
      <c r="O92" s="527"/>
      <c r="P92" s="605"/>
      <c r="Q92" s="605"/>
      <c r="R92" s="605"/>
      <c r="S92" s="804">
        <f t="shared" ref="S92:AH92" si="7">COUNTA(S83:S91)</f>
        <v>0</v>
      </c>
      <c r="T92" s="804">
        <f t="shared" si="7"/>
        <v>1</v>
      </c>
      <c r="U92" s="804">
        <f t="shared" si="7"/>
        <v>0</v>
      </c>
      <c r="V92" s="1098">
        <f t="shared" si="7"/>
        <v>0</v>
      </c>
      <c r="W92" s="804">
        <f t="shared" si="7"/>
        <v>2</v>
      </c>
      <c r="X92" s="804">
        <f t="shared" si="7"/>
        <v>0</v>
      </c>
      <c r="Y92" s="804">
        <f t="shared" si="7"/>
        <v>0</v>
      </c>
      <c r="Z92" s="804">
        <f t="shared" si="7"/>
        <v>0</v>
      </c>
      <c r="AA92" s="804">
        <f t="shared" si="7"/>
        <v>2</v>
      </c>
      <c r="AB92" s="804">
        <f t="shared" si="7"/>
        <v>0</v>
      </c>
      <c r="AC92" s="804">
        <f t="shared" si="7"/>
        <v>1</v>
      </c>
      <c r="AD92" s="804">
        <f t="shared" si="7"/>
        <v>1</v>
      </c>
      <c r="AE92" s="804">
        <f t="shared" si="7"/>
        <v>0</v>
      </c>
      <c r="AF92" s="804">
        <f t="shared" si="7"/>
        <v>0</v>
      </c>
      <c r="AG92" s="804">
        <f t="shared" si="7"/>
        <v>0</v>
      </c>
      <c r="AH92" s="804">
        <f t="shared" si="7"/>
        <v>0</v>
      </c>
      <c r="AI92" s="1786"/>
      <c r="AJ92" s="1787"/>
      <c r="AK92" s="1787"/>
      <c r="AL92" s="1788"/>
      <c r="AN92" s="650"/>
      <c r="AO92" s="652"/>
      <c r="AP92" s="661"/>
      <c r="AQ92" s="652"/>
      <c r="AR92" s="652"/>
      <c r="AS92" s="652"/>
      <c r="AT92" s="652"/>
      <c r="AU92" s="652"/>
      <c r="AV92" s="652"/>
      <c r="AW92" s="652"/>
      <c r="AX92" s="652"/>
      <c r="AY92" s="652"/>
      <c r="AZ92" s="652"/>
      <c r="BA92" s="652"/>
      <c r="BB92" s="652"/>
      <c r="BC92" s="652"/>
      <c r="BD92" s="652"/>
      <c r="BE92" s="652"/>
      <c r="BF92" s="652"/>
      <c r="BG92" s="652"/>
      <c r="BH92" s="652"/>
      <c r="BI92" s="652"/>
      <c r="BJ92" s="652"/>
      <c r="BK92" s="652"/>
      <c r="BL92" s="652"/>
      <c r="BM92" s="652"/>
      <c r="BN92" s="652"/>
      <c r="BO92" s="652"/>
      <c r="BP92" s="652"/>
      <c r="BQ92" s="652"/>
    </row>
    <row r="93" spans="1:69" s="5" customFormat="1" ht="15">
      <c r="A93" s="1761"/>
      <c r="B93" s="1504"/>
      <c r="C93" s="1071"/>
      <c r="D93" s="1071"/>
      <c r="E93" s="1071"/>
      <c r="F93" s="567"/>
      <c r="G93" s="567"/>
      <c r="H93" s="567"/>
      <c r="J93" s="27"/>
      <c r="K93" s="27"/>
      <c r="L93" s="526">
        <v>11143</v>
      </c>
      <c r="M93" s="737" t="s">
        <v>691</v>
      </c>
      <c r="N93" s="633"/>
      <c r="O93" s="567"/>
      <c r="P93" s="633"/>
      <c r="Q93" s="633"/>
      <c r="R93" s="633"/>
      <c r="S93" s="804" t="s">
        <v>1525</v>
      </c>
      <c r="T93" s="804"/>
      <c r="U93" s="805"/>
      <c r="V93" s="1098"/>
      <c r="W93" s="805"/>
      <c r="X93" s="805"/>
      <c r="Y93" s="805"/>
      <c r="Z93" s="805"/>
      <c r="AA93" s="805"/>
      <c r="AB93" s="805"/>
      <c r="AC93" s="805"/>
      <c r="AD93" s="805"/>
      <c r="AE93" s="805"/>
      <c r="AF93" s="805"/>
      <c r="AG93" s="805"/>
      <c r="AH93" s="805"/>
      <c r="AI93" s="1417"/>
      <c r="AJ93" s="1431"/>
      <c r="AK93" s="1431"/>
      <c r="AL93" s="1099"/>
      <c r="AN93" s="650"/>
      <c r="AO93" s="652"/>
      <c r="AP93" s="661"/>
      <c r="AQ93" s="652"/>
      <c r="AR93" s="652"/>
      <c r="AS93" s="652"/>
      <c r="AT93" s="652"/>
      <c r="AU93" s="652"/>
      <c r="AV93" s="652"/>
      <c r="AW93" s="652"/>
      <c r="AX93" s="652"/>
      <c r="AY93" s="652"/>
      <c r="AZ93" s="652"/>
      <c r="BA93" s="652"/>
      <c r="BB93" s="652"/>
      <c r="BC93" s="652"/>
      <c r="BD93" s="652"/>
      <c r="BE93" s="652"/>
      <c r="BF93" s="652"/>
      <c r="BG93" s="652"/>
      <c r="BH93" s="652"/>
      <c r="BI93" s="652"/>
      <c r="BJ93" s="652"/>
      <c r="BK93" s="652"/>
      <c r="BL93" s="652"/>
      <c r="BM93" s="652"/>
      <c r="BN93" s="652"/>
      <c r="BO93" s="652"/>
      <c r="BP93" s="652"/>
      <c r="BQ93" s="652"/>
    </row>
    <row r="94" spans="1:69" s="5" customFormat="1" ht="15">
      <c r="A94" s="669"/>
      <c r="B94" s="28"/>
      <c r="C94" s="26"/>
      <c r="D94" s="26"/>
      <c r="E94" s="26"/>
      <c r="F94" s="420"/>
      <c r="G94" s="420"/>
      <c r="H94" s="420"/>
      <c r="I94" s="28"/>
      <c r="J94" s="28"/>
      <c r="K94" s="28"/>
      <c r="L94" s="505"/>
      <c r="M94" s="420"/>
      <c r="N94" s="620"/>
      <c r="O94" s="420"/>
      <c r="P94" s="620"/>
      <c r="Q94" s="620"/>
      <c r="R94" s="620"/>
      <c r="S94" s="804"/>
      <c r="T94" s="804"/>
      <c r="U94" s="805"/>
      <c r="V94" s="1098"/>
      <c r="W94" s="805"/>
      <c r="X94" s="805"/>
      <c r="Y94" s="805"/>
      <c r="Z94" s="805"/>
      <c r="AA94" s="805"/>
      <c r="AB94" s="805"/>
      <c r="AC94" s="805"/>
      <c r="AD94" s="805"/>
      <c r="AE94" s="805"/>
      <c r="AF94" s="805"/>
      <c r="AG94" s="805"/>
      <c r="AH94" s="805"/>
      <c r="AI94" s="1418"/>
      <c r="AJ94" s="1432"/>
      <c r="AK94" s="1432"/>
      <c r="AL94" s="1101"/>
      <c r="AN94" s="650"/>
      <c r="AO94" s="652"/>
      <c r="AP94" s="661"/>
      <c r="AQ94" s="652"/>
      <c r="AR94" s="652"/>
      <c r="AS94" s="652"/>
      <c r="AT94" s="652"/>
      <c r="AU94" s="652"/>
      <c r="AV94" s="652"/>
      <c r="AW94" s="652"/>
      <c r="AX94" s="652"/>
      <c r="AY94" s="652"/>
      <c r="AZ94" s="652"/>
      <c r="BA94" s="652"/>
      <c r="BB94" s="652"/>
      <c r="BC94" s="652"/>
      <c r="BD94" s="652"/>
      <c r="BE94" s="652"/>
      <c r="BF94" s="652"/>
      <c r="BG94" s="652"/>
      <c r="BH94" s="652"/>
      <c r="BI94" s="652"/>
      <c r="BJ94" s="652"/>
      <c r="BK94" s="652"/>
      <c r="BL94" s="652"/>
      <c r="BM94" s="652"/>
      <c r="BN94" s="652"/>
      <c r="BO94" s="652"/>
      <c r="BP94" s="652"/>
      <c r="BQ94" s="652"/>
    </row>
    <row r="95" spans="1:69" s="5" customFormat="1" ht="15">
      <c r="A95" s="1756" t="s">
        <v>539</v>
      </c>
      <c r="B95" s="1757" t="s">
        <v>540</v>
      </c>
      <c r="C95" s="1781">
        <f>COUNTA(C97:C109)</f>
        <v>13</v>
      </c>
      <c r="D95" s="1781"/>
      <c r="E95" s="1495"/>
      <c r="F95" s="527"/>
      <c r="G95" s="527"/>
      <c r="H95" s="527"/>
      <c r="I95" s="1031" t="s">
        <v>751</v>
      </c>
      <c r="J95" s="27"/>
      <c r="K95" s="27"/>
      <c r="L95" s="526">
        <f>SUM(L96:L109)</f>
        <v>1344</v>
      </c>
      <c r="M95" s="527"/>
      <c r="N95" s="605"/>
      <c r="O95" s="527"/>
      <c r="P95" s="605"/>
      <c r="Q95" s="605"/>
      <c r="R95" s="605"/>
      <c r="S95" s="804">
        <f t="shared" ref="S95:AH95" si="8">COUNTA(S93:S94)</f>
        <v>1</v>
      </c>
      <c r="T95" s="804">
        <f t="shared" si="8"/>
        <v>0</v>
      </c>
      <c r="U95" s="804">
        <f t="shared" si="8"/>
        <v>0</v>
      </c>
      <c r="V95" s="1098">
        <f t="shared" si="8"/>
        <v>0</v>
      </c>
      <c r="W95" s="804">
        <f t="shared" si="8"/>
        <v>0</v>
      </c>
      <c r="X95" s="804">
        <f t="shared" si="8"/>
        <v>0</v>
      </c>
      <c r="Y95" s="804">
        <f t="shared" si="8"/>
        <v>0</v>
      </c>
      <c r="Z95" s="804">
        <f t="shared" si="8"/>
        <v>0</v>
      </c>
      <c r="AA95" s="804">
        <f t="shared" si="8"/>
        <v>0</v>
      </c>
      <c r="AB95" s="804">
        <f t="shared" si="8"/>
        <v>0</v>
      </c>
      <c r="AC95" s="804">
        <f t="shared" si="8"/>
        <v>0</v>
      </c>
      <c r="AD95" s="804">
        <f t="shared" si="8"/>
        <v>0</v>
      </c>
      <c r="AE95" s="804">
        <f t="shared" si="8"/>
        <v>0</v>
      </c>
      <c r="AF95" s="804">
        <f t="shared" si="8"/>
        <v>0</v>
      </c>
      <c r="AG95" s="804">
        <f t="shared" si="8"/>
        <v>0</v>
      </c>
      <c r="AH95" s="804">
        <f t="shared" si="8"/>
        <v>0</v>
      </c>
      <c r="AI95" s="1786"/>
      <c r="AJ95" s="1787"/>
      <c r="AK95" s="1787"/>
      <c r="AL95" s="1788"/>
      <c r="AN95" s="650"/>
      <c r="AO95" s="652"/>
      <c r="AP95" s="661"/>
      <c r="AQ95" s="652"/>
      <c r="AR95" s="652"/>
      <c r="AS95" s="652"/>
      <c r="AT95" s="652"/>
      <c r="AU95" s="652"/>
      <c r="AV95" s="652"/>
      <c r="AW95" s="652"/>
      <c r="AX95" s="652"/>
      <c r="AY95" s="652"/>
      <c r="AZ95" s="652"/>
      <c r="BA95" s="652"/>
      <c r="BB95" s="652"/>
      <c r="BC95" s="652"/>
      <c r="BD95" s="652"/>
      <c r="BE95" s="652"/>
      <c r="BF95" s="652"/>
      <c r="BG95" s="652"/>
      <c r="BH95" s="652"/>
      <c r="BI95" s="652"/>
      <c r="BJ95" s="652"/>
      <c r="BK95" s="652"/>
      <c r="BL95" s="652"/>
      <c r="BM95" s="652"/>
      <c r="BN95" s="652"/>
      <c r="BO95" s="652"/>
      <c r="BP95" s="652"/>
      <c r="BQ95" s="652"/>
    </row>
    <row r="96" spans="1:69" s="5" customFormat="1" ht="15" customHeight="1">
      <c r="A96" s="1761"/>
      <c r="B96" s="1504"/>
      <c r="C96" s="1783"/>
      <c r="D96" s="1783"/>
      <c r="E96" s="1497"/>
      <c r="F96" s="527"/>
      <c r="G96" s="1137"/>
      <c r="H96" s="1137"/>
      <c r="J96" s="1031"/>
      <c r="K96" s="1031"/>
      <c r="L96" s="526">
        <v>1344</v>
      </c>
      <c r="M96" s="737" t="s">
        <v>692</v>
      </c>
      <c r="N96" s="605"/>
      <c r="O96" s="737" t="s">
        <v>2642</v>
      </c>
      <c r="P96" s="605"/>
      <c r="Q96" s="737" t="s">
        <v>940</v>
      </c>
      <c r="R96" s="605"/>
      <c r="S96" s="804"/>
      <c r="T96" s="804"/>
      <c r="U96" s="805"/>
      <c r="V96" s="1098" t="s">
        <v>1525</v>
      </c>
      <c r="W96" s="805" t="s">
        <v>1525</v>
      </c>
      <c r="X96" s="805"/>
      <c r="Y96" s="805"/>
      <c r="Z96" s="805"/>
      <c r="AA96" s="805"/>
      <c r="AB96" s="805"/>
      <c r="AC96" s="805" t="s">
        <v>1525</v>
      </c>
      <c r="AD96" s="805"/>
      <c r="AE96" s="805"/>
      <c r="AF96" s="805"/>
      <c r="AG96" s="805"/>
      <c r="AH96" s="805"/>
      <c r="AI96" s="1417" t="s">
        <v>2552</v>
      </c>
      <c r="AJ96" s="1420" t="s">
        <v>2538</v>
      </c>
      <c r="AK96" s="1420" t="s">
        <v>2538</v>
      </c>
      <c r="AL96" s="1420" t="s">
        <v>2538</v>
      </c>
      <c r="AN96" s="650"/>
      <c r="AO96" s="652"/>
      <c r="AP96" s="661"/>
      <c r="AQ96" s="652"/>
      <c r="AR96" s="652"/>
      <c r="AS96" s="652"/>
      <c r="AT96" s="652"/>
      <c r="AU96" s="652"/>
      <c r="AV96" s="652"/>
      <c r="AW96" s="652"/>
      <c r="AX96" s="652"/>
      <c r="AY96" s="652"/>
      <c r="AZ96" s="652"/>
      <c r="BA96" s="652"/>
      <c r="BB96" s="652"/>
      <c r="BC96" s="652"/>
      <c r="BD96" s="652"/>
      <c r="BE96" s="652"/>
      <c r="BF96" s="652"/>
      <c r="BG96" s="652"/>
      <c r="BH96" s="652"/>
      <c r="BI96" s="652"/>
      <c r="BJ96" s="652"/>
      <c r="BK96" s="652"/>
      <c r="BL96" s="652"/>
      <c r="BM96" s="652"/>
      <c r="BN96" s="652"/>
      <c r="BO96" s="652"/>
      <c r="BP96" s="652"/>
      <c r="BQ96" s="652"/>
    </row>
    <row r="97" spans="1:69" s="5" customFormat="1" ht="15">
      <c r="A97" s="672" t="s">
        <v>620</v>
      </c>
      <c r="B97" s="36"/>
      <c r="C97" s="40" t="s">
        <v>621</v>
      </c>
      <c r="D97" s="1757" t="s">
        <v>540</v>
      </c>
      <c r="E97" s="40"/>
      <c r="F97" s="503"/>
      <c r="G97" s="503"/>
      <c r="H97" s="503"/>
      <c r="I97" s="36" t="s">
        <v>751</v>
      </c>
      <c r="J97" s="43"/>
      <c r="K97" s="43"/>
      <c r="L97" s="512"/>
      <c r="M97" s="503"/>
      <c r="N97" s="606"/>
      <c r="O97" s="503"/>
      <c r="P97" s="606"/>
      <c r="Q97" s="606"/>
      <c r="R97" s="606"/>
      <c r="S97" s="804"/>
      <c r="T97" s="804"/>
      <c r="U97" s="805"/>
      <c r="V97" s="1098"/>
      <c r="W97" s="805"/>
      <c r="X97" s="805"/>
      <c r="Y97" s="805"/>
      <c r="Z97" s="805"/>
      <c r="AA97" s="805"/>
      <c r="AB97" s="805"/>
      <c r="AC97" s="805"/>
      <c r="AD97" s="805"/>
      <c r="AE97" s="805"/>
      <c r="AF97" s="805"/>
      <c r="AG97" s="805"/>
      <c r="AH97" s="805"/>
      <c r="AI97" s="1418"/>
      <c r="AJ97" s="1418"/>
      <c r="AK97" s="1418"/>
      <c r="AL97" s="1418"/>
      <c r="AN97" s="650"/>
      <c r="AO97" s="652"/>
      <c r="AP97" s="661"/>
      <c r="AQ97" s="652"/>
      <c r="AR97" s="652"/>
      <c r="AS97" s="652"/>
      <c r="AT97" s="652"/>
      <c r="AU97" s="652"/>
      <c r="AV97" s="652"/>
      <c r="AW97" s="652"/>
      <c r="AX97" s="652"/>
      <c r="AY97" s="652"/>
      <c r="AZ97" s="652"/>
      <c r="BA97" s="652"/>
      <c r="BB97" s="652"/>
      <c r="BC97" s="652"/>
      <c r="BD97" s="652"/>
      <c r="BE97" s="652"/>
      <c r="BF97" s="652"/>
      <c r="BG97" s="652"/>
      <c r="BH97" s="652"/>
      <c r="BI97" s="652"/>
      <c r="BJ97" s="652"/>
      <c r="BK97" s="652"/>
      <c r="BL97" s="652"/>
      <c r="BM97" s="652"/>
      <c r="BN97" s="652"/>
      <c r="BO97" s="652"/>
      <c r="BP97" s="652"/>
      <c r="BQ97" s="652"/>
    </row>
    <row r="98" spans="1:69" s="5" customFormat="1" ht="15">
      <c r="A98" s="672" t="s">
        <v>620</v>
      </c>
      <c r="B98" s="36"/>
      <c r="C98" s="40" t="s">
        <v>622</v>
      </c>
      <c r="D98" s="1757" t="s">
        <v>540</v>
      </c>
      <c r="E98" s="40"/>
      <c r="F98" s="503"/>
      <c r="G98" s="503"/>
      <c r="H98" s="503"/>
      <c r="I98" s="36" t="s">
        <v>751</v>
      </c>
      <c r="J98" s="43"/>
      <c r="K98" s="43"/>
      <c r="L98" s="512"/>
      <c r="M98" s="503"/>
      <c r="N98" s="606"/>
      <c r="O98" s="503"/>
      <c r="P98" s="606"/>
      <c r="Q98" s="606"/>
      <c r="R98" s="606"/>
      <c r="S98" s="804"/>
      <c r="T98" s="804"/>
      <c r="U98" s="805"/>
      <c r="V98" s="1098"/>
      <c r="W98" s="805"/>
      <c r="X98" s="805"/>
      <c r="Y98" s="805"/>
      <c r="Z98" s="805"/>
      <c r="AA98" s="805"/>
      <c r="AB98" s="805"/>
      <c r="AC98" s="805"/>
      <c r="AD98" s="805"/>
      <c r="AE98" s="805"/>
      <c r="AF98" s="805"/>
      <c r="AG98" s="805"/>
      <c r="AH98" s="805"/>
      <c r="AI98" s="1418"/>
      <c r="AJ98" s="1418"/>
      <c r="AK98" s="1418"/>
      <c r="AL98" s="1418"/>
      <c r="AN98" s="650"/>
      <c r="AO98" s="652"/>
      <c r="AP98" s="661"/>
      <c r="AQ98" s="652"/>
      <c r="AR98" s="652"/>
      <c r="AS98" s="652"/>
      <c r="AT98" s="652"/>
      <c r="AU98" s="652"/>
      <c r="AV98" s="652"/>
      <c r="AW98" s="652"/>
      <c r="AX98" s="652"/>
      <c r="AY98" s="652"/>
      <c r="AZ98" s="652"/>
      <c r="BA98" s="652"/>
      <c r="BB98" s="652"/>
      <c r="BC98" s="652"/>
      <c r="BD98" s="652"/>
      <c r="BE98" s="652"/>
      <c r="BF98" s="652"/>
      <c r="BG98" s="652"/>
      <c r="BH98" s="652"/>
      <c r="BI98" s="652"/>
      <c r="BJ98" s="652"/>
      <c r="BK98" s="652"/>
      <c r="BL98" s="652"/>
      <c r="BM98" s="652"/>
      <c r="BN98" s="652"/>
      <c r="BO98" s="652"/>
      <c r="BP98" s="652"/>
      <c r="BQ98" s="652"/>
    </row>
    <row r="99" spans="1:69" s="5" customFormat="1" ht="15">
      <c r="A99" s="672" t="s">
        <v>620</v>
      </c>
      <c r="B99" s="36"/>
      <c r="C99" s="40" t="s">
        <v>623</v>
      </c>
      <c r="D99" s="1757" t="s">
        <v>540</v>
      </c>
      <c r="E99" s="40"/>
      <c r="F99" s="503"/>
      <c r="G99" s="503"/>
      <c r="H99" s="503"/>
      <c r="I99" s="36" t="s">
        <v>751</v>
      </c>
      <c r="J99" s="43"/>
      <c r="K99" s="43"/>
      <c r="L99" s="512"/>
      <c r="M99" s="503"/>
      <c r="N99" s="606"/>
      <c r="O99" s="503"/>
      <c r="P99" s="606"/>
      <c r="Q99" s="606"/>
      <c r="R99" s="606"/>
      <c r="S99" s="804"/>
      <c r="T99" s="804"/>
      <c r="U99" s="805"/>
      <c r="V99" s="1098"/>
      <c r="W99" s="805"/>
      <c r="X99" s="805"/>
      <c r="Y99" s="805"/>
      <c r="Z99" s="805"/>
      <c r="AA99" s="805"/>
      <c r="AB99" s="805"/>
      <c r="AC99" s="805"/>
      <c r="AD99" s="805"/>
      <c r="AE99" s="805"/>
      <c r="AF99" s="805"/>
      <c r="AG99" s="805"/>
      <c r="AH99" s="805"/>
      <c r="AI99" s="1418"/>
      <c r="AJ99" s="1418"/>
      <c r="AK99" s="1418"/>
      <c r="AL99" s="1418"/>
      <c r="AN99" s="650"/>
      <c r="AO99" s="652"/>
      <c r="AP99" s="661"/>
      <c r="AQ99" s="652"/>
      <c r="AR99" s="652"/>
      <c r="AS99" s="652"/>
      <c r="AT99" s="652"/>
      <c r="AU99" s="652"/>
      <c r="AV99" s="652"/>
      <c r="AW99" s="652"/>
      <c r="AX99" s="652"/>
      <c r="AY99" s="652"/>
      <c r="AZ99" s="652"/>
      <c r="BA99" s="652"/>
      <c r="BB99" s="652"/>
      <c r="BC99" s="652"/>
      <c r="BD99" s="652"/>
      <c r="BE99" s="652"/>
      <c r="BF99" s="652"/>
      <c r="BG99" s="652"/>
      <c r="BH99" s="652"/>
      <c r="BI99" s="652"/>
      <c r="BJ99" s="652"/>
      <c r="BK99" s="652"/>
      <c r="BL99" s="652"/>
      <c r="BM99" s="652"/>
      <c r="BN99" s="652"/>
      <c r="BO99" s="652"/>
      <c r="BP99" s="652"/>
      <c r="BQ99" s="652"/>
    </row>
    <row r="100" spans="1:69" s="5" customFormat="1" ht="15">
      <c r="A100" s="672" t="s">
        <v>620</v>
      </c>
      <c r="B100" s="36"/>
      <c r="C100" s="40" t="s">
        <v>624</v>
      </c>
      <c r="D100" s="1757" t="s">
        <v>540</v>
      </c>
      <c r="E100" s="40"/>
      <c r="F100" s="503"/>
      <c r="G100" s="503"/>
      <c r="H100" s="503"/>
      <c r="I100" s="36" t="s">
        <v>751</v>
      </c>
      <c r="J100" s="43"/>
      <c r="K100" s="43"/>
      <c r="L100" s="512"/>
      <c r="M100" s="503"/>
      <c r="N100" s="606"/>
      <c r="O100" s="503"/>
      <c r="P100" s="606"/>
      <c r="Q100" s="606"/>
      <c r="R100" s="606"/>
      <c r="S100" s="804"/>
      <c r="T100" s="804"/>
      <c r="U100" s="805"/>
      <c r="V100" s="1098"/>
      <c r="W100" s="805"/>
      <c r="X100" s="805"/>
      <c r="Y100" s="805"/>
      <c r="Z100" s="805"/>
      <c r="AA100" s="805"/>
      <c r="AB100" s="805"/>
      <c r="AC100" s="805"/>
      <c r="AD100" s="805"/>
      <c r="AE100" s="805"/>
      <c r="AF100" s="805"/>
      <c r="AG100" s="805"/>
      <c r="AH100" s="805"/>
      <c r="AI100" s="1418"/>
      <c r="AJ100" s="1418"/>
      <c r="AK100" s="1418"/>
      <c r="AL100" s="1418"/>
      <c r="AN100" s="650"/>
      <c r="AO100" s="652"/>
      <c r="AP100" s="661"/>
      <c r="AQ100" s="652"/>
      <c r="AR100" s="652"/>
      <c r="AS100" s="652"/>
      <c r="AT100" s="652"/>
      <c r="AU100" s="652"/>
      <c r="AV100" s="652"/>
      <c r="AW100" s="652"/>
      <c r="AX100" s="652"/>
      <c r="AY100" s="652"/>
      <c r="AZ100" s="652"/>
      <c r="BA100" s="652"/>
      <c r="BB100" s="652"/>
      <c r="BC100" s="652"/>
      <c r="BD100" s="652"/>
      <c r="BE100" s="652"/>
      <c r="BF100" s="652"/>
      <c r="BG100" s="652"/>
      <c r="BH100" s="652"/>
      <c r="BI100" s="652"/>
      <c r="BJ100" s="652"/>
      <c r="BK100" s="652"/>
      <c r="BL100" s="652"/>
      <c r="BM100" s="652"/>
      <c r="BN100" s="652"/>
      <c r="BO100" s="652"/>
      <c r="BP100" s="652"/>
      <c r="BQ100" s="652"/>
    </row>
    <row r="101" spans="1:69" s="5" customFormat="1" ht="15">
      <c r="A101" s="672" t="s">
        <v>620</v>
      </c>
      <c r="B101" s="36"/>
      <c r="C101" s="40" t="s">
        <v>625</v>
      </c>
      <c r="D101" s="1757" t="s">
        <v>540</v>
      </c>
      <c r="E101" s="40"/>
      <c r="F101" s="503"/>
      <c r="G101" s="503"/>
      <c r="H101" s="503"/>
      <c r="I101" s="36" t="s">
        <v>751</v>
      </c>
      <c r="J101" s="43"/>
      <c r="K101" s="43"/>
      <c r="L101" s="512"/>
      <c r="M101" s="503"/>
      <c r="N101" s="606"/>
      <c r="O101" s="503"/>
      <c r="P101" s="606"/>
      <c r="Q101" s="606"/>
      <c r="R101" s="606"/>
      <c r="S101" s="804"/>
      <c r="T101" s="804"/>
      <c r="U101" s="805"/>
      <c r="V101" s="1098"/>
      <c r="W101" s="805"/>
      <c r="X101" s="805"/>
      <c r="Y101" s="805"/>
      <c r="Z101" s="805"/>
      <c r="AA101" s="805"/>
      <c r="AB101" s="805"/>
      <c r="AC101" s="805"/>
      <c r="AD101" s="805"/>
      <c r="AE101" s="805"/>
      <c r="AF101" s="805"/>
      <c r="AG101" s="805"/>
      <c r="AH101" s="805"/>
      <c r="AI101" s="1418"/>
      <c r="AJ101" s="1418"/>
      <c r="AK101" s="1418"/>
      <c r="AL101" s="1418"/>
      <c r="AN101" s="650"/>
      <c r="AO101" s="652"/>
      <c r="AP101" s="661"/>
      <c r="AQ101" s="652"/>
      <c r="AR101" s="652"/>
      <c r="AS101" s="652"/>
      <c r="AT101" s="652"/>
      <c r="AU101" s="652"/>
      <c r="AV101" s="652"/>
      <c r="AW101" s="652"/>
      <c r="AX101" s="652"/>
      <c r="AY101" s="652"/>
      <c r="AZ101" s="652"/>
      <c r="BA101" s="652"/>
      <c r="BB101" s="652"/>
      <c r="BC101" s="652"/>
      <c r="BD101" s="652"/>
      <c r="BE101" s="652"/>
      <c r="BF101" s="652"/>
      <c r="BG101" s="652"/>
      <c r="BH101" s="652"/>
      <c r="BI101" s="652"/>
      <c r="BJ101" s="652"/>
      <c r="BK101" s="652"/>
      <c r="BL101" s="652"/>
      <c r="BM101" s="652"/>
      <c r="BN101" s="652"/>
      <c r="BO101" s="652"/>
      <c r="BP101" s="652"/>
      <c r="BQ101" s="652"/>
    </row>
    <row r="102" spans="1:69" s="5" customFormat="1" ht="15">
      <c r="A102" s="672" t="s">
        <v>620</v>
      </c>
      <c r="B102" s="36"/>
      <c r="C102" s="40" t="s">
        <v>626</v>
      </c>
      <c r="D102" s="1757" t="s">
        <v>540</v>
      </c>
      <c r="E102" s="40"/>
      <c r="F102" s="503"/>
      <c r="G102" s="503"/>
      <c r="H102" s="503"/>
      <c r="I102" s="36" t="s">
        <v>751</v>
      </c>
      <c r="J102" s="43"/>
      <c r="K102" s="43"/>
      <c r="L102" s="512"/>
      <c r="M102" s="503"/>
      <c r="N102" s="606"/>
      <c r="O102" s="503"/>
      <c r="P102" s="606"/>
      <c r="Q102" s="606"/>
      <c r="R102" s="606"/>
      <c r="S102" s="804"/>
      <c r="T102" s="804"/>
      <c r="U102" s="805"/>
      <c r="V102" s="1098"/>
      <c r="W102" s="805"/>
      <c r="X102" s="805"/>
      <c r="Y102" s="805"/>
      <c r="Z102" s="805"/>
      <c r="AA102" s="805"/>
      <c r="AB102" s="805"/>
      <c r="AC102" s="805"/>
      <c r="AD102" s="805"/>
      <c r="AE102" s="805"/>
      <c r="AF102" s="805"/>
      <c r="AG102" s="805"/>
      <c r="AH102" s="805"/>
      <c r="AI102" s="1418"/>
      <c r="AJ102" s="1418"/>
      <c r="AK102" s="1418"/>
      <c r="AL102" s="1418"/>
      <c r="AN102" s="650"/>
      <c r="AO102" s="652"/>
      <c r="AP102" s="661"/>
      <c r="AQ102" s="652"/>
      <c r="AR102" s="652"/>
      <c r="AS102" s="652"/>
      <c r="AT102" s="652"/>
      <c r="AU102" s="652"/>
      <c r="AV102" s="652"/>
      <c r="AW102" s="652"/>
      <c r="AX102" s="652"/>
      <c r="AY102" s="652"/>
      <c r="AZ102" s="652"/>
      <c r="BA102" s="652"/>
      <c r="BB102" s="652"/>
      <c r="BC102" s="652"/>
      <c r="BD102" s="652"/>
      <c r="BE102" s="652"/>
      <c r="BF102" s="652"/>
      <c r="BG102" s="652"/>
      <c r="BH102" s="652"/>
      <c r="BI102" s="652"/>
      <c r="BJ102" s="652"/>
      <c r="BK102" s="652"/>
      <c r="BL102" s="652"/>
      <c r="BM102" s="652"/>
      <c r="BN102" s="652"/>
      <c r="BO102" s="652"/>
      <c r="BP102" s="652"/>
      <c r="BQ102" s="652"/>
    </row>
    <row r="103" spans="1:69" s="5" customFormat="1" ht="15">
      <c r="A103" s="672" t="s">
        <v>620</v>
      </c>
      <c r="B103" s="36"/>
      <c r="C103" s="40" t="s">
        <v>627</v>
      </c>
      <c r="D103" s="1757" t="s">
        <v>540</v>
      </c>
      <c r="E103" s="40"/>
      <c r="F103" s="503"/>
      <c r="G103" s="503"/>
      <c r="H103" s="503"/>
      <c r="I103" s="36" t="s">
        <v>751</v>
      </c>
      <c r="J103" s="43"/>
      <c r="K103" s="43"/>
      <c r="L103" s="512"/>
      <c r="M103" s="503"/>
      <c r="N103" s="606"/>
      <c r="O103" s="503"/>
      <c r="P103" s="606"/>
      <c r="Q103" s="606"/>
      <c r="R103" s="606"/>
      <c r="S103" s="804"/>
      <c r="T103" s="804"/>
      <c r="U103" s="805"/>
      <c r="V103" s="1098"/>
      <c r="W103" s="805"/>
      <c r="X103" s="805"/>
      <c r="Y103" s="805"/>
      <c r="Z103" s="805"/>
      <c r="AA103" s="805"/>
      <c r="AB103" s="805"/>
      <c r="AC103" s="805"/>
      <c r="AD103" s="805"/>
      <c r="AE103" s="805"/>
      <c r="AF103" s="805"/>
      <c r="AG103" s="805"/>
      <c r="AH103" s="805"/>
      <c r="AI103" s="1418"/>
      <c r="AJ103" s="1418"/>
      <c r="AK103" s="1418"/>
      <c r="AL103" s="1418"/>
      <c r="AN103" s="650"/>
      <c r="AO103" s="652"/>
      <c r="AP103" s="661"/>
      <c r="AQ103" s="652"/>
      <c r="AR103" s="652"/>
      <c r="AS103" s="652"/>
      <c r="AT103" s="652"/>
      <c r="AU103" s="652"/>
      <c r="AV103" s="652"/>
      <c r="AW103" s="652"/>
      <c r="AX103" s="652"/>
      <c r="AY103" s="652"/>
      <c r="AZ103" s="652"/>
      <c r="BA103" s="652"/>
      <c r="BB103" s="652"/>
      <c r="BC103" s="652"/>
      <c r="BD103" s="652"/>
      <c r="BE103" s="652"/>
      <c r="BF103" s="652"/>
      <c r="BG103" s="652"/>
      <c r="BH103" s="652"/>
      <c r="BI103" s="652"/>
      <c r="BJ103" s="652"/>
      <c r="BK103" s="652"/>
      <c r="BL103" s="652"/>
      <c r="BM103" s="652"/>
      <c r="BN103" s="652"/>
      <c r="BO103" s="652"/>
      <c r="BP103" s="652"/>
      <c r="BQ103" s="652"/>
    </row>
    <row r="104" spans="1:69" s="5" customFormat="1" ht="15">
      <c r="A104" s="672" t="s">
        <v>620</v>
      </c>
      <c r="B104" s="36"/>
      <c r="C104" s="40" t="s">
        <v>628</v>
      </c>
      <c r="D104" s="1757" t="s">
        <v>540</v>
      </c>
      <c r="E104" s="40"/>
      <c r="F104" s="503"/>
      <c r="G104" s="503"/>
      <c r="H104" s="503"/>
      <c r="I104" s="36" t="s">
        <v>751</v>
      </c>
      <c r="J104" s="43"/>
      <c r="K104" s="43"/>
      <c r="L104" s="512"/>
      <c r="M104" s="503"/>
      <c r="N104" s="606"/>
      <c r="O104" s="503"/>
      <c r="P104" s="606"/>
      <c r="Q104" s="606"/>
      <c r="R104" s="606"/>
      <c r="S104" s="804"/>
      <c r="T104" s="804"/>
      <c r="U104" s="805"/>
      <c r="V104" s="1098"/>
      <c r="W104" s="805"/>
      <c r="X104" s="805"/>
      <c r="Y104" s="805"/>
      <c r="Z104" s="805"/>
      <c r="AA104" s="805"/>
      <c r="AB104" s="805"/>
      <c r="AC104" s="805"/>
      <c r="AD104" s="805"/>
      <c r="AE104" s="805"/>
      <c r="AF104" s="805"/>
      <c r="AG104" s="805"/>
      <c r="AH104" s="805"/>
      <c r="AI104" s="1418"/>
      <c r="AJ104" s="1418"/>
      <c r="AK104" s="1418"/>
      <c r="AL104" s="1418"/>
      <c r="AN104" s="650"/>
      <c r="AO104" s="652"/>
      <c r="AP104" s="661"/>
      <c r="AQ104" s="652"/>
      <c r="AR104" s="652"/>
      <c r="AS104" s="652"/>
      <c r="AT104" s="652"/>
      <c r="AU104" s="652"/>
      <c r="AV104" s="652"/>
      <c r="AW104" s="652"/>
      <c r="AX104" s="652"/>
      <c r="AY104" s="652"/>
      <c r="AZ104" s="652"/>
      <c r="BA104" s="652"/>
      <c r="BB104" s="652"/>
      <c r="BC104" s="652"/>
      <c r="BD104" s="652"/>
      <c r="BE104" s="652"/>
      <c r="BF104" s="652"/>
      <c r="BG104" s="652"/>
      <c r="BH104" s="652"/>
      <c r="BI104" s="652"/>
      <c r="BJ104" s="652"/>
      <c r="BK104" s="652"/>
      <c r="BL104" s="652"/>
      <c r="BM104" s="652"/>
      <c r="BN104" s="652"/>
      <c r="BO104" s="652"/>
      <c r="BP104" s="652"/>
      <c r="BQ104" s="652"/>
    </row>
    <row r="105" spans="1:69" s="5" customFormat="1" ht="15">
      <c r="A105" s="672" t="s">
        <v>620</v>
      </c>
      <c r="B105" s="36"/>
      <c r="C105" s="40" t="s">
        <v>629</v>
      </c>
      <c r="D105" s="1757" t="s">
        <v>540</v>
      </c>
      <c r="E105" s="40"/>
      <c r="F105" s="503"/>
      <c r="G105" s="503"/>
      <c r="H105" s="503"/>
      <c r="I105" s="36" t="s">
        <v>751</v>
      </c>
      <c r="J105" s="43"/>
      <c r="K105" s="43"/>
      <c r="L105" s="512"/>
      <c r="M105" s="503"/>
      <c r="N105" s="606"/>
      <c r="O105" s="503"/>
      <c r="P105" s="606"/>
      <c r="Q105" s="606"/>
      <c r="R105" s="606"/>
      <c r="S105" s="804"/>
      <c r="T105" s="804"/>
      <c r="U105" s="805"/>
      <c r="V105" s="1098"/>
      <c r="W105" s="805"/>
      <c r="X105" s="805"/>
      <c r="Y105" s="805"/>
      <c r="Z105" s="805"/>
      <c r="AA105" s="805"/>
      <c r="AB105" s="805"/>
      <c r="AC105" s="805"/>
      <c r="AD105" s="805"/>
      <c r="AE105" s="805"/>
      <c r="AF105" s="805"/>
      <c r="AG105" s="805"/>
      <c r="AH105" s="805"/>
      <c r="AI105" s="1418"/>
      <c r="AJ105" s="1418"/>
      <c r="AK105" s="1418"/>
      <c r="AL105" s="1418"/>
      <c r="AN105" s="650"/>
      <c r="AO105" s="652"/>
      <c r="AP105" s="661"/>
      <c r="AQ105" s="652"/>
      <c r="AR105" s="652"/>
      <c r="AS105" s="652"/>
      <c r="AT105" s="652"/>
      <c r="AU105" s="652"/>
      <c r="AV105" s="652"/>
      <c r="AW105" s="652"/>
      <c r="AX105" s="652"/>
      <c r="AY105" s="652"/>
      <c r="AZ105" s="652"/>
      <c r="BA105" s="652"/>
      <c r="BB105" s="652"/>
      <c r="BC105" s="652"/>
      <c r="BD105" s="652"/>
      <c r="BE105" s="652"/>
      <c r="BF105" s="652"/>
      <c r="BG105" s="652"/>
      <c r="BH105" s="652"/>
      <c r="BI105" s="652"/>
      <c r="BJ105" s="652"/>
      <c r="BK105" s="652"/>
      <c r="BL105" s="652"/>
      <c r="BM105" s="652"/>
      <c r="BN105" s="652"/>
      <c r="BO105" s="652"/>
      <c r="BP105" s="652"/>
      <c r="BQ105" s="652"/>
    </row>
    <row r="106" spans="1:69" s="5" customFormat="1" ht="15">
      <c r="A106" s="684" t="s">
        <v>620</v>
      </c>
      <c r="B106" s="36"/>
      <c r="C106" s="40" t="s">
        <v>630</v>
      </c>
      <c r="D106" s="1757" t="s">
        <v>540</v>
      </c>
      <c r="E106" s="40"/>
      <c r="F106" s="503"/>
      <c r="G106" s="503"/>
      <c r="H106" s="503"/>
      <c r="I106" s="36" t="s">
        <v>751</v>
      </c>
      <c r="J106" s="43"/>
      <c r="K106" s="43"/>
      <c r="L106" s="512"/>
      <c r="M106" s="503"/>
      <c r="N106" s="606"/>
      <c r="O106" s="503"/>
      <c r="P106" s="606"/>
      <c r="Q106" s="606"/>
      <c r="R106" s="606"/>
      <c r="S106" s="804"/>
      <c r="T106" s="804"/>
      <c r="U106" s="805"/>
      <c r="V106" s="1098"/>
      <c r="W106" s="805"/>
      <c r="X106" s="805"/>
      <c r="Y106" s="805"/>
      <c r="Z106" s="805"/>
      <c r="AA106" s="805"/>
      <c r="AB106" s="805"/>
      <c r="AC106" s="805"/>
      <c r="AD106" s="805"/>
      <c r="AE106" s="805"/>
      <c r="AF106" s="805"/>
      <c r="AG106" s="805"/>
      <c r="AH106" s="805"/>
      <c r="AI106" s="1418"/>
      <c r="AJ106" s="1418"/>
      <c r="AK106" s="1418"/>
      <c r="AL106" s="1418"/>
      <c r="AN106" s="650"/>
      <c r="AO106" s="652"/>
      <c r="AP106" s="661"/>
      <c r="AQ106" s="652"/>
      <c r="AR106" s="652"/>
      <c r="AS106" s="652"/>
      <c r="AT106" s="652"/>
      <c r="AU106" s="652"/>
      <c r="AV106" s="652"/>
      <c r="AW106" s="652"/>
      <c r="AX106" s="652"/>
      <c r="AY106" s="652"/>
      <c r="AZ106" s="652"/>
      <c r="BA106" s="652"/>
      <c r="BB106" s="652"/>
      <c r="BC106" s="652"/>
      <c r="BD106" s="652"/>
      <c r="BE106" s="652"/>
      <c r="BF106" s="652"/>
      <c r="BG106" s="652"/>
      <c r="BH106" s="652"/>
      <c r="BI106" s="652"/>
      <c r="BJ106" s="652"/>
      <c r="BK106" s="652"/>
      <c r="BL106" s="652"/>
      <c r="BM106" s="652"/>
      <c r="BN106" s="652"/>
      <c r="BO106" s="652"/>
      <c r="BP106" s="652"/>
      <c r="BQ106" s="652"/>
    </row>
    <row r="107" spans="1:69" s="5" customFormat="1" ht="15">
      <c r="A107" s="684" t="s">
        <v>620</v>
      </c>
      <c r="B107" s="36"/>
      <c r="C107" s="30" t="s">
        <v>631</v>
      </c>
      <c r="D107" s="1757" t="s">
        <v>540</v>
      </c>
      <c r="E107" s="30"/>
      <c r="F107" s="503"/>
      <c r="G107" s="503"/>
      <c r="H107" s="503"/>
      <c r="I107" s="36" t="s">
        <v>751</v>
      </c>
      <c r="J107" s="43"/>
      <c r="K107" s="43"/>
      <c r="L107" s="512"/>
      <c r="M107" s="503"/>
      <c r="N107" s="606"/>
      <c r="O107" s="503"/>
      <c r="P107" s="606"/>
      <c r="Q107" s="606"/>
      <c r="R107" s="606"/>
      <c r="S107" s="804"/>
      <c r="T107" s="804"/>
      <c r="U107" s="805"/>
      <c r="V107" s="1098"/>
      <c r="W107" s="805"/>
      <c r="X107" s="805"/>
      <c r="Y107" s="805"/>
      <c r="Z107" s="805"/>
      <c r="AA107" s="805"/>
      <c r="AB107" s="805"/>
      <c r="AC107" s="805"/>
      <c r="AD107" s="805"/>
      <c r="AE107" s="805"/>
      <c r="AF107" s="805"/>
      <c r="AG107" s="805"/>
      <c r="AH107" s="805"/>
      <c r="AI107" s="1418"/>
      <c r="AJ107" s="1418"/>
      <c r="AK107" s="1418"/>
      <c r="AL107" s="1418"/>
      <c r="AN107" s="650"/>
      <c r="AO107" s="652"/>
      <c r="AP107" s="661"/>
      <c r="AQ107" s="652"/>
      <c r="AR107" s="652"/>
      <c r="AS107" s="652"/>
      <c r="AT107" s="652"/>
      <c r="AU107" s="652"/>
      <c r="AV107" s="652"/>
      <c r="AW107" s="652"/>
      <c r="AX107" s="652"/>
      <c r="AY107" s="652"/>
      <c r="AZ107" s="652"/>
      <c r="BA107" s="652"/>
      <c r="BB107" s="652"/>
      <c r="BC107" s="652"/>
      <c r="BD107" s="652"/>
      <c r="BE107" s="652"/>
      <c r="BF107" s="652"/>
      <c r="BG107" s="652"/>
      <c r="BH107" s="652"/>
      <c r="BI107" s="652"/>
      <c r="BJ107" s="652"/>
      <c r="BK107" s="652"/>
      <c r="BL107" s="652"/>
      <c r="BM107" s="652"/>
      <c r="BN107" s="652"/>
      <c r="BO107" s="652"/>
      <c r="BP107" s="652"/>
      <c r="BQ107" s="652"/>
    </row>
    <row r="108" spans="1:69" s="5" customFormat="1" ht="15">
      <c r="A108" s="684" t="s">
        <v>632</v>
      </c>
      <c r="B108" s="36"/>
      <c r="C108" s="30" t="s">
        <v>633</v>
      </c>
      <c r="D108" s="1757" t="s">
        <v>540</v>
      </c>
      <c r="E108" s="30"/>
      <c r="F108" s="503"/>
      <c r="G108" s="503"/>
      <c r="H108" s="503"/>
      <c r="I108" s="36" t="s">
        <v>751</v>
      </c>
      <c r="J108" s="43"/>
      <c r="K108" s="43"/>
      <c r="L108" s="512"/>
      <c r="M108" s="503"/>
      <c r="N108" s="606"/>
      <c r="O108" s="503"/>
      <c r="P108" s="606"/>
      <c r="Q108" s="606"/>
      <c r="R108" s="606"/>
      <c r="S108" s="804"/>
      <c r="T108" s="804"/>
      <c r="U108" s="805"/>
      <c r="V108" s="1098"/>
      <c r="W108" s="805"/>
      <c r="X108" s="805"/>
      <c r="Y108" s="805"/>
      <c r="Z108" s="805"/>
      <c r="AA108" s="805"/>
      <c r="AB108" s="805"/>
      <c r="AC108" s="805"/>
      <c r="AD108" s="805"/>
      <c r="AE108" s="805"/>
      <c r="AF108" s="805"/>
      <c r="AG108" s="805"/>
      <c r="AH108" s="805"/>
      <c r="AI108" s="1418"/>
      <c r="AJ108" s="1418"/>
      <c r="AK108" s="1418"/>
      <c r="AL108" s="1418"/>
      <c r="AN108" s="650"/>
      <c r="AO108" s="652"/>
      <c r="AP108" s="661"/>
      <c r="AQ108" s="652"/>
      <c r="AR108" s="652"/>
      <c r="AS108" s="652"/>
      <c r="AT108" s="652"/>
      <c r="AU108" s="652"/>
      <c r="AV108" s="652"/>
      <c r="AW108" s="652"/>
      <c r="AX108" s="652"/>
      <c r="AY108" s="652"/>
      <c r="AZ108" s="652"/>
      <c r="BA108" s="652"/>
      <c r="BB108" s="652"/>
      <c r="BC108" s="652"/>
      <c r="BD108" s="652"/>
      <c r="BE108" s="652"/>
      <c r="BF108" s="652"/>
      <c r="BG108" s="652"/>
      <c r="BH108" s="652"/>
      <c r="BI108" s="652"/>
      <c r="BJ108" s="652"/>
      <c r="BK108" s="652"/>
      <c r="BL108" s="652"/>
      <c r="BM108" s="652"/>
      <c r="BN108" s="652"/>
      <c r="BO108" s="652"/>
      <c r="BP108" s="652"/>
      <c r="BQ108" s="652"/>
    </row>
    <row r="109" spans="1:69" s="5" customFormat="1" ht="15">
      <c r="A109" s="684" t="s">
        <v>632</v>
      </c>
      <c r="B109" s="36"/>
      <c r="C109" s="30" t="s">
        <v>634</v>
      </c>
      <c r="D109" s="1757" t="s">
        <v>540</v>
      </c>
      <c r="E109" s="30"/>
      <c r="F109" s="503"/>
      <c r="G109" s="503"/>
      <c r="H109" s="503"/>
      <c r="I109" s="36" t="s">
        <v>751</v>
      </c>
      <c r="J109" s="43"/>
      <c r="K109" s="43"/>
      <c r="L109" s="512"/>
      <c r="M109" s="503"/>
      <c r="N109" s="606"/>
      <c r="O109" s="503"/>
      <c r="P109" s="606"/>
      <c r="Q109" s="606"/>
      <c r="R109" s="606"/>
      <c r="S109" s="804"/>
      <c r="T109" s="804"/>
      <c r="U109" s="805"/>
      <c r="V109" s="1098"/>
      <c r="W109" s="805"/>
      <c r="X109" s="805"/>
      <c r="Y109" s="805"/>
      <c r="Z109" s="805"/>
      <c r="AA109" s="805"/>
      <c r="AB109" s="805"/>
      <c r="AC109" s="805"/>
      <c r="AD109" s="805"/>
      <c r="AE109" s="805"/>
      <c r="AF109" s="805"/>
      <c r="AG109" s="805"/>
      <c r="AH109" s="805"/>
      <c r="AI109" s="1419"/>
      <c r="AJ109" s="1419"/>
      <c r="AK109" s="1419"/>
      <c r="AL109" s="1419"/>
      <c r="AN109" s="650"/>
      <c r="AO109" s="652"/>
      <c r="AP109" s="661"/>
      <c r="AQ109" s="652"/>
      <c r="AR109" s="652"/>
      <c r="AS109" s="652"/>
      <c r="AT109" s="652"/>
      <c r="AU109" s="652"/>
      <c r="AV109" s="652"/>
      <c r="AW109" s="652"/>
      <c r="AX109" s="652"/>
      <c r="AY109" s="652"/>
      <c r="AZ109" s="652"/>
      <c r="BA109" s="652"/>
      <c r="BB109" s="652"/>
      <c r="BC109" s="652"/>
      <c r="BD109" s="652"/>
      <c r="BE109" s="652"/>
      <c r="BF109" s="652"/>
      <c r="BG109" s="652"/>
      <c r="BH109" s="652"/>
      <c r="BI109" s="652"/>
      <c r="BJ109" s="652"/>
      <c r="BK109" s="652"/>
      <c r="BL109" s="652"/>
      <c r="BM109" s="652"/>
      <c r="BN109" s="652"/>
      <c r="BO109" s="652"/>
      <c r="BP109" s="652"/>
      <c r="BQ109" s="652"/>
    </row>
    <row r="110" spans="1:69" s="5" customFormat="1" ht="15">
      <c r="A110" s="684"/>
      <c r="B110" s="36"/>
      <c r="C110" s="30"/>
      <c r="D110" s="30"/>
      <c r="E110" s="30"/>
      <c r="F110" s="503"/>
      <c r="G110" s="503"/>
      <c r="H110" s="503"/>
      <c r="I110" s="36"/>
      <c r="J110" s="43"/>
      <c r="K110" s="43"/>
      <c r="L110" s="512"/>
      <c r="M110" s="503"/>
      <c r="N110" s="606"/>
      <c r="O110" s="503"/>
      <c r="P110" s="606"/>
      <c r="Q110" s="606"/>
      <c r="R110" s="606"/>
      <c r="S110" s="804"/>
      <c r="T110" s="804"/>
      <c r="U110" s="805"/>
      <c r="V110" s="1098"/>
      <c r="W110" s="805"/>
      <c r="X110" s="805"/>
      <c r="Y110" s="805"/>
      <c r="Z110" s="805"/>
      <c r="AA110" s="805"/>
      <c r="AB110" s="805"/>
      <c r="AC110" s="805"/>
      <c r="AD110" s="805"/>
      <c r="AE110" s="805"/>
      <c r="AF110" s="805"/>
      <c r="AG110" s="805"/>
      <c r="AH110" s="805"/>
      <c r="AI110" s="814"/>
      <c r="AJ110" s="832"/>
      <c r="AK110" s="832"/>
      <c r="AL110" s="832"/>
      <c r="AN110" s="650"/>
      <c r="AO110" s="652"/>
      <c r="AP110" s="661"/>
      <c r="AQ110" s="652"/>
      <c r="AR110" s="652"/>
      <c r="AS110" s="652"/>
      <c r="AT110" s="652"/>
      <c r="AU110" s="652"/>
      <c r="AV110" s="652"/>
      <c r="AW110" s="652"/>
      <c r="AX110" s="652"/>
      <c r="AY110" s="652"/>
      <c r="AZ110" s="652"/>
      <c r="BA110" s="652"/>
      <c r="BB110" s="652"/>
      <c r="BC110" s="652"/>
      <c r="BD110" s="652"/>
      <c r="BE110" s="652"/>
      <c r="BF110" s="652"/>
      <c r="BG110" s="652"/>
      <c r="BH110" s="652"/>
      <c r="BI110" s="652"/>
      <c r="BJ110" s="652"/>
      <c r="BK110" s="652"/>
      <c r="BL110" s="652"/>
      <c r="BM110" s="652"/>
      <c r="BN110" s="652"/>
      <c r="BO110" s="652"/>
      <c r="BP110" s="652"/>
      <c r="BQ110" s="652"/>
    </row>
    <row r="111" spans="1:69" s="5" customFormat="1" ht="15">
      <c r="A111" s="1756" t="s">
        <v>620</v>
      </c>
      <c r="B111" s="1757" t="s">
        <v>550</v>
      </c>
      <c r="C111" s="1781">
        <f>COUNTA(C113:C116)</f>
        <v>4</v>
      </c>
      <c r="D111" s="1781"/>
      <c r="E111" s="1495"/>
      <c r="F111" s="527"/>
      <c r="G111" s="527"/>
      <c r="H111" s="527"/>
      <c r="I111" s="27" t="s">
        <v>1207</v>
      </c>
      <c r="J111" s="27"/>
      <c r="K111" s="27"/>
      <c r="L111" s="526"/>
      <c r="M111" s="527"/>
      <c r="N111" s="605"/>
      <c r="O111" s="527"/>
      <c r="P111" s="605"/>
      <c r="Q111" s="605"/>
      <c r="R111" s="605"/>
      <c r="S111" s="804">
        <f t="shared" ref="S111:AH111" si="9">COUNTA(S96:S109)</f>
        <v>0</v>
      </c>
      <c r="T111" s="804">
        <f t="shared" si="9"/>
        <v>0</v>
      </c>
      <c r="U111" s="804">
        <f t="shared" si="9"/>
        <v>0</v>
      </c>
      <c r="V111" s="1098">
        <f t="shared" si="9"/>
        <v>1</v>
      </c>
      <c r="W111" s="804">
        <f t="shared" si="9"/>
        <v>1</v>
      </c>
      <c r="X111" s="804">
        <f t="shared" si="9"/>
        <v>0</v>
      </c>
      <c r="Y111" s="804">
        <f t="shared" si="9"/>
        <v>0</v>
      </c>
      <c r="Z111" s="804">
        <f t="shared" si="9"/>
        <v>0</v>
      </c>
      <c r="AA111" s="804">
        <f t="shared" si="9"/>
        <v>0</v>
      </c>
      <c r="AB111" s="804">
        <f t="shared" si="9"/>
        <v>0</v>
      </c>
      <c r="AC111" s="804">
        <f t="shared" si="9"/>
        <v>1</v>
      </c>
      <c r="AD111" s="804">
        <f t="shared" si="9"/>
        <v>0</v>
      </c>
      <c r="AE111" s="804">
        <f t="shared" si="9"/>
        <v>0</v>
      </c>
      <c r="AF111" s="804">
        <f t="shared" si="9"/>
        <v>0</v>
      </c>
      <c r="AG111" s="804">
        <f t="shared" si="9"/>
        <v>0</v>
      </c>
      <c r="AH111" s="804">
        <f t="shared" si="9"/>
        <v>0</v>
      </c>
      <c r="AI111" s="1786"/>
      <c r="AJ111" s="1787"/>
      <c r="AK111" s="1787"/>
      <c r="AL111" s="1788"/>
      <c r="AN111" s="650"/>
      <c r="AO111" s="652"/>
      <c r="AP111" s="661"/>
      <c r="AQ111" s="652"/>
      <c r="AR111" s="652"/>
      <c r="AS111" s="652"/>
      <c r="AT111" s="652"/>
      <c r="AU111" s="652"/>
      <c r="AV111" s="652"/>
      <c r="AW111" s="652"/>
      <c r="AX111" s="652"/>
      <c r="AY111" s="652"/>
      <c r="AZ111" s="652"/>
      <c r="BA111" s="652"/>
      <c r="BB111" s="652"/>
      <c r="BC111" s="652"/>
      <c r="BD111" s="652"/>
      <c r="BE111" s="652"/>
      <c r="BF111" s="652"/>
      <c r="BG111" s="652"/>
      <c r="BH111" s="652"/>
      <c r="BI111" s="652"/>
      <c r="BJ111" s="652"/>
      <c r="BK111" s="652"/>
      <c r="BL111" s="652"/>
      <c r="BM111" s="652"/>
      <c r="BN111" s="652"/>
      <c r="BO111" s="652"/>
      <c r="BP111" s="652"/>
      <c r="BQ111" s="652"/>
    </row>
    <row r="112" spans="1:69" s="5" customFormat="1" ht="15">
      <c r="A112" s="1761"/>
      <c r="B112" s="1504"/>
      <c r="C112" s="1783"/>
      <c r="D112" s="1783"/>
      <c r="E112" s="1497"/>
      <c r="F112" s="527"/>
      <c r="G112" s="527"/>
      <c r="H112" s="527"/>
      <c r="J112" s="27"/>
      <c r="K112" s="27"/>
      <c r="L112" s="526"/>
      <c r="M112" s="737" t="s">
        <v>2429</v>
      </c>
      <c r="N112" s="605"/>
      <c r="O112" s="527"/>
      <c r="P112" s="605"/>
      <c r="Q112" s="605"/>
      <c r="R112" s="605"/>
      <c r="S112" s="806"/>
      <c r="T112" s="804"/>
      <c r="U112" s="805" t="s">
        <v>1525</v>
      </c>
      <c r="V112" s="1098"/>
      <c r="W112" s="805"/>
      <c r="X112" s="805"/>
      <c r="Y112" s="805"/>
      <c r="Z112" s="805"/>
      <c r="AA112" s="805"/>
      <c r="AB112" s="805"/>
      <c r="AC112" s="805"/>
      <c r="AD112" s="805"/>
      <c r="AE112" s="805"/>
      <c r="AF112" s="805"/>
      <c r="AG112" s="805"/>
      <c r="AH112" s="805"/>
      <c r="AI112" s="1431"/>
      <c r="AJ112" s="1417"/>
      <c r="AK112" s="1417"/>
      <c r="AL112" s="810"/>
      <c r="AN112" s="650"/>
      <c r="AO112" s="652"/>
      <c r="AP112" s="661"/>
      <c r="AQ112" s="652"/>
      <c r="AR112" s="652"/>
      <c r="AS112" s="652"/>
      <c r="AT112" s="652"/>
      <c r="AU112" s="652"/>
      <c r="AV112" s="652"/>
      <c r="AW112" s="652"/>
      <c r="AX112" s="652"/>
      <c r="AY112" s="652"/>
      <c r="AZ112" s="652"/>
      <c r="BA112" s="652"/>
      <c r="BB112" s="652"/>
      <c r="BC112" s="652"/>
      <c r="BD112" s="652"/>
      <c r="BE112" s="652"/>
      <c r="BF112" s="652"/>
      <c r="BG112" s="652"/>
      <c r="BH112" s="652"/>
      <c r="BI112" s="652"/>
      <c r="BJ112" s="652"/>
      <c r="BK112" s="652"/>
      <c r="BL112" s="652"/>
      <c r="BM112" s="652"/>
      <c r="BN112" s="652"/>
      <c r="BO112" s="652"/>
      <c r="BP112" s="652"/>
      <c r="BQ112" s="652"/>
    </row>
    <row r="113" spans="1:69" s="5" customFormat="1" ht="15">
      <c r="A113" s="226" t="s">
        <v>620</v>
      </c>
      <c r="B113" s="42"/>
      <c r="C113" s="43" t="s">
        <v>1292</v>
      </c>
      <c r="D113" s="1757" t="s">
        <v>550</v>
      </c>
      <c r="E113" s="43"/>
      <c r="F113" s="503"/>
      <c r="G113" s="503"/>
      <c r="H113" s="503"/>
      <c r="I113" s="36" t="s">
        <v>766</v>
      </c>
      <c r="J113" s="36"/>
      <c r="K113" s="36"/>
      <c r="L113" s="502"/>
      <c r="M113" s="503"/>
      <c r="N113" s="606"/>
      <c r="O113" s="503"/>
      <c r="P113" s="606"/>
      <c r="Q113" s="606"/>
      <c r="R113" s="606"/>
      <c r="S113" s="806"/>
      <c r="T113" s="804"/>
      <c r="U113" s="805"/>
      <c r="V113" s="1098"/>
      <c r="W113" s="805"/>
      <c r="X113" s="805"/>
      <c r="Y113" s="805"/>
      <c r="Z113" s="805"/>
      <c r="AA113" s="805"/>
      <c r="AB113" s="805"/>
      <c r="AC113" s="805"/>
      <c r="AD113" s="805"/>
      <c r="AE113" s="805"/>
      <c r="AF113" s="805"/>
      <c r="AG113" s="805"/>
      <c r="AH113" s="805"/>
      <c r="AI113" s="1432"/>
      <c r="AJ113" s="1418"/>
      <c r="AK113" s="1418"/>
      <c r="AL113" s="811"/>
      <c r="AN113" s="650"/>
      <c r="AO113" s="652"/>
      <c r="AP113" s="661"/>
      <c r="AQ113" s="652"/>
      <c r="AR113" s="652"/>
      <c r="AS113" s="652"/>
      <c r="AT113" s="652"/>
      <c r="AU113" s="652"/>
      <c r="AV113" s="652"/>
      <c r="AW113" s="652"/>
      <c r="AX113" s="652"/>
      <c r="AY113" s="652"/>
      <c r="AZ113" s="652"/>
      <c r="BA113" s="652"/>
      <c r="BB113" s="652"/>
      <c r="BC113" s="652"/>
      <c r="BD113" s="652"/>
      <c r="BE113" s="652"/>
      <c r="BF113" s="652"/>
      <c r="BG113" s="652"/>
      <c r="BH113" s="652"/>
      <c r="BI113" s="652"/>
      <c r="BJ113" s="652"/>
      <c r="BK113" s="652"/>
      <c r="BL113" s="652"/>
      <c r="BM113" s="652"/>
      <c r="BN113" s="652"/>
      <c r="BO113" s="652"/>
      <c r="BP113" s="652"/>
      <c r="BQ113" s="652"/>
    </row>
    <row r="114" spans="1:69" s="5" customFormat="1" ht="15">
      <c r="A114" s="226" t="s">
        <v>620</v>
      </c>
      <c r="B114" s="42"/>
      <c r="C114" s="43" t="s">
        <v>1293</v>
      </c>
      <c r="D114" s="1757" t="s">
        <v>550</v>
      </c>
      <c r="E114" s="43"/>
      <c r="F114" s="503"/>
      <c r="G114" s="503"/>
      <c r="H114" s="503"/>
      <c r="I114" s="36" t="s">
        <v>766</v>
      </c>
      <c r="J114" s="36"/>
      <c r="K114" s="36"/>
      <c r="L114" s="502"/>
      <c r="M114" s="503"/>
      <c r="N114" s="606"/>
      <c r="O114" s="503"/>
      <c r="P114" s="606"/>
      <c r="Q114" s="606"/>
      <c r="R114" s="606"/>
      <c r="S114" s="806"/>
      <c r="T114" s="804"/>
      <c r="U114" s="805"/>
      <c r="V114" s="1098"/>
      <c r="W114" s="805"/>
      <c r="X114" s="805"/>
      <c r="Y114" s="805"/>
      <c r="Z114" s="805"/>
      <c r="AA114" s="805"/>
      <c r="AB114" s="805"/>
      <c r="AC114" s="805"/>
      <c r="AD114" s="805"/>
      <c r="AE114" s="805"/>
      <c r="AF114" s="805"/>
      <c r="AG114" s="805"/>
      <c r="AH114" s="805"/>
      <c r="AI114" s="1432"/>
      <c r="AJ114" s="1418"/>
      <c r="AK114" s="1418"/>
      <c r="AL114" s="811"/>
      <c r="AN114" s="650"/>
      <c r="AO114" s="652"/>
      <c r="AP114" s="661"/>
      <c r="AQ114" s="652"/>
      <c r="AR114" s="652"/>
      <c r="AS114" s="652"/>
      <c r="AT114" s="652"/>
      <c r="AU114" s="652"/>
      <c r="AV114" s="652"/>
      <c r="AW114" s="652"/>
      <c r="AX114" s="652"/>
      <c r="AY114" s="652"/>
      <c r="AZ114" s="652"/>
      <c r="BA114" s="652"/>
      <c r="BB114" s="652"/>
      <c r="BC114" s="652"/>
      <c r="BD114" s="652"/>
      <c r="BE114" s="652"/>
      <c r="BF114" s="652"/>
      <c r="BG114" s="652"/>
      <c r="BH114" s="652"/>
      <c r="BI114" s="652"/>
      <c r="BJ114" s="652"/>
      <c r="BK114" s="652"/>
      <c r="BL114" s="652"/>
      <c r="BM114" s="652"/>
      <c r="BN114" s="652"/>
      <c r="BO114" s="652"/>
      <c r="BP114" s="652"/>
      <c r="BQ114" s="652"/>
    </row>
    <row r="115" spans="1:69" s="5" customFormat="1" ht="15">
      <c r="A115" s="226" t="s">
        <v>620</v>
      </c>
      <c r="B115" s="42"/>
      <c r="C115" s="43" t="s">
        <v>1294</v>
      </c>
      <c r="D115" s="1757" t="s">
        <v>550</v>
      </c>
      <c r="E115" s="43"/>
      <c r="F115" s="503"/>
      <c r="G115" s="503"/>
      <c r="H115" s="503"/>
      <c r="I115" s="36" t="s">
        <v>1207</v>
      </c>
      <c r="J115" s="36"/>
      <c r="K115" s="36"/>
      <c r="L115" s="502"/>
      <c r="M115" s="503"/>
      <c r="N115" s="606"/>
      <c r="O115" s="503"/>
      <c r="P115" s="606"/>
      <c r="Q115" s="606"/>
      <c r="R115" s="606"/>
      <c r="S115" s="806"/>
      <c r="T115" s="804"/>
      <c r="U115" s="805"/>
      <c r="V115" s="1098"/>
      <c r="W115" s="805"/>
      <c r="X115" s="805"/>
      <c r="Y115" s="805"/>
      <c r="Z115" s="805"/>
      <c r="AA115" s="805"/>
      <c r="AB115" s="805"/>
      <c r="AC115" s="805"/>
      <c r="AD115" s="805"/>
      <c r="AE115" s="805"/>
      <c r="AF115" s="805"/>
      <c r="AG115" s="805"/>
      <c r="AH115" s="805"/>
      <c r="AI115" s="1432"/>
      <c r="AJ115" s="1418"/>
      <c r="AK115" s="1418"/>
      <c r="AL115" s="811"/>
      <c r="AN115" s="650"/>
      <c r="AO115" s="652"/>
      <c r="AP115" s="661"/>
      <c r="AQ115" s="652"/>
      <c r="AR115" s="652"/>
      <c r="AS115" s="652"/>
      <c r="AT115" s="652"/>
      <c r="AU115" s="652"/>
      <c r="AV115" s="652"/>
      <c r="AW115" s="652"/>
      <c r="AX115" s="652"/>
      <c r="AY115" s="652"/>
      <c r="AZ115" s="652"/>
      <c r="BA115" s="652"/>
      <c r="BB115" s="652"/>
      <c r="BC115" s="652"/>
      <c r="BD115" s="652"/>
      <c r="BE115" s="652"/>
      <c r="BF115" s="652"/>
      <c r="BG115" s="652"/>
      <c r="BH115" s="652"/>
      <c r="BI115" s="652"/>
      <c r="BJ115" s="652"/>
      <c r="BK115" s="652"/>
      <c r="BL115" s="652"/>
      <c r="BM115" s="652"/>
      <c r="BN115" s="652"/>
      <c r="BO115" s="652"/>
      <c r="BP115" s="652"/>
      <c r="BQ115" s="652"/>
    </row>
    <row r="116" spans="1:69" s="5" customFormat="1" ht="15">
      <c r="A116" s="226" t="s">
        <v>620</v>
      </c>
      <c r="B116" s="26"/>
      <c r="C116" s="26" t="s">
        <v>1295</v>
      </c>
      <c r="D116" s="1757" t="s">
        <v>550</v>
      </c>
      <c r="E116" s="26"/>
      <c r="F116" s="506"/>
      <c r="G116" s="506"/>
      <c r="H116" s="506"/>
      <c r="I116" s="26" t="s">
        <v>766</v>
      </c>
      <c r="J116" s="26"/>
      <c r="K116" s="26"/>
      <c r="L116" s="505"/>
      <c r="M116" s="506"/>
      <c r="N116" s="608"/>
      <c r="O116" s="506"/>
      <c r="P116" s="608"/>
      <c r="Q116" s="608"/>
      <c r="R116" s="608"/>
      <c r="S116" s="806"/>
      <c r="T116" s="806"/>
      <c r="U116" s="807"/>
      <c r="V116" s="1100"/>
      <c r="W116" s="805"/>
      <c r="X116" s="805"/>
      <c r="Y116" s="807"/>
      <c r="Z116" s="807"/>
      <c r="AA116" s="805"/>
      <c r="AB116" s="807"/>
      <c r="AC116" s="805"/>
      <c r="AD116" s="805"/>
      <c r="AE116" s="805"/>
      <c r="AF116" s="805"/>
      <c r="AG116" s="807"/>
      <c r="AH116" s="805"/>
      <c r="AI116" s="1432"/>
      <c r="AJ116" s="1418"/>
      <c r="AK116" s="1418"/>
      <c r="AL116" s="811"/>
      <c r="AN116" s="650"/>
      <c r="AO116" s="652"/>
      <c r="AP116" s="661"/>
      <c r="AQ116" s="652"/>
      <c r="AR116" s="652"/>
      <c r="AS116" s="652"/>
      <c r="AT116" s="652"/>
      <c r="AU116" s="652"/>
      <c r="AV116" s="652"/>
      <c r="AW116" s="652"/>
      <c r="AX116" s="652"/>
      <c r="AY116" s="652"/>
      <c r="AZ116" s="652"/>
      <c r="BA116" s="652"/>
      <c r="BB116" s="652"/>
      <c r="BC116" s="652"/>
      <c r="BD116" s="652"/>
      <c r="BE116" s="652"/>
      <c r="BF116" s="652"/>
      <c r="BG116" s="652"/>
      <c r="BH116" s="652"/>
      <c r="BI116" s="652"/>
      <c r="BJ116" s="652"/>
      <c r="BK116" s="652"/>
      <c r="BL116" s="652"/>
      <c r="BM116" s="652"/>
      <c r="BN116" s="652"/>
      <c r="BO116" s="652"/>
      <c r="BP116" s="652"/>
      <c r="BQ116" s="652"/>
    </row>
    <row r="117" spans="1:69" s="5" customFormat="1" ht="15">
      <c r="A117" s="226"/>
      <c r="B117" s="26"/>
      <c r="C117" s="26"/>
      <c r="D117" s="26"/>
      <c r="E117" s="26"/>
      <c r="F117" s="506"/>
      <c r="G117" s="506"/>
      <c r="H117" s="506"/>
      <c r="I117" s="26"/>
      <c r="J117" s="26"/>
      <c r="K117" s="26"/>
      <c r="L117" s="505"/>
      <c r="M117" s="506"/>
      <c r="N117" s="608"/>
      <c r="O117" s="506"/>
      <c r="P117" s="608"/>
      <c r="Q117" s="608"/>
      <c r="R117" s="608"/>
      <c r="S117" s="806"/>
      <c r="T117" s="806"/>
      <c r="U117" s="807"/>
      <c r="V117" s="1100"/>
      <c r="W117" s="805"/>
      <c r="X117" s="805"/>
      <c r="Y117" s="807"/>
      <c r="Z117" s="807"/>
      <c r="AA117" s="805"/>
      <c r="AB117" s="807"/>
      <c r="AC117" s="805"/>
      <c r="AD117" s="805"/>
      <c r="AE117" s="805"/>
      <c r="AF117" s="805"/>
      <c r="AG117" s="807"/>
      <c r="AH117" s="805"/>
      <c r="AI117" s="1130"/>
      <c r="AJ117" s="865"/>
      <c r="AK117" s="865"/>
      <c r="AL117" s="866"/>
      <c r="AN117" s="650"/>
      <c r="AO117" s="652"/>
      <c r="AP117" s="661"/>
      <c r="AQ117" s="652"/>
      <c r="AR117" s="652"/>
      <c r="AS117" s="652"/>
      <c r="AT117" s="652"/>
      <c r="AU117" s="652"/>
      <c r="AV117" s="652"/>
      <c r="AW117" s="652"/>
      <c r="AX117" s="652"/>
      <c r="AY117" s="652"/>
      <c r="AZ117" s="652"/>
      <c r="BA117" s="652"/>
      <c r="BB117" s="652"/>
      <c r="BC117" s="652"/>
      <c r="BD117" s="652"/>
      <c r="BE117" s="652"/>
      <c r="BF117" s="652"/>
      <c r="BG117" s="652"/>
      <c r="BH117" s="652"/>
      <c r="BI117" s="652"/>
      <c r="BJ117" s="652"/>
      <c r="BK117" s="652"/>
      <c r="BL117" s="652"/>
      <c r="BM117" s="652"/>
      <c r="BN117" s="652"/>
      <c r="BO117" s="652"/>
      <c r="BP117" s="652"/>
      <c r="BQ117" s="652"/>
    </row>
    <row r="118" spans="1:69" s="5" customFormat="1" ht="15">
      <c r="A118" s="490"/>
      <c r="B118" s="1087"/>
      <c r="C118" s="1087"/>
      <c r="D118" s="1087"/>
      <c r="E118" s="1087"/>
      <c r="F118" s="527"/>
      <c r="G118" s="527"/>
      <c r="H118" s="527"/>
      <c r="I118" s="27"/>
      <c r="J118" s="27"/>
      <c r="K118" s="27"/>
      <c r="L118" s="526">
        <f>SUM(L112:L116)</f>
        <v>0</v>
      </c>
      <c r="M118" s="527"/>
      <c r="N118" s="605"/>
      <c r="O118" s="527"/>
      <c r="P118" s="605"/>
      <c r="Q118" s="605"/>
      <c r="R118" s="605"/>
      <c r="S118" s="804"/>
      <c r="T118" s="804"/>
      <c r="U118" s="805"/>
      <c r="V118" s="1098"/>
      <c r="W118" s="805"/>
      <c r="X118" s="805"/>
      <c r="Y118" s="805"/>
      <c r="Z118" s="805"/>
      <c r="AA118" s="805"/>
      <c r="AB118" s="805"/>
      <c r="AC118" s="805"/>
      <c r="AD118" s="805"/>
      <c r="AE118" s="805"/>
      <c r="AF118" s="805"/>
      <c r="AG118" s="805"/>
      <c r="AH118" s="805"/>
      <c r="AI118" s="1786"/>
      <c r="AJ118" s="1787"/>
      <c r="AK118" s="1787"/>
      <c r="AL118" s="1788"/>
      <c r="AN118" s="650"/>
      <c r="AO118" s="652"/>
      <c r="AP118" s="661"/>
      <c r="AQ118" s="652"/>
      <c r="AR118" s="652"/>
      <c r="AS118" s="652"/>
      <c r="AT118" s="652"/>
      <c r="AU118" s="652"/>
      <c r="AV118" s="652"/>
      <c r="AW118" s="652"/>
      <c r="AX118" s="652"/>
      <c r="AY118" s="652"/>
      <c r="AZ118" s="652"/>
      <c r="BA118" s="652"/>
      <c r="BB118" s="652"/>
      <c r="BC118" s="652"/>
      <c r="BD118" s="652"/>
      <c r="BE118" s="652"/>
      <c r="BF118" s="652"/>
      <c r="BG118" s="652"/>
      <c r="BH118" s="652"/>
      <c r="BI118" s="652"/>
      <c r="BJ118" s="652"/>
      <c r="BK118" s="652"/>
      <c r="BL118" s="652"/>
      <c r="BM118" s="652"/>
      <c r="BN118" s="652"/>
      <c r="BO118" s="652"/>
      <c r="BP118" s="652"/>
      <c r="BQ118" s="652"/>
    </row>
    <row r="119" spans="1:69" s="5" customFormat="1" ht="15" customHeight="1">
      <c r="A119" s="1129" t="s">
        <v>677</v>
      </c>
      <c r="B119" s="1144" t="s">
        <v>543</v>
      </c>
      <c r="C119" s="1145">
        <f>COUNTA(C120:C122)</f>
        <v>3</v>
      </c>
      <c r="D119" s="1145"/>
      <c r="E119" s="1145"/>
      <c r="F119" s="527"/>
      <c r="G119" s="1137"/>
      <c r="H119" s="1137"/>
      <c r="I119" s="1031" t="s">
        <v>751</v>
      </c>
      <c r="J119" s="1031"/>
      <c r="K119" s="1031"/>
      <c r="L119" s="526">
        <v>607</v>
      </c>
      <c r="M119" s="527"/>
      <c r="N119" s="605"/>
      <c r="O119" s="527"/>
      <c r="P119" s="605"/>
      <c r="Q119" s="605"/>
      <c r="R119" s="605"/>
      <c r="S119" s="804"/>
      <c r="T119" s="804"/>
      <c r="U119" s="805"/>
      <c r="V119" s="1098" t="s">
        <v>1525</v>
      </c>
      <c r="W119" s="805"/>
      <c r="X119" s="805"/>
      <c r="Y119" s="805"/>
      <c r="Z119" s="805"/>
      <c r="AA119" s="805"/>
      <c r="AB119" s="805"/>
      <c r="AC119" s="805"/>
      <c r="AD119" s="805"/>
      <c r="AE119" s="805"/>
      <c r="AF119" s="805"/>
      <c r="AG119" s="805"/>
      <c r="AH119" s="805"/>
      <c r="AI119" s="1417" t="s">
        <v>2553</v>
      </c>
      <c r="AJ119" s="1417"/>
      <c r="AK119" s="1417"/>
      <c r="AL119" s="810"/>
      <c r="AN119" s="650"/>
      <c r="AO119" s="652"/>
      <c r="AP119" s="661"/>
      <c r="AQ119" s="652"/>
      <c r="AR119" s="652"/>
      <c r="AS119" s="652"/>
      <c r="AT119" s="652"/>
      <c r="AU119" s="652"/>
      <c r="AV119" s="652"/>
      <c r="AW119" s="652"/>
      <c r="AX119" s="652"/>
      <c r="AY119" s="652"/>
      <c r="AZ119" s="652"/>
      <c r="BA119" s="652"/>
      <c r="BB119" s="652"/>
      <c r="BC119" s="652"/>
      <c r="BD119" s="652"/>
      <c r="BE119" s="652"/>
      <c r="BF119" s="652"/>
      <c r="BG119" s="652"/>
      <c r="BH119" s="652"/>
      <c r="BI119" s="652"/>
      <c r="BJ119" s="652"/>
      <c r="BK119" s="652"/>
      <c r="BL119" s="652"/>
      <c r="BM119" s="652"/>
      <c r="BN119" s="652"/>
      <c r="BO119" s="652"/>
      <c r="BP119" s="652"/>
      <c r="BQ119" s="652"/>
    </row>
    <row r="120" spans="1:69" s="5" customFormat="1" ht="22.5" customHeight="1">
      <c r="A120" s="226" t="s">
        <v>677</v>
      </c>
      <c r="B120" s="36"/>
      <c r="C120" s="30" t="s">
        <v>640</v>
      </c>
      <c r="D120" s="1144" t="s">
        <v>543</v>
      </c>
      <c r="E120" s="30"/>
      <c r="F120" s="503"/>
      <c r="G120" s="503"/>
      <c r="H120" s="503"/>
      <c r="I120" s="36" t="s">
        <v>751</v>
      </c>
      <c r="J120" s="43"/>
      <c r="K120" s="43"/>
      <c r="L120" s="512"/>
      <c r="M120" s="503"/>
      <c r="N120" s="606"/>
      <c r="O120" s="503"/>
      <c r="P120" s="606"/>
      <c r="Q120" s="606"/>
      <c r="R120" s="606"/>
      <c r="S120" s="804"/>
      <c r="T120" s="804"/>
      <c r="U120" s="805"/>
      <c r="V120" s="1098"/>
      <c r="W120" s="805"/>
      <c r="X120" s="805"/>
      <c r="Y120" s="805"/>
      <c r="Z120" s="805"/>
      <c r="AA120" s="805"/>
      <c r="AB120" s="805"/>
      <c r="AC120" s="805"/>
      <c r="AD120" s="805"/>
      <c r="AE120" s="805"/>
      <c r="AF120" s="805"/>
      <c r="AG120" s="805"/>
      <c r="AH120" s="805"/>
      <c r="AI120" s="1418"/>
      <c r="AJ120" s="1418"/>
      <c r="AK120" s="1418"/>
      <c r="AL120" s="811"/>
      <c r="AN120" s="650"/>
      <c r="AO120" s="652"/>
      <c r="AP120" s="661"/>
      <c r="AQ120" s="652"/>
      <c r="AR120" s="652"/>
      <c r="AS120" s="652"/>
      <c r="AT120" s="652"/>
      <c r="AU120" s="652"/>
      <c r="AV120" s="652"/>
      <c r="AW120" s="652"/>
      <c r="AX120" s="652"/>
      <c r="AY120" s="652"/>
      <c r="AZ120" s="652"/>
      <c r="BA120" s="652"/>
      <c r="BB120" s="652"/>
      <c r="BC120" s="652"/>
      <c r="BD120" s="652"/>
      <c r="BE120" s="652"/>
      <c r="BF120" s="652"/>
      <c r="BG120" s="652"/>
      <c r="BH120" s="652"/>
      <c r="BI120" s="652"/>
      <c r="BJ120" s="652"/>
      <c r="BK120" s="652"/>
      <c r="BL120" s="652"/>
      <c r="BM120" s="652"/>
      <c r="BN120" s="652"/>
      <c r="BO120" s="652"/>
      <c r="BP120" s="652"/>
      <c r="BQ120" s="652"/>
    </row>
    <row r="121" spans="1:69" s="5" customFormat="1" ht="19.5" customHeight="1">
      <c r="A121" s="226" t="s">
        <v>677</v>
      </c>
      <c r="B121" s="36"/>
      <c r="C121" s="30" t="s">
        <v>641</v>
      </c>
      <c r="D121" s="1144" t="s">
        <v>543</v>
      </c>
      <c r="E121" s="30"/>
      <c r="F121" s="503"/>
      <c r="G121" s="503"/>
      <c r="H121" s="503"/>
      <c r="I121" s="36" t="s">
        <v>751</v>
      </c>
      <c r="J121" s="43"/>
      <c r="K121" s="43"/>
      <c r="L121" s="512"/>
      <c r="M121" s="503"/>
      <c r="N121" s="606"/>
      <c r="O121" s="503"/>
      <c r="P121" s="606"/>
      <c r="Q121" s="606"/>
      <c r="R121" s="606"/>
      <c r="S121" s="804"/>
      <c r="T121" s="804"/>
      <c r="U121" s="805"/>
      <c r="V121" s="1098"/>
      <c r="W121" s="805"/>
      <c r="X121" s="805"/>
      <c r="Y121" s="805"/>
      <c r="Z121" s="805"/>
      <c r="AA121" s="805"/>
      <c r="AB121" s="805"/>
      <c r="AC121" s="805"/>
      <c r="AD121" s="805"/>
      <c r="AE121" s="805"/>
      <c r="AF121" s="805"/>
      <c r="AG121" s="805"/>
      <c r="AH121" s="805"/>
      <c r="AI121" s="1418"/>
      <c r="AJ121" s="1418"/>
      <c r="AK121" s="1418"/>
      <c r="AL121" s="811"/>
      <c r="AN121" s="650"/>
      <c r="AO121" s="652"/>
      <c r="AP121" s="661"/>
      <c r="AQ121" s="652"/>
      <c r="AR121" s="652"/>
      <c r="AS121" s="652"/>
      <c r="AT121" s="652"/>
      <c r="AU121" s="652"/>
      <c r="AV121" s="652"/>
      <c r="AW121" s="652"/>
      <c r="AX121" s="652"/>
      <c r="AY121" s="652"/>
      <c r="AZ121" s="652"/>
      <c r="BA121" s="652"/>
      <c r="BB121" s="652"/>
      <c r="BC121" s="652"/>
      <c r="BD121" s="652"/>
      <c r="BE121" s="652"/>
      <c r="BF121" s="652"/>
      <c r="BG121" s="652"/>
      <c r="BH121" s="652"/>
      <c r="BI121" s="652"/>
      <c r="BJ121" s="652"/>
      <c r="BK121" s="652"/>
      <c r="BL121" s="652"/>
      <c r="BM121" s="652"/>
      <c r="BN121" s="652"/>
      <c r="BO121" s="652"/>
      <c r="BP121" s="652"/>
      <c r="BQ121" s="652"/>
    </row>
    <row r="122" spans="1:69" s="5" customFormat="1" ht="18.75" customHeight="1">
      <c r="A122" s="226" t="s">
        <v>677</v>
      </c>
      <c r="B122" s="36"/>
      <c r="C122" s="30" t="s">
        <v>642</v>
      </c>
      <c r="D122" s="1144" t="s">
        <v>543</v>
      </c>
      <c r="E122" s="30"/>
      <c r="F122" s="516"/>
      <c r="G122" s="516"/>
      <c r="H122" s="516"/>
      <c r="I122" s="36" t="s">
        <v>751</v>
      </c>
      <c r="J122" s="43"/>
      <c r="K122" s="43"/>
      <c r="L122" s="564"/>
      <c r="M122" s="516"/>
      <c r="N122" s="613"/>
      <c r="O122" s="516"/>
      <c r="P122" s="613"/>
      <c r="Q122" s="613"/>
      <c r="R122" s="613"/>
      <c r="S122" s="806"/>
      <c r="T122" s="806"/>
      <c r="U122" s="807"/>
      <c r="V122" s="1100"/>
      <c r="W122" s="805"/>
      <c r="X122" s="805"/>
      <c r="Y122" s="807"/>
      <c r="Z122" s="807"/>
      <c r="AA122" s="805"/>
      <c r="AB122" s="807"/>
      <c r="AC122" s="805"/>
      <c r="AD122" s="805"/>
      <c r="AE122" s="805"/>
      <c r="AF122" s="805"/>
      <c r="AG122" s="807"/>
      <c r="AH122" s="805"/>
      <c r="AI122" s="1419"/>
      <c r="AJ122" s="1418"/>
      <c r="AK122" s="1418"/>
      <c r="AL122" s="811"/>
      <c r="AN122" s="650"/>
      <c r="AO122" s="652"/>
      <c r="AP122" s="661"/>
      <c r="AQ122" s="652"/>
      <c r="AR122" s="652"/>
      <c r="AS122" s="652"/>
      <c r="AT122" s="652"/>
      <c r="AU122" s="652"/>
      <c r="AV122" s="652"/>
      <c r="AW122" s="652"/>
      <c r="AX122" s="652"/>
      <c r="AY122" s="652"/>
      <c r="AZ122" s="652"/>
      <c r="BA122" s="652"/>
      <c r="BB122" s="652"/>
      <c r="BC122" s="652"/>
      <c r="BD122" s="652"/>
      <c r="BE122" s="652"/>
      <c r="BF122" s="652"/>
      <c r="BG122" s="652"/>
      <c r="BH122" s="652"/>
      <c r="BI122" s="652"/>
      <c r="BJ122" s="652"/>
      <c r="BK122" s="652"/>
      <c r="BL122" s="652"/>
      <c r="BM122" s="652"/>
      <c r="BN122" s="652"/>
      <c r="BO122" s="652"/>
      <c r="BP122" s="652"/>
      <c r="BQ122" s="652"/>
    </row>
    <row r="123" spans="1:69" s="5" customFormat="1" ht="18.75" customHeight="1">
      <c r="A123" s="692"/>
      <c r="B123" s="49"/>
      <c r="C123" s="1131"/>
      <c r="D123" s="1131"/>
      <c r="E123" s="1131"/>
      <c r="F123" s="516"/>
      <c r="G123" s="1310"/>
      <c r="H123" s="1310"/>
      <c r="I123" s="49"/>
      <c r="J123" s="1305"/>
      <c r="K123" s="1305"/>
      <c r="L123" s="564"/>
      <c r="M123" s="516"/>
      <c r="N123" s="613"/>
      <c r="O123" s="516"/>
      <c r="P123" s="613"/>
      <c r="Q123" s="613"/>
      <c r="R123" s="613"/>
      <c r="S123" s="806"/>
      <c r="T123" s="806"/>
      <c r="U123" s="807"/>
      <c r="V123" s="1100"/>
      <c r="W123" s="805"/>
      <c r="X123" s="805"/>
      <c r="Y123" s="807"/>
      <c r="Z123" s="807"/>
      <c r="AA123" s="805"/>
      <c r="AB123" s="807"/>
      <c r="AC123" s="805"/>
      <c r="AD123" s="805"/>
      <c r="AE123" s="805"/>
      <c r="AF123" s="805"/>
      <c r="AG123" s="807"/>
      <c r="AH123" s="805"/>
      <c r="AI123" s="814"/>
      <c r="AJ123" s="865"/>
      <c r="AK123" s="865"/>
      <c r="AL123" s="866"/>
      <c r="AN123" s="650"/>
      <c r="AO123" s="652"/>
      <c r="AP123" s="661"/>
      <c r="AQ123" s="652"/>
      <c r="AR123" s="652"/>
      <c r="AS123" s="652"/>
      <c r="AT123" s="652"/>
      <c r="AU123" s="652"/>
      <c r="AV123" s="652"/>
      <c r="AW123" s="652"/>
      <c r="AX123" s="652"/>
      <c r="AY123" s="652"/>
      <c r="AZ123" s="652"/>
      <c r="BA123" s="652"/>
      <c r="BB123" s="652"/>
      <c r="BC123" s="652"/>
      <c r="BD123" s="652"/>
      <c r="BE123" s="652"/>
      <c r="BF123" s="652"/>
      <c r="BG123" s="652"/>
      <c r="BH123" s="652"/>
      <c r="BI123" s="652"/>
      <c r="BJ123" s="652"/>
      <c r="BK123" s="652"/>
      <c r="BL123" s="652"/>
      <c r="BM123" s="652"/>
      <c r="BN123" s="652"/>
      <c r="BO123" s="652"/>
      <c r="BP123" s="652"/>
      <c r="BQ123" s="652"/>
    </row>
    <row r="124" spans="1:69" s="5" customFormat="1" ht="15">
      <c r="A124" s="682"/>
      <c r="B124" s="41"/>
      <c r="C124" s="41"/>
      <c r="D124" s="41"/>
      <c r="E124" s="41"/>
      <c r="F124" s="527"/>
      <c r="G124" s="573"/>
      <c r="H124" s="573"/>
      <c r="I124" s="41"/>
      <c r="J124" s="41"/>
      <c r="K124" s="41"/>
      <c r="L124" s="526">
        <f>SUM(L125:L133)</f>
        <v>1974</v>
      </c>
      <c r="M124" s="527"/>
      <c r="N124" s="605"/>
      <c r="O124" s="527"/>
      <c r="P124" s="605"/>
      <c r="Q124" s="605"/>
      <c r="R124" s="605"/>
      <c r="S124" s="804">
        <f t="shared" ref="S124:AH124" si="10">COUNTA(S119:S122)</f>
        <v>0</v>
      </c>
      <c r="T124" s="804">
        <f t="shared" si="10"/>
        <v>0</v>
      </c>
      <c r="U124" s="804">
        <f t="shared" si="10"/>
        <v>0</v>
      </c>
      <c r="V124" s="1098">
        <f t="shared" si="10"/>
        <v>1</v>
      </c>
      <c r="W124" s="804">
        <f t="shared" si="10"/>
        <v>0</v>
      </c>
      <c r="X124" s="804">
        <f t="shared" si="10"/>
        <v>0</v>
      </c>
      <c r="Y124" s="804">
        <f t="shared" si="10"/>
        <v>0</v>
      </c>
      <c r="Z124" s="804">
        <f t="shared" si="10"/>
        <v>0</v>
      </c>
      <c r="AA124" s="804">
        <f t="shared" si="10"/>
        <v>0</v>
      </c>
      <c r="AB124" s="804">
        <f t="shared" si="10"/>
        <v>0</v>
      </c>
      <c r="AC124" s="804">
        <f t="shared" si="10"/>
        <v>0</v>
      </c>
      <c r="AD124" s="804">
        <f t="shared" si="10"/>
        <v>0</v>
      </c>
      <c r="AE124" s="804">
        <f t="shared" si="10"/>
        <v>0</v>
      </c>
      <c r="AF124" s="804">
        <f t="shared" si="10"/>
        <v>0</v>
      </c>
      <c r="AG124" s="804">
        <f t="shared" si="10"/>
        <v>0</v>
      </c>
      <c r="AH124" s="804">
        <f t="shared" si="10"/>
        <v>0</v>
      </c>
      <c r="AI124" s="1786"/>
      <c r="AJ124" s="1787"/>
      <c r="AK124" s="1787"/>
      <c r="AL124" s="1788"/>
      <c r="AN124" s="650"/>
      <c r="AO124" s="652"/>
      <c r="AP124" s="661"/>
      <c r="AQ124" s="652"/>
      <c r="AR124" s="652"/>
      <c r="AS124" s="652"/>
      <c r="AT124" s="652"/>
      <c r="AU124" s="652"/>
      <c r="AV124" s="652"/>
      <c r="AW124" s="652"/>
      <c r="AX124" s="652"/>
      <c r="AY124" s="652"/>
      <c r="AZ124" s="652"/>
      <c r="BA124" s="652"/>
      <c r="BB124" s="652"/>
      <c r="BC124" s="652"/>
      <c r="BD124" s="652"/>
      <c r="BE124" s="652"/>
      <c r="BF124" s="652"/>
      <c r="BG124" s="652"/>
      <c r="BH124" s="652"/>
      <c r="BI124" s="652"/>
      <c r="BJ124" s="652"/>
      <c r="BK124" s="652"/>
      <c r="BL124" s="652"/>
      <c r="BM124" s="652"/>
      <c r="BN124" s="652"/>
      <c r="BO124" s="652"/>
      <c r="BP124" s="652"/>
      <c r="BQ124" s="652"/>
    </row>
    <row r="125" spans="1:69" s="5" customFormat="1" ht="15">
      <c r="A125" s="1129" t="s">
        <v>1282</v>
      </c>
      <c r="B125" s="1070" t="s">
        <v>538</v>
      </c>
      <c r="C125" s="1071">
        <f>COUNTA(C126:C133)</f>
        <v>8</v>
      </c>
      <c r="D125" s="1071"/>
      <c r="E125" s="1071"/>
      <c r="F125" s="527"/>
      <c r="G125" s="1137"/>
      <c r="H125" s="1137"/>
      <c r="I125" s="1031" t="s">
        <v>751</v>
      </c>
      <c r="J125" s="1031"/>
      <c r="K125" s="1031"/>
      <c r="L125" s="1132">
        <v>1002</v>
      </c>
      <c r="M125" s="737" t="s">
        <v>2429</v>
      </c>
      <c r="N125" s="605"/>
      <c r="O125" s="737" t="s">
        <v>2642</v>
      </c>
      <c r="P125" s="605"/>
      <c r="Q125" s="737" t="s">
        <v>940</v>
      </c>
      <c r="R125" s="605"/>
      <c r="S125" s="804"/>
      <c r="T125" s="804"/>
      <c r="U125" s="805" t="s">
        <v>1525</v>
      </c>
      <c r="V125" s="1098"/>
      <c r="W125" s="805" t="s">
        <v>1525</v>
      </c>
      <c r="X125" s="805"/>
      <c r="Y125" s="805"/>
      <c r="Z125" s="805"/>
      <c r="AA125" s="805"/>
      <c r="AB125" s="805"/>
      <c r="AC125" s="805" t="s">
        <v>1525</v>
      </c>
      <c r="AD125" s="805"/>
      <c r="AE125" s="805"/>
      <c r="AF125" s="805"/>
      <c r="AG125" s="805"/>
      <c r="AH125" s="805"/>
      <c r="AI125" s="1417"/>
      <c r="AJ125" s="1431"/>
      <c r="AK125" s="1431"/>
      <c r="AL125" s="1099"/>
      <c r="AN125" s="650"/>
      <c r="AO125" s="652"/>
      <c r="AP125" s="661"/>
      <c r="AQ125" s="652"/>
      <c r="AR125" s="652"/>
      <c r="AS125" s="652"/>
      <c r="AT125" s="652"/>
      <c r="AU125" s="652"/>
      <c r="AV125" s="652"/>
      <c r="AW125" s="652"/>
      <c r="AX125" s="652"/>
      <c r="AY125" s="652"/>
      <c r="AZ125" s="652"/>
      <c r="BA125" s="652"/>
      <c r="BB125" s="652"/>
      <c r="BC125" s="652"/>
      <c r="BD125" s="652"/>
      <c r="BE125" s="652"/>
      <c r="BF125" s="652"/>
      <c r="BG125" s="652"/>
      <c r="BH125" s="652"/>
      <c r="BI125" s="652"/>
      <c r="BJ125" s="652"/>
      <c r="BK125" s="652"/>
      <c r="BL125" s="652"/>
      <c r="BM125" s="652"/>
      <c r="BN125" s="652"/>
      <c r="BO125" s="652"/>
      <c r="BP125" s="652"/>
      <c r="BQ125" s="652"/>
    </row>
    <row r="126" spans="1:69" s="5" customFormat="1" ht="15">
      <c r="A126" s="672" t="s">
        <v>1282</v>
      </c>
      <c r="B126" s="36"/>
      <c r="C126" s="40" t="s">
        <v>1283</v>
      </c>
      <c r="D126" s="1070" t="s">
        <v>538</v>
      </c>
      <c r="E126" s="40"/>
      <c r="F126" s="503"/>
      <c r="G126" s="503"/>
      <c r="H126" s="503"/>
      <c r="I126" s="36" t="s">
        <v>751</v>
      </c>
      <c r="J126" s="36"/>
      <c r="K126" s="36"/>
      <c r="L126" s="517">
        <v>357</v>
      </c>
      <c r="M126" s="503"/>
      <c r="N126" s="606"/>
      <c r="O126" s="503"/>
      <c r="P126" s="606"/>
      <c r="Q126" s="606"/>
      <c r="R126" s="606"/>
      <c r="S126" s="804"/>
      <c r="T126" s="804"/>
      <c r="U126" s="805"/>
      <c r="V126" s="1098"/>
      <c r="W126" s="805"/>
      <c r="X126" s="805"/>
      <c r="Y126" s="805"/>
      <c r="Z126" s="805"/>
      <c r="AA126" s="805"/>
      <c r="AB126" s="805"/>
      <c r="AC126" s="805"/>
      <c r="AD126" s="805"/>
      <c r="AE126" s="805"/>
      <c r="AF126" s="805"/>
      <c r="AG126" s="805"/>
      <c r="AH126" s="805"/>
      <c r="AI126" s="1418"/>
      <c r="AJ126" s="1432"/>
      <c r="AK126" s="1432"/>
      <c r="AL126" s="1101"/>
      <c r="AN126" s="650"/>
      <c r="AO126" s="652"/>
      <c r="AP126" s="661"/>
      <c r="AQ126" s="652"/>
      <c r="AR126" s="652"/>
      <c r="AS126" s="652"/>
      <c r="AT126" s="652"/>
      <c r="AU126" s="652"/>
      <c r="AV126" s="652"/>
      <c r="AW126" s="652"/>
      <c r="AX126" s="652"/>
      <c r="AY126" s="652"/>
      <c r="AZ126" s="652"/>
      <c r="BA126" s="652"/>
      <c r="BB126" s="652"/>
      <c r="BC126" s="652"/>
      <c r="BD126" s="652"/>
      <c r="BE126" s="652"/>
      <c r="BF126" s="652"/>
      <c r="BG126" s="652"/>
      <c r="BH126" s="652"/>
      <c r="BI126" s="652"/>
      <c r="BJ126" s="652"/>
      <c r="BK126" s="652"/>
      <c r="BL126" s="652"/>
      <c r="BM126" s="652"/>
      <c r="BN126" s="652"/>
      <c r="BO126" s="652"/>
      <c r="BP126" s="652"/>
      <c r="BQ126" s="652"/>
    </row>
    <row r="127" spans="1:69" s="5" customFormat="1" ht="15">
      <c r="A127" s="672" t="s">
        <v>1282</v>
      </c>
      <c r="B127" s="36"/>
      <c r="C127" s="40" t="s">
        <v>1284</v>
      </c>
      <c r="D127" s="1070" t="s">
        <v>538</v>
      </c>
      <c r="E127" s="40"/>
      <c r="F127" s="503"/>
      <c r="G127" s="503"/>
      <c r="H127" s="503"/>
      <c r="I127" s="36" t="s">
        <v>751</v>
      </c>
      <c r="J127" s="36"/>
      <c r="K127" s="36"/>
      <c r="L127" s="517"/>
      <c r="M127" s="503"/>
      <c r="N127" s="606"/>
      <c r="O127" s="503"/>
      <c r="P127" s="606"/>
      <c r="Q127" s="606"/>
      <c r="R127" s="606"/>
      <c r="S127" s="804"/>
      <c r="T127" s="804"/>
      <c r="U127" s="805"/>
      <c r="V127" s="1098"/>
      <c r="W127" s="805"/>
      <c r="X127" s="805"/>
      <c r="Y127" s="805"/>
      <c r="Z127" s="805"/>
      <c r="AA127" s="805"/>
      <c r="AB127" s="805"/>
      <c r="AC127" s="805"/>
      <c r="AD127" s="805"/>
      <c r="AE127" s="805"/>
      <c r="AF127" s="805"/>
      <c r="AG127" s="805"/>
      <c r="AH127" s="805"/>
      <c r="AI127" s="1418"/>
      <c r="AJ127" s="1432"/>
      <c r="AK127" s="1432"/>
      <c r="AL127" s="1101"/>
      <c r="AN127" s="650"/>
      <c r="AO127" s="652"/>
      <c r="AP127" s="661"/>
      <c r="AQ127" s="652"/>
      <c r="AR127" s="652"/>
      <c r="AS127" s="652"/>
      <c r="AT127" s="652"/>
      <c r="AU127" s="652"/>
      <c r="AV127" s="652"/>
      <c r="AW127" s="652"/>
      <c r="AX127" s="652"/>
      <c r="AY127" s="652"/>
      <c r="AZ127" s="652"/>
      <c r="BA127" s="652"/>
      <c r="BB127" s="652"/>
      <c r="BC127" s="652"/>
      <c r="BD127" s="652"/>
      <c r="BE127" s="652"/>
      <c r="BF127" s="652"/>
      <c r="BG127" s="652"/>
      <c r="BH127" s="652"/>
      <c r="BI127" s="652"/>
      <c r="BJ127" s="652"/>
      <c r="BK127" s="652"/>
      <c r="BL127" s="652"/>
      <c r="BM127" s="652"/>
      <c r="BN127" s="652"/>
      <c r="BO127" s="652"/>
      <c r="BP127" s="652"/>
      <c r="BQ127" s="652"/>
    </row>
    <row r="128" spans="1:69" s="5" customFormat="1" ht="15">
      <c r="A128" s="672" t="s">
        <v>1282</v>
      </c>
      <c r="B128" s="36"/>
      <c r="C128" s="40" t="s">
        <v>1285</v>
      </c>
      <c r="D128" s="1070" t="s">
        <v>538</v>
      </c>
      <c r="E128" s="40"/>
      <c r="F128" s="503"/>
      <c r="G128" s="503"/>
      <c r="H128" s="503"/>
      <c r="I128" s="36" t="s">
        <v>751</v>
      </c>
      <c r="J128" s="36"/>
      <c r="K128" s="36"/>
      <c r="L128" s="517"/>
      <c r="M128" s="503"/>
      <c r="N128" s="606"/>
      <c r="O128" s="503"/>
      <c r="P128" s="606"/>
      <c r="Q128" s="606"/>
      <c r="R128" s="606"/>
      <c r="S128" s="804"/>
      <c r="T128" s="804"/>
      <c r="U128" s="805"/>
      <c r="V128" s="1098"/>
      <c r="W128" s="805"/>
      <c r="X128" s="805"/>
      <c r="Y128" s="805"/>
      <c r="Z128" s="805"/>
      <c r="AA128" s="805"/>
      <c r="AB128" s="805"/>
      <c r="AC128" s="805"/>
      <c r="AD128" s="805"/>
      <c r="AE128" s="805"/>
      <c r="AF128" s="805"/>
      <c r="AG128" s="805"/>
      <c r="AH128" s="805"/>
      <c r="AI128" s="1418"/>
      <c r="AJ128" s="1432"/>
      <c r="AK128" s="1432"/>
      <c r="AL128" s="1101"/>
      <c r="AN128" s="650"/>
      <c r="AO128" s="652"/>
      <c r="AP128" s="661"/>
      <c r="AQ128" s="652"/>
      <c r="AR128" s="652"/>
      <c r="AS128" s="652"/>
      <c r="AT128" s="652"/>
      <c r="AU128" s="652"/>
      <c r="AV128" s="652"/>
      <c r="AW128" s="652"/>
      <c r="AX128" s="652"/>
      <c r="AY128" s="652"/>
      <c r="AZ128" s="652"/>
      <c r="BA128" s="652"/>
      <c r="BB128" s="652"/>
      <c r="BC128" s="652"/>
      <c r="BD128" s="652"/>
      <c r="BE128" s="652"/>
      <c r="BF128" s="652"/>
      <c r="BG128" s="652"/>
      <c r="BH128" s="652"/>
      <c r="BI128" s="652"/>
      <c r="BJ128" s="652"/>
      <c r="BK128" s="652"/>
      <c r="BL128" s="652"/>
      <c r="BM128" s="652"/>
      <c r="BN128" s="652"/>
      <c r="BO128" s="652"/>
      <c r="BP128" s="652"/>
      <c r="BQ128" s="652"/>
    </row>
    <row r="129" spans="1:69" s="5" customFormat="1" ht="15">
      <c r="A129" s="672" t="s">
        <v>1282</v>
      </c>
      <c r="B129" s="36"/>
      <c r="C129" s="40" t="s">
        <v>1286</v>
      </c>
      <c r="D129" s="1070" t="s">
        <v>538</v>
      </c>
      <c r="E129" s="40"/>
      <c r="F129" s="503"/>
      <c r="G129" s="503"/>
      <c r="H129" s="503"/>
      <c r="I129" s="36" t="s">
        <v>751</v>
      </c>
      <c r="J129" s="36"/>
      <c r="K129" s="36"/>
      <c r="L129" s="517"/>
      <c r="M129" s="503"/>
      <c r="N129" s="606"/>
      <c r="O129" s="503"/>
      <c r="P129" s="606"/>
      <c r="Q129" s="606"/>
      <c r="R129" s="606"/>
      <c r="S129" s="804"/>
      <c r="T129" s="804"/>
      <c r="U129" s="805"/>
      <c r="V129" s="1098"/>
      <c r="W129" s="805"/>
      <c r="X129" s="805"/>
      <c r="Y129" s="805"/>
      <c r="Z129" s="805"/>
      <c r="AA129" s="805"/>
      <c r="AB129" s="805"/>
      <c r="AC129" s="805"/>
      <c r="AD129" s="805"/>
      <c r="AE129" s="805"/>
      <c r="AF129" s="805"/>
      <c r="AG129" s="805"/>
      <c r="AH129" s="805"/>
      <c r="AI129" s="1418"/>
      <c r="AJ129" s="1432"/>
      <c r="AK129" s="1432"/>
      <c r="AL129" s="1101"/>
      <c r="AN129" s="650"/>
      <c r="AO129" s="652"/>
      <c r="AP129" s="661"/>
      <c r="AQ129" s="652"/>
      <c r="AR129" s="652"/>
      <c r="AS129" s="652"/>
      <c r="AT129" s="652"/>
      <c r="AU129" s="652"/>
      <c r="AV129" s="652"/>
      <c r="AW129" s="652"/>
      <c r="AX129" s="652"/>
      <c r="AY129" s="652"/>
      <c r="AZ129" s="652"/>
      <c r="BA129" s="652"/>
      <c r="BB129" s="652"/>
      <c r="BC129" s="652"/>
      <c r="BD129" s="652"/>
      <c r="BE129" s="652"/>
      <c r="BF129" s="652"/>
      <c r="BG129" s="652"/>
      <c r="BH129" s="652"/>
      <c r="BI129" s="652"/>
      <c r="BJ129" s="652"/>
      <c r="BK129" s="652"/>
      <c r="BL129" s="652"/>
      <c r="BM129" s="652"/>
      <c r="BN129" s="652"/>
      <c r="BO129" s="652"/>
      <c r="BP129" s="652"/>
      <c r="BQ129" s="652"/>
    </row>
    <row r="130" spans="1:69" s="5" customFormat="1" ht="15">
      <c r="A130" s="672" t="s">
        <v>1282</v>
      </c>
      <c r="B130" s="36"/>
      <c r="C130" s="40" t="s">
        <v>1287</v>
      </c>
      <c r="D130" s="1070" t="s">
        <v>538</v>
      </c>
      <c r="E130" s="40"/>
      <c r="F130" s="503"/>
      <c r="G130" s="503"/>
      <c r="H130" s="503"/>
      <c r="I130" s="36" t="s">
        <v>751</v>
      </c>
      <c r="J130" s="36"/>
      <c r="K130" s="36"/>
      <c r="L130" s="517">
        <v>476</v>
      </c>
      <c r="M130" s="503"/>
      <c r="N130" s="606"/>
      <c r="O130" s="503"/>
      <c r="P130" s="606"/>
      <c r="Q130" s="606"/>
      <c r="R130" s="606"/>
      <c r="S130" s="804"/>
      <c r="T130" s="804"/>
      <c r="U130" s="805"/>
      <c r="V130" s="1098"/>
      <c r="W130" s="805"/>
      <c r="X130" s="805"/>
      <c r="Y130" s="805"/>
      <c r="Z130" s="805"/>
      <c r="AA130" s="805"/>
      <c r="AB130" s="805"/>
      <c r="AC130" s="805"/>
      <c r="AD130" s="805"/>
      <c r="AE130" s="805"/>
      <c r="AF130" s="805"/>
      <c r="AG130" s="805"/>
      <c r="AH130" s="805"/>
      <c r="AI130" s="1418"/>
      <c r="AJ130" s="1432"/>
      <c r="AK130" s="1432"/>
      <c r="AL130" s="1101"/>
      <c r="AN130" s="650"/>
      <c r="AO130" s="652"/>
      <c r="AP130" s="661"/>
      <c r="AQ130" s="652"/>
      <c r="AR130" s="652"/>
      <c r="AS130" s="652"/>
      <c r="AT130" s="652"/>
      <c r="AU130" s="652"/>
      <c r="AV130" s="652"/>
      <c r="AW130" s="652"/>
      <c r="AX130" s="652"/>
      <c r="AY130" s="652"/>
      <c r="AZ130" s="652"/>
      <c r="BA130" s="652"/>
      <c r="BB130" s="652"/>
      <c r="BC130" s="652"/>
      <c r="BD130" s="652"/>
      <c r="BE130" s="652"/>
      <c r="BF130" s="652"/>
      <c r="BG130" s="652"/>
      <c r="BH130" s="652"/>
      <c r="BI130" s="652"/>
      <c r="BJ130" s="652"/>
      <c r="BK130" s="652"/>
      <c r="BL130" s="652"/>
      <c r="BM130" s="652"/>
      <c r="BN130" s="652"/>
      <c r="BO130" s="652"/>
      <c r="BP130" s="652"/>
      <c r="BQ130" s="652"/>
    </row>
    <row r="131" spans="1:69" s="5" customFormat="1" ht="15">
      <c r="A131" s="672" t="s">
        <v>1282</v>
      </c>
      <c r="B131" s="36"/>
      <c r="C131" s="40" t="s">
        <v>1288</v>
      </c>
      <c r="D131" s="1070" t="s">
        <v>538</v>
      </c>
      <c r="E131" s="40"/>
      <c r="F131" s="503"/>
      <c r="G131" s="503"/>
      <c r="H131" s="503"/>
      <c r="I131" s="36" t="s">
        <v>751</v>
      </c>
      <c r="J131" s="49"/>
      <c r="K131" s="49"/>
      <c r="L131" s="579">
        <v>139</v>
      </c>
      <c r="M131" s="503"/>
      <c r="N131" s="606"/>
      <c r="O131" s="503"/>
      <c r="P131" s="606"/>
      <c r="Q131" s="606"/>
      <c r="R131" s="606"/>
      <c r="S131" s="804"/>
      <c r="T131" s="804"/>
      <c r="U131" s="805"/>
      <c r="V131" s="1098"/>
      <c r="W131" s="805"/>
      <c r="X131" s="805"/>
      <c r="Y131" s="805"/>
      <c r="Z131" s="805"/>
      <c r="AA131" s="805"/>
      <c r="AB131" s="805"/>
      <c r="AC131" s="805"/>
      <c r="AD131" s="805"/>
      <c r="AE131" s="805"/>
      <c r="AF131" s="805"/>
      <c r="AG131" s="805"/>
      <c r="AH131" s="805"/>
      <c r="AI131" s="1418"/>
      <c r="AJ131" s="1432"/>
      <c r="AK131" s="1432"/>
      <c r="AL131" s="1101"/>
      <c r="AN131" s="650"/>
      <c r="AO131" s="652"/>
      <c r="AP131" s="661"/>
      <c r="AQ131" s="652"/>
      <c r="AR131" s="652"/>
      <c r="AS131" s="652"/>
      <c r="AT131" s="652"/>
      <c r="AU131" s="652"/>
      <c r="AV131" s="652"/>
      <c r="AW131" s="652"/>
      <c r="AX131" s="652"/>
      <c r="AY131" s="652"/>
      <c r="AZ131" s="652"/>
      <c r="BA131" s="652"/>
      <c r="BB131" s="652"/>
      <c r="BC131" s="652"/>
      <c r="BD131" s="652"/>
      <c r="BE131" s="652"/>
      <c r="BF131" s="652"/>
      <c r="BG131" s="652"/>
      <c r="BH131" s="652"/>
      <c r="BI131" s="652"/>
      <c r="BJ131" s="652"/>
      <c r="BK131" s="652"/>
      <c r="BL131" s="652"/>
      <c r="BM131" s="652"/>
      <c r="BN131" s="652"/>
      <c r="BO131" s="652"/>
      <c r="BP131" s="652"/>
      <c r="BQ131" s="652"/>
    </row>
    <row r="132" spans="1:69" s="5" customFormat="1" ht="15">
      <c r="A132" s="672" t="s">
        <v>1282</v>
      </c>
      <c r="B132" s="36"/>
      <c r="C132" s="40" t="s">
        <v>1289</v>
      </c>
      <c r="D132" s="1070" t="s">
        <v>538</v>
      </c>
      <c r="E132" s="40"/>
      <c r="F132" s="503"/>
      <c r="G132" s="503"/>
      <c r="H132" s="503"/>
      <c r="I132" s="36" t="s">
        <v>751</v>
      </c>
      <c r="J132" s="36"/>
      <c r="K132" s="36"/>
      <c r="L132" s="517"/>
      <c r="M132" s="503"/>
      <c r="N132" s="606"/>
      <c r="O132" s="503"/>
      <c r="P132" s="606"/>
      <c r="Q132" s="606"/>
      <c r="R132" s="606"/>
      <c r="S132" s="804"/>
      <c r="T132" s="804"/>
      <c r="U132" s="805"/>
      <c r="V132" s="1098"/>
      <c r="W132" s="805"/>
      <c r="X132" s="805"/>
      <c r="Y132" s="805"/>
      <c r="Z132" s="805"/>
      <c r="AA132" s="805"/>
      <c r="AB132" s="805"/>
      <c r="AC132" s="805"/>
      <c r="AD132" s="805"/>
      <c r="AE132" s="805"/>
      <c r="AF132" s="805"/>
      <c r="AG132" s="805"/>
      <c r="AH132" s="805"/>
      <c r="AI132" s="1418"/>
      <c r="AJ132" s="1432"/>
      <c r="AK132" s="1432"/>
      <c r="AL132" s="1101"/>
      <c r="AN132" s="650"/>
      <c r="AO132" s="652"/>
      <c r="AP132" s="661"/>
      <c r="AQ132" s="652"/>
      <c r="AR132" s="652"/>
      <c r="AS132" s="652"/>
      <c r="AT132" s="652"/>
      <c r="AU132" s="652"/>
      <c r="AV132" s="652"/>
      <c r="AW132" s="652"/>
      <c r="AX132" s="652"/>
      <c r="AY132" s="652"/>
      <c r="AZ132" s="652"/>
      <c r="BA132" s="652"/>
      <c r="BB132" s="652"/>
      <c r="BC132" s="652"/>
      <c r="BD132" s="652"/>
      <c r="BE132" s="652"/>
      <c r="BF132" s="652"/>
      <c r="BG132" s="652"/>
      <c r="BH132" s="652"/>
      <c r="BI132" s="652"/>
      <c r="BJ132" s="652"/>
      <c r="BK132" s="652"/>
      <c r="BL132" s="652"/>
      <c r="BM132" s="652"/>
      <c r="BN132" s="652"/>
      <c r="BO132" s="652"/>
      <c r="BP132" s="652"/>
      <c r="BQ132" s="652"/>
    </row>
    <row r="133" spans="1:69" s="5" customFormat="1" ht="15">
      <c r="A133" s="672" t="s">
        <v>1282</v>
      </c>
      <c r="B133" s="36"/>
      <c r="C133" s="40" t="s">
        <v>1290</v>
      </c>
      <c r="D133" s="1070" t="s">
        <v>538</v>
      </c>
      <c r="E133" s="40"/>
      <c r="F133" s="503"/>
      <c r="G133" s="503"/>
      <c r="H133" s="503"/>
      <c r="I133" s="36" t="s">
        <v>751</v>
      </c>
      <c r="J133" s="36"/>
      <c r="K133" s="36"/>
      <c r="L133" s="517"/>
      <c r="M133" s="503"/>
      <c r="N133" s="606"/>
      <c r="O133" s="503"/>
      <c r="P133" s="606"/>
      <c r="Q133" s="606"/>
      <c r="R133" s="606"/>
      <c r="S133" s="804"/>
      <c r="T133" s="804"/>
      <c r="U133" s="805"/>
      <c r="V133" s="1098"/>
      <c r="W133" s="805"/>
      <c r="X133" s="805"/>
      <c r="Y133" s="805"/>
      <c r="Z133" s="805"/>
      <c r="AA133" s="805"/>
      <c r="AB133" s="805"/>
      <c r="AC133" s="805"/>
      <c r="AD133" s="805"/>
      <c r="AE133" s="805"/>
      <c r="AF133" s="805"/>
      <c r="AG133" s="805"/>
      <c r="AH133" s="805"/>
      <c r="AI133" s="1418"/>
      <c r="AJ133" s="1432"/>
      <c r="AK133" s="1432"/>
      <c r="AL133" s="1101"/>
      <c r="AN133" s="650"/>
      <c r="AO133" s="652"/>
      <c r="AP133" s="661"/>
      <c r="AQ133" s="652"/>
      <c r="AR133" s="652"/>
      <c r="AS133" s="652"/>
      <c r="AT133" s="652"/>
      <c r="AU133" s="652"/>
      <c r="AV133" s="652"/>
      <c r="AW133" s="652"/>
      <c r="AX133" s="652"/>
      <c r="AY133" s="652"/>
      <c r="AZ133" s="652"/>
      <c r="BA133" s="652"/>
      <c r="BB133" s="652"/>
      <c r="BC133" s="652"/>
      <c r="BD133" s="652"/>
      <c r="BE133" s="652"/>
      <c r="BF133" s="652"/>
      <c r="BG133" s="652"/>
      <c r="BH133" s="652"/>
      <c r="BI133" s="652"/>
      <c r="BJ133" s="652"/>
      <c r="BK133" s="652"/>
      <c r="BL133" s="652"/>
      <c r="BM133" s="652"/>
      <c r="BN133" s="652"/>
      <c r="BO133" s="652"/>
      <c r="BP133" s="652"/>
      <c r="BQ133" s="652"/>
    </row>
    <row r="134" spans="1:69" s="5" customFormat="1" ht="15">
      <c r="A134" s="672"/>
      <c r="B134" s="36"/>
      <c r="C134" s="40"/>
      <c r="D134" s="40"/>
      <c r="E134" s="40"/>
      <c r="F134" s="503"/>
      <c r="G134" s="503"/>
      <c r="H134" s="503"/>
      <c r="I134" s="36"/>
      <c r="J134" s="36"/>
      <c r="K134" s="36"/>
      <c r="L134" s="517"/>
      <c r="M134" s="503"/>
      <c r="N134" s="606"/>
      <c r="O134" s="503"/>
      <c r="P134" s="606"/>
      <c r="Q134" s="606"/>
      <c r="R134" s="606"/>
      <c r="S134" s="804"/>
      <c r="T134" s="804"/>
      <c r="U134" s="805"/>
      <c r="V134" s="1098"/>
      <c r="W134" s="805"/>
      <c r="X134" s="805"/>
      <c r="Y134" s="805"/>
      <c r="Z134" s="805"/>
      <c r="AA134" s="805"/>
      <c r="AB134" s="805"/>
      <c r="AC134" s="805"/>
      <c r="AD134" s="805"/>
      <c r="AE134" s="805"/>
      <c r="AF134" s="805"/>
      <c r="AG134" s="805"/>
      <c r="AH134" s="805"/>
      <c r="AI134" s="1115"/>
      <c r="AJ134" s="1116"/>
      <c r="AK134" s="1116"/>
      <c r="AL134" s="1117"/>
      <c r="AN134" s="650"/>
      <c r="AO134" s="652"/>
      <c r="AP134" s="661"/>
      <c r="AQ134" s="652"/>
      <c r="AR134" s="652"/>
      <c r="AS134" s="652"/>
      <c r="AT134" s="652"/>
      <c r="AU134" s="652"/>
      <c r="AV134" s="652"/>
      <c r="AW134" s="652"/>
      <c r="AX134" s="652"/>
      <c r="AY134" s="652"/>
      <c r="AZ134" s="652"/>
      <c r="BA134" s="652"/>
      <c r="BB134" s="652"/>
      <c r="BC134" s="652"/>
      <c r="BD134" s="652"/>
      <c r="BE134" s="652"/>
      <c r="BF134" s="652"/>
      <c r="BG134" s="652"/>
      <c r="BH134" s="652"/>
      <c r="BI134" s="652"/>
      <c r="BJ134" s="652"/>
      <c r="BK134" s="652"/>
      <c r="BL134" s="652"/>
      <c r="BM134" s="652"/>
      <c r="BN134" s="652"/>
      <c r="BO134" s="652"/>
      <c r="BP134" s="652"/>
      <c r="BQ134" s="652"/>
    </row>
    <row r="135" spans="1:69" s="5" customFormat="1" ht="15">
      <c r="A135" s="490"/>
      <c r="B135" s="27"/>
      <c r="C135" s="27"/>
      <c r="D135" s="27"/>
      <c r="E135" s="27"/>
      <c r="F135" s="527"/>
      <c r="G135" s="527"/>
      <c r="H135" s="527"/>
      <c r="I135" s="27"/>
      <c r="J135" s="27"/>
      <c r="K135" s="27"/>
      <c r="L135" s="526">
        <f>SUM(L136:L150)</f>
        <v>667</v>
      </c>
      <c r="M135" s="527"/>
      <c r="N135" s="605"/>
      <c r="O135" s="737" t="s">
        <v>1519</v>
      </c>
      <c r="P135" s="605"/>
      <c r="Q135" s="605"/>
      <c r="R135" s="605"/>
      <c r="S135" s="804">
        <f t="shared" ref="S135:AH135" si="11">COUNTA(S125:S133)</f>
        <v>0</v>
      </c>
      <c r="T135" s="804">
        <f t="shared" si="11"/>
        <v>0</v>
      </c>
      <c r="U135" s="804">
        <f t="shared" si="11"/>
        <v>1</v>
      </c>
      <c r="V135" s="1098">
        <f t="shared" si="11"/>
        <v>0</v>
      </c>
      <c r="W135" s="804">
        <f t="shared" si="11"/>
        <v>1</v>
      </c>
      <c r="X135" s="804">
        <f t="shared" si="11"/>
        <v>0</v>
      </c>
      <c r="Y135" s="804">
        <f t="shared" si="11"/>
        <v>0</v>
      </c>
      <c r="Z135" s="804">
        <f t="shared" si="11"/>
        <v>0</v>
      </c>
      <c r="AA135" s="804">
        <f t="shared" si="11"/>
        <v>0</v>
      </c>
      <c r="AB135" s="804">
        <f t="shared" si="11"/>
        <v>0</v>
      </c>
      <c r="AC135" s="804">
        <f t="shared" si="11"/>
        <v>1</v>
      </c>
      <c r="AD135" s="804">
        <f t="shared" si="11"/>
        <v>0</v>
      </c>
      <c r="AE135" s="804">
        <f t="shared" si="11"/>
        <v>0</v>
      </c>
      <c r="AF135" s="804">
        <f t="shared" si="11"/>
        <v>0</v>
      </c>
      <c r="AG135" s="804">
        <f t="shared" si="11"/>
        <v>0</v>
      </c>
      <c r="AH135" s="804">
        <f t="shared" si="11"/>
        <v>0</v>
      </c>
      <c r="AI135" s="1786"/>
      <c r="AJ135" s="1787"/>
      <c r="AK135" s="1787"/>
      <c r="AL135" s="1788"/>
      <c r="AN135" s="650"/>
      <c r="AO135" s="652"/>
      <c r="AP135" s="661"/>
      <c r="AQ135" s="652"/>
      <c r="AR135" s="652"/>
      <c r="AS135" s="652"/>
      <c r="AT135" s="652"/>
      <c r="AU135" s="652"/>
      <c r="AV135" s="652"/>
      <c r="AW135" s="652"/>
      <c r="AX135" s="652"/>
      <c r="AY135" s="652"/>
      <c r="AZ135" s="652"/>
      <c r="BA135" s="652"/>
      <c r="BB135" s="652"/>
      <c r="BC135" s="652"/>
      <c r="BD135" s="652"/>
      <c r="BE135" s="652"/>
      <c r="BF135" s="652"/>
      <c r="BG135" s="652"/>
      <c r="BH135" s="652"/>
      <c r="BI135" s="652"/>
      <c r="BJ135" s="652"/>
      <c r="BK135" s="652"/>
      <c r="BL135" s="652"/>
      <c r="BM135" s="652"/>
      <c r="BN135" s="652"/>
      <c r="BO135" s="652"/>
      <c r="BP135" s="652"/>
      <c r="BQ135" s="652"/>
    </row>
    <row r="136" spans="1:69" s="5" customFormat="1" ht="15">
      <c r="A136" s="490" t="s">
        <v>531</v>
      </c>
      <c r="B136" s="1070" t="s">
        <v>532</v>
      </c>
      <c r="C136" s="1071">
        <f>COUNTA(C137:C150)</f>
        <v>14</v>
      </c>
      <c r="D136" s="1071"/>
      <c r="E136" s="1071"/>
      <c r="F136" s="527"/>
      <c r="G136" s="527"/>
      <c r="H136" s="527"/>
      <c r="I136" s="27" t="s">
        <v>751</v>
      </c>
      <c r="J136" s="27"/>
      <c r="K136" s="27"/>
      <c r="L136" s="526">
        <v>665</v>
      </c>
      <c r="M136" s="737" t="s">
        <v>692</v>
      </c>
      <c r="N136" s="605"/>
      <c r="O136" s="737" t="s">
        <v>2642</v>
      </c>
      <c r="P136" s="605"/>
      <c r="Q136" s="737" t="s">
        <v>940</v>
      </c>
      <c r="R136" s="605"/>
      <c r="S136" s="804"/>
      <c r="T136" s="804" t="s">
        <v>1525</v>
      </c>
      <c r="U136" s="805"/>
      <c r="V136" s="1098"/>
      <c r="W136" s="805" t="s">
        <v>1525</v>
      </c>
      <c r="X136" s="805"/>
      <c r="Y136" s="805"/>
      <c r="Z136" s="805"/>
      <c r="AA136" s="805" t="s">
        <v>1525</v>
      </c>
      <c r="AB136" s="805"/>
      <c r="AC136" s="805" t="s">
        <v>1525</v>
      </c>
      <c r="AD136" s="805"/>
      <c r="AE136" s="805"/>
      <c r="AF136" s="805"/>
      <c r="AG136" s="805"/>
      <c r="AH136" s="805"/>
      <c r="AI136" s="1417"/>
      <c r="AJ136" s="1431"/>
      <c r="AK136" s="1431"/>
      <c r="AL136" s="1099"/>
      <c r="AN136" s="650"/>
      <c r="AO136" s="652"/>
      <c r="AP136" s="661"/>
      <c r="AQ136" s="652"/>
      <c r="AR136" s="652"/>
      <c r="AS136" s="652"/>
      <c r="AT136" s="652"/>
      <c r="AU136" s="652"/>
      <c r="AV136" s="652"/>
      <c r="AW136" s="652"/>
      <c r="AX136" s="652"/>
      <c r="AY136" s="652"/>
      <c r="AZ136" s="652"/>
      <c r="BA136" s="652"/>
      <c r="BB136" s="652"/>
      <c r="BC136" s="652"/>
      <c r="BD136" s="652"/>
      <c r="BE136" s="652"/>
      <c r="BF136" s="652"/>
      <c r="BG136" s="652"/>
      <c r="BH136" s="652"/>
      <c r="BI136" s="652"/>
      <c r="BJ136" s="652"/>
      <c r="BK136" s="652"/>
      <c r="BL136" s="652"/>
      <c r="BM136" s="652"/>
      <c r="BN136" s="652"/>
      <c r="BO136" s="652"/>
      <c r="BP136" s="652"/>
      <c r="BQ136" s="652"/>
    </row>
    <row r="137" spans="1:69" s="5" customFormat="1" ht="15">
      <c r="A137" s="672" t="s">
        <v>531</v>
      </c>
      <c r="B137" s="26"/>
      <c r="C137" s="40" t="s">
        <v>1299</v>
      </c>
      <c r="D137" s="1070" t="s">
        <v>532</v>
      </c>
      <c r="E137" s="40"/>
      <c r="F137" s="506"/>
      <c r="G137" s="506"/>
      <c r="H137" s="506"/>
      <c r="I137" s="40" t="s">
        <v>751</v>
      </c>
      <c r="J137" s="243"/>
      <c r="K137" s="243"/>
      <c r="L137" s="546"/>
      <c r="M137" s="506"/>
      <c r="N137" s="608"/>
      <c r="O137" s="506"/>
      <c r="P137" s="608"/>
      <c r="Q137" s="608"/>
      <c r="R137" s="608"/>
      <c r="S137" s="806"/>
      <c r="T137" s="806"/>
      <c r="U137" s="807"/>
      <c r="V137" s="1100"/>
      <c r="W137" s="805"/>
      <c r="X137" s="805"/>
      <c r="Y137" s="807"/>
      <c r="Z137" s="807"/>
      <c r="AA137" s="805"/>
      <c r="AB137" s="807"/>
      <c r="AC137" s="805"/>
      <c r="AD137" s="805"/>
      <c r="AE137" s="805"/>
      <c r="AF137" s="805"/>
      <c r="AG137" s="807"/>
      <c r="AH137" s="805"/>
      <c r="AI137" s="1418"/>
      <c r="AJ137" s="1432"/>
      <c r="AK137" s="1432"/>
      <c r="AL137" s="1101"/>
      <c r="AN137" s="650"/>
      <c r="AO137" s="652"/>
      <c r="AP137" s="661"/>
      <c r="AQ137" s="652"/>
      <c r="AR137" s="652"/>
      <c r="AS137" s="652"/>
      <c r="AT137" s="652"/>
      <c r="AU137" s="652"/>
      <c r="AV137" s="652"/>
      <c r="AW137" s="652"/>
      <c r="AX137" s="652"/>
      <c r="AY137" s="652"/>
      <c r="AZ137" s="652"/>
      <c r="BA137" s="652"/>
      <c r="BB137" s="652"/>
      <c r="BC137" s="652"/>
      <c r="BD137" s="652"/>
      <c r="BE137" s="652"/>
      <c r="BF137" s="652"/>
      <c r="BG137" s="652"/>
      <c r="BH137" s="652"/>
      <c r="BI137" s="652"/>
      <c r="BJ137" s="652"/>
      <c r="BK137" s="652"/>
      <c r="BL137" s="652"/>
      <c r="BM137" s="652"/>
      <c r="BN137" s="652"/>
      <c r="BO137" s="652"/>
      <c r="BP137" s="652"/>
      <c r="BQ137" s="652"/>
    </row>
    <row r="138" spans="1:69" s="5" customFormat="1" ht="15">
      <c r="A138" s="672" t="s">
        <v>531</v>
      </c>
      <c r="B138" s="26"/>
      <c r="C138" s="40" t="s">
        <v>1300</v>
      </c>
      <c r="D138" s="1070" t="s">
        <v>532</v>
      </c>
      <c r="E138" s="40"/>
      <c r="F138" s="506"/>
      <c r="G138" s="506"/>
      <c r="H138" s="506"/>
      <c r="I138" s="40" t="s">
        <v>1207</v>
      </c>
      <c r="J138" s="243"/>
      <c r="K138" s="243"/>
      <c r="L138" s="546"/>
      <c r="M138" s="506"/>
      <c r="N138" s="608"/>
      <c r="O138" s="506"/>
      <c r="P138" s="608"/>
      <c r="Q138" s="608"/>
      <c r="R138" s="608"/>
      <c r="S138" s="806"/>
      <c r="T138" s="806"/>
      <c r="U138" s="807"/>
      <c r="V138" s="1100"/>
      <c r="W138" s="805"/>
      <c r="X138" s="805"/>
      <c r="Y138" s="807"/>
      <c r="Z138" s="807"/>
      <c r="AA138" s="805"/>
      <c r="AB138" s="807"/>
      <c r="AC138" s="805"/>
      <c r="AD138" s="805"/>
      <c r="AE138" s="805"/>
      <c r="AF138" s="805"/>
      <c r="AG138" s="807"/>
      <c r="AH138" s="805"/>
      <c r="AI138" s="1418"/>
      <c r="AJ138" s="1432"/>
      <c r="AK138" s="1432"/>
      <c r="AL138" s="1101"/>
      <c r="AN138" s="650"/>
      <c r="AO138" s="652"/>
      <c r="AP138" s="661"/>
      <c r="AQ138" s="652"/>
      <c r="AR138" s="652"/>
      <c r="AS138" s="652"/>
      <c r="AT138" s="652"/>
      <c r="AU138" s="652"/>
      <c r="AV138" s="652"/>
      <c r="AW138" s="652"/>
      <c r="AX138" s="652"/>
      <c r="AY138" s="652"/>
      <c r="AZ138" s="652"/>
      <c r="BA138" s="652"/>
      <c r="BB138" s="652"/>
      <c r="BC138" s="652"/>
      <c r="BD138" s="652"/>
      <c r="BE138" s="652"/>
      <c r="BF138" s="652"/>
      <c r="BG138" s="652"/>
      <c r="BH138" s="652"/>
      <c r="BI138" s="652"/>
      <c r="BJ138" s="652"/>
      <c r="BK138" s="652"/>
      <c r="BL138" s="652"/>
      <c r="BM138" s="652"/>
      <c r="BN138" s="652"/>
      <c r="BO138" s="652"/>
      <c r="BP138" s="652"/>
      <c r="BQ138" s="652"/>
    </row>
    <row r="139" spans="1:69" s="5" customFormat="1" ht="15">
      <c r="A139" s="672" t="s">
        <v>531</v>
      </c>
      <c r="B139" s="26"/>
      <c r="C139" s="40" t="s">
        <v>1301</v>
      </c>
      <c r="D139" s="1070" t="s">
        <v>532</v>
      </c>
      <c r="E139" s="40"/>
      <c r="F139" s="506"/>
      <c r="G139" s="506"/>
      <c r="H139" s="506"/>
      <c r="I139" s="40" t="s">
        <v>751</v>
      </c>
      <c r="J139" s="243"/>
      <c r="K139" s="243"/>
      <c r="L139" s="546"/>
      <c r="M139" s="506"/>
      <c r="N139" s="608"/>
      <c r="O139" s="506"/>
      <c r="P139" s="608"/>
      <c r="Q139" s="608"/>
      <c r="R139" s="608"/>
      <c r="S139" s="806"/>
      <c r="T139" s="806"/>
      <c r="U139" s="807"/>
      <c r="V139" s="1100"/>
      <c r="W139" s="805"/>
      <c r="X139" s="805"/>
      <c r="Y139" s="807"/>
      <c r="Z139" s="807"/>
      <c r="AA139" s="805"/>
      <c r="AB139" s="807"/>
      <c r="AC139" s="805"/>
      <c r="AD139" s="805"/>
      <c r="AE139" s="805"/>
      <c r="AF139" s="805"/>
      <c r="AG139" s="807"/>
      <c r="AH139" s="805"/>
      <c r="AI139" s="1418"/>
      <c r="AJ139" s="1432"/>
      <c r="AK139" s="1432"/>
      <c r="AL139" s="1101"/>
      <c r="AN139" s="650"/>
      <c r="AO139" s="652"/>
      <c r="AP139" s="661"/>
      <c r="AQ139" s="652"/>
      <c r="AR139" s="652"/>
      <c r="AS139" s="652"/>
      <c r="AT139" s="652"/>
      <c r="AU139" s="652"/>
      <c r="AV139" s="652"/>
      <c r="AW139" s="652"/>
      <c r="AX139" s="652"/>
      <c r="AY139" s="652"/>
      <c r="AZ139" s="652"/>
      <c r="BA139" s="652"/>
      <c r="BB139" s="652"/>
      <c r="BC139" s="652"/>
      <c r="BD139" s="652"/>
      <c r="BE139" s="652"/>
      <c r="BF139" s="652"/>
      <c r="BG139" s="652"/>
      <c r="BH139" s="652"/>
      <c r="BI139" s="652"/>
      <c r="BJ139" s="652"/>
      <c r="BK139" s="652"/>
      <c r="BL139" s="652"/>
      <c r="BM139" s="652"/>
      <c r="BN139" s="652"/>
      <c r="BO139" s="652"/>
      <c r="BP139" s="652"/>
      <c r="BQ139" s="652"/>
    </row>
    <row r="140" spans="1:69" s="5" customFormat="1" ht="15">
      <c r="A140" s="672" t="s">
        <v>531</v>
      </c>
      <c r="B140" s="26"/>
      <c r="C140" s="40" t="s">
        <v>1302</v>
      </c>
      <c r="D140" s="1070" t="s">
        <v>532</v>
      </c>
      <c r="E140" s="40"/>
      <c r="F140" s="506"/>
      <c r="G140" s="506"/>
      <c r="H140" s="506"/>
      <c r="I140" s="40" t="s">
        <v>751</v>
      </c>
      <c r="J140" s="243"/>
      <c r="K140" s="243"/>
      <c r="L140" s="546"/>
      <c r="M140" s="506"/>
      <c r="N140" s="608"/>
      <c r="O140" s="506"/>
      <c r="P140" s="608"/>
      <c r="Q140" s="608"/>
      <c r="R140" s="608"/>
      <c r="S140" s="806"/>
      <c r="T140" s="806"/>
      <c r="U140" s="807"/>
      <c r="V140" s="1100"/>
      <c r="W140" s="805"/>
      <c r="X140" s="805"/>
      <c r="Y140" s="807"/>
      <c r="Z140" s="807"/>
      <c r="AA140" s="805"/>
      <c r="AB140" s="807"/>
      <c r="AC140" s="805"/>
      <c r="AD140" s="805"/>
      <c r="AE140" s="805"/>
      <c r="AF140" s="805"/>
      <c r="AG140" s="807"/>
      <c r="AH140" s="805"/>
      <c r="AI140" s="1418"/>
      <c r="AJ140" s="1432"/>
      <c r="AK140" s="1432"/>
      <c r="AL140" s="1101"/>
      <c r="AN140" s="650"/>
      <c r="AO140" s="652"/>
      <c r="AP140" s="661"/>
      <c r="AQ140" s="652"/>
      <c r="AR140" s="652"/>
      <c r="AS140" s="652"/>
      <c r="AT140" s="652"/>
      <c r="AU140" s="652"/>
      <c r="AV140" s="652"/>
      <c r="AW140" s="652"/>
      <c r="AX140" s="652"/>
      <c r="AY140" s="652"/>
      <c r="AZ140" s="652"/>
      <c r="BA140" s="652"/>
      <c r="BB140" s="652"/>
      <c r="BC140" s="652"/>
      <c r="BD140" s="652"/>
      <c r="BE140" s="652"/>
      <c r="BF140" s="652"/>
      <c r="BG140" s="652"/>
      <c r="BH140" s="652"/>
      <c r="BI140" s="652"/>
      <c r="BJ140" s="652"/>
      <c r="BK140" s="652"/>
      <c r="BL140" s="652"/>
      <c r="BM140" s="652"/>
      <c r="BN140" s="652"/>
      <c r="BO140" s="652"/>
      <c r="BP140" s="652"/>
      <c r="BQ140" s="652"/>
    </row>
    <row r="141" spans="1:69" s="5" customFormat="1" ht="15">
      <c r="A141" s="672" t="s">
        <v>531</v>
      </c>
      <c r="B141" s="26"/>
      <c r="C141" s="40" t="s">
        <v>1303</v>
      </c>
      <c r="D141" s="1070" t="s">
        <v>532</v>
      </c>
      <c r="E141" s="40"/>
      <c r="F141" s="506"/>
      <c r="G141" s="506"/>
      <c r="H141" s="506"/>
      <c r="I141" s="40" t="s">
        <v>751</v>
      </c>
      <c r="J141" s="243"/>
      <c r="K141" s="243"/>
      <c r="L141" s="546">
        <v>2</v>
      </c>
      <c r="M141" s="506"/>
      <c r="N141" s="608"/>
      <c r="O141" s="506"/>
      <c r="P141" s="608"/>
      <c r="Q141" s="608"/>
      <c r="R141" s="608"/>
      <c r="S141" s="806"/>
      <c r="T141" s="806"/>
      <c r="U141" s="807"/>
      <c r="V141" s="1100"/>
      <c r="W141" s="805"/>
      <c r="X141" s="805"/>
      <c r="Y141" s="807"/>
      <c r="Z141" s="807"/>
      <c r="AA141" s="805"/>
      <c r="AB141" s="807"/>
      <c r="AC141" s="805"/>
      <c r="AD141" s="805"/>
      <c r="AE141" s="805"/>
      <c r="AF141" s="805"/>
      <c r="AG141" s="807"/>
      <c r="AH141" s="805"/>
      <c r="AI141" s="1418"/>
      <c r="AJ141" s="1432"/>
      <c r="AK141" s="1432"/>
      <c r="AL141" s="1101"/>
      <c r="AN141" s="650"/>
      <c r="AO141" s="652"/>
      <c r="AP141" s="661"/>
      <c r="AQ141" s="652"/>
      <c r="AR141" s="652"/>
      <c r="AS141" s="652"/>
      <c r="AT141" s="652"/>
      <c r="AU141" s="652"/>
      <c r="AV141" s="652"/>
      <c r="AW141" s="652"/>
      <c r="AX141" s="652"/>
      <c r="AY141" s="652"/>
      <c r="AZ141" s="652"/>
      <c r="BA141" s="652"/>
      <c r="BB141" s="652"/>
      <c r="BC141" s="652"/>
      <c r="BD141" s="652"/>
      <c r="BE141" s="652"/>
      <c r="BF141" s="652"/>
      <c r="BG141" s="652"/>
      <c r="BH141" s="652"/>
      <c r="BI141" s="652"/>
      <c r="BJ141" s="652"/>
      <c r="BK141" s="652"/>
      <c r="BL141" s="652"/>
      <c r="BM141" s="652"/>
      <c r="BN141" s="652"/>
      <c r="BO141" s="652"/>
      <c r="BP141" s="652"/>
      <c r="BQ141" s="652"/>
    </row>
    <row r="142" spans="1:69" s="5" customFormat="1" ht="15">
      <c r="A142" s="672" t="s">
        <v>531</v>
      </c>
      <c r="B142" s="26"/>
      <c r="C142" s="40" t="s">
        <v>1304</v>
      </c>
      <c r="D142" s="1070" t="s">
        <v>532</v>
      </c>
      <c r="E142" s="40"/>
      <c r="F142" s="506"/>
      <c r="G142" s="506"/>
      <c r="H142" s="506"/>
      <c r="I142" s="40" t="s">
        <v>689</v>
      </c>
      <c r="J142" s="243"/>
      <c r="K142" s="243"/>
      <c r="L142" s="546"/>
      <c r="M142" s="506"/>
      <c r="N142" s="608"/>
      <c r="O142" s="506"/>
      <c r="P142" s="608"/>
      <c r="Q142" s="608"/>
      <c r="R142" s="608"/>
      <c r="S142" s="806"/>
      <c r="T142" s="806"/>
      <c r="U142" s="807"/>
      <c r="V142" s="1100"/>
      <c r="W142" s="805"/>
      <c r="X142" s="805"/>
      <c r="Y142" s="807"/>
      <c r="Z142" s="807"/>
      <c r="AA142" s="805"/>
      <c r="AB142" s="807"/>
      <c r="AC142" s="805"/>
      <c r="AD142" s="805"/>
      <c r="AE142" s="805"/>
      <c r="AF142" s="805"/>
      <c r="AG142" s="807"/>
      <c r="AH142" s="805"/>
      <c r="AI142" s="1418"/>
      <c r="AJ142" s="1432"/>
      <c r="AK142" s="1432"/>
      <c r="AL142" s="1101"/>
      <c r="AN142" s="650"/>
      <c r="AO142" s="652"/>
      <c r="AP142" s="661"/>
      <c r="AQ142" s="652"/>
      <c r="AR142" s="652"/>
      <c r="AS142" s="652"/>
      <c r="AT142" s="652"/>
      <c r="AU142" s="652"/>
      <c r="AV142" s="652"/>
      <c r="AW142" s="652"/>
      <c r="AX142" s="652"/>
      <c r="AY142" s="652"/>
      <c r="AZ142" s="652"/>
      <c r="BA142" s="652"/>
      <c r="BB142" s="652"/>
      <c r="BC142" s="652"/>
      <c r="BD142" s="652"/>
      <c r="BE142" s="652"/>
      <c r="BF142" s="652"/>
      <c r="BG142" s="652"/>
      <c r="BH142" s="652"/>
      <c r="BI142" s="652"/>
      <c r="BJ142" s="652"/>
      <c r="BK142" s="652"/>
      <c r="BL142" s="652"/>
      <c r="BM142" s="652"/>
      <c r="BN142" s="652"/>
      <c r="BO142" s="652"/>
      <c r="BP142" s="652"/>
      <c r="BQ142" s="652"/>
    </row>
    <row r="143" spans="1:69" s="5" customFormat="1" ht="15">
      <c r="A143" s="672" t="s">
        <v>531</v>
      </c>
      <c r="B143" s="26"/>
      <c r="C143" s="40" t="s">
        <v>1305</v>
      </c>
      <c r="D143" s="1070" t="s">
        <v>532</v>
      </c>
      <c r="E143" s="40"/>
      <c r="F143" s="506"/>
      <c r="G143" s="506"/>
      <c r="H143" s="506"/>
      <c r="I143" s="40" t="s">
        <v>751</v>
      </c>
      <c r="J143" s="243"/>
      <c r="K143" s="243"/>
      <c r="L143" s="546"/>
      <c r="M143" s="506"/>
      <c r="N143" s="608"/>
      <c r="O143" s="506"/>
      <c r="P143" s="608"/>
      <c r="Q143" s="608"/>
      <c r="R143" s="608"/>
      <c r="S143" s="806"/>
      <c r="T143" s="806"/>
      <c r="U143" s="807"/>
      <c r="V143" s="1100"/>
      <c r="W143" s="805"/>
      <c r="X143" s="805"/>
      <c r="Y143" s="807"/>
      <c r="Z143" s="807"/>
      <c r="AA143" s="805"/>
      <c r="AB143" s="807"/>
      <c r="AC143" s="805"/>
      <c r="AD143" s="805"/>
      <c r="AE143" s="805"/>
      <c r="AF143" s="805"/>
      <c r="AG143" s="807"/>
      <c r="AH143" s="805"/>
      <c r="AI143" s="1418"/>
      <c r="AJ143" s="1432"/>
      <c r="AK143" s="1432"/>
      <c r="AL143" s="1101"/>
      <c r="AN143" s="650"/>
      <c r="AO143" s="652"/>
      <c r="AP143" s="661"/>
      <c r="AQ143" s="652"/>
      <c r="AR143" s="652"/>
      <c r="AS143" s="652"/>
      <c r="AT143" s="652"/>
      <c r="AU143" s="652"/>
      <c r="AV143" s="652"/>
      <c r="AW143" s="652"/>
      <c r="AX143" s="652"/>
      <c r="AY143" s="652"/>
      <c r="AZ143" s="652"/>
      <c r="BA143" s="652"/>
      <c r="BB143" s="652"/>
      <c r="BC143" s="652"/>
      <c r="BD143" s="652"/>
      <c r="BE143" s="652"/>
      <c r="BF143" s="652"/>
      <c r="BG143" s="652"/>
      <c r="BH143" s="652"/>
      <c r="BI143" s="652"/>
      <c r="BJ143" s="652"/>
      <c r="BK143" s="652"/>
      <c r="BL143" s="652"/>
      <c r="BM143" s="652"/>
      <c r="BN143" s="652"/>
      <c r="BO143" s="652"/>
      <c r="BP143" s="652"/>
      <c r="BQ143" s="652"/>
    </row>
    <row r="144" spans="1:69" s="5" customFormat="1" ht="15">
      <c r="A144" s="672" t="s">
        <v>531</v>
      </c>
      <c r="B144" s="26"/>
      <c r="C144" s="40" t="s">
        <v>1306</v>
      </c>
      <c r="D144" s="1070" t="s">
        <v>532</v>
      </c>
      <c r="E144" s="40">
        <v>15282</v>
      </c>
      <c r="F144" s="506"/>
      <c r="G144" s="506"/>
      <c r="H144" s="506"/>
      <c r="I144" s="40" t="s">
        <v>766</v>
      </c>
      <c r="J144" s="243"/>
      <c r="K144" s="243"/>
      <c r="L144" s="546"/>
      <c r="M144" s="506"/>
      <c r="N144" s="608"/>
      <c r="O144" s="506"/>
      <c r="P144" s="608"/>
      <c r="Q144" s="608"/>
      <c r="R144" s="608"/>
      <c r="S144" s="806"/>
      <c r="T144" s="806"/>
      <c r="U144" s="807"/>
      <c r="V144" s="1100"/>
      <c r="W144" s="805"/>
      <c r="X144" s="805"/>
      <c r="Y144" s="807"/>
      <c r="Z144" s="807"/>
      <c r="AA144" s="805"/>
      <c r="AB144" s="807"/>
      <c r="AC144" s="805"/>
      <c r="AD144" s="805"/>
      <c r="AE144" s="805"/>
      <c r="AF144" s="805"/>
      <c r="AG144" s="807"/>
      <c r="AH144" s="805"/>
      <c r="AI144" s="1418"/>
      <c r="AJ144" s="1432"/>
      <c r="AK144" s="1432"/>
      <c r="AL144" s="1101"/>
      <c r="AN144" s="650"/>
      <c r="AO144" s="652"/>
      <c r="AP144" s="661"/>
      <c r="AQ144" s="652"/>
      <c r="AR144" s="652"/>
      <c r="AS144" s="652"/>
      <c r="AT144" s="652"/>
      <c r="AU144" s="652"/>
      <c r="AV144" s="652"/>
      <c r="AW144" s="652"/>
      <c r="AX144" s="652"/>
      <c r="AY144" s="652"/>
      <c r="AZ144" s="652"/>
      <c r="BA144" s="652"/>
      <c r="BB144" s="652"/>
      <c r="BC144" s="652"/>
      <c r="BD144" s="652"/>
      <c r="BE144" s="652"/>
      <c r="BF144" s="652"/>
      <c r="BG144" s="652"/>
      <c r="BH144" s="652"/>
      <c r="BI144" s="652"/>
      <c r="BJ144" s="652"/>
      <c r="BK144" s="652"/>
      <c r="BL144" s="652"/>
      <c r="BM144" s="652"/>
      <c r="BN144" s="652"/>
      <c r="BO144" s="652"/>
      <c r="BP144" s="652"/>
      <c r="BQ144" s="652"/>
    </row>
    <row r="145" spans="1:69" s="5" customFormat="1" ht="15">
      <c r="A145" s="672" t="s">
        <v>531</v>
      </c>
      <c r="B145" s="26"/>
      <c r="C145" s="40" t="s">
        <v>1307</v>
      </c>
      <c r="D145" s="1070" t="s">
        <v>532</v>
      </c>
      <c r="E145" s="40"/>
      <c r="F145" s="506"/>
      <c r="G145" s="506"/>
      <c r="H145" s="506"/>
      <c r="I145" s="40" t="s">
        <v>751</v>
      </c>
      <c r="J145" s="243"/>
      <c r="K145" s="243"/>
      <c r="L145" s="546"/>
      <c r="M145" s="506"/>
      <c r="N145" s="608"/>
      <c r="O145" s="506"/>
      <c r="P145" s="608"/>
      <c r="Q145" s="608"/>
      <c r="R145" s="608"/>
      <c r="S145" s="806"/>
      <c r="T145" s="806"/>
      <c r="U145" s="807"/>
      <c r="V145" s="1100"/>
      <c r="W145" s="805"/>
      <c r="X145" s="805"/>
      <c r="Y145" s="807"/>
      <c r="Z145" s="807"/>
      <c r="AA145" s="805"/>
      <c r="AB145" s="807"/>
      <c r="AC145" s="805"/>
      <c r="AD145" s="805"/>
      <c r="AE145" s="805"/>
      <c r="AF145" s="805"/>
      <c r="AG145" s="807"/>
      <c r="AH145" s="805"/>
      <c r="AI145" s="1418"/>
      <c r="AJ145" s="1432"/>
      <c r="AK145" s="1432"/>
      <c r="AL145" s="1101"/>
      <c r="AN145" s="650"/>
      <c r="AO145" s="652"/>
      <c r="AP145" s="661"/>
      <c r="AQ145" s="652"/>
      <c r="AR145" s="652"/>
      <c r="AS145" s="652"/>
      <c r="AT145" s="652"/>
      <c r="AU145" s="652"/>
      <c r="AV145" s="652"/>
      <c r="AW145" s="652"/>
      <c r="AX145" s="652"/>
      <c r="AY145" s="652"/>
      <c r="AZ145" s="652"/>
      <c r="BA145" s="652"/>
      <c r="BB145" s="652"/>
      <c r="BC145" s="652"/>
      <c r="BD145" s="652"/>
      <c r="BE145" s="652"/>
      <c r="BF145" s="652"/>
      <c r="BG145" s="652"/>
      <c r="BH145" s="652"/>
      <c r="BI145" s="652"/>
      <c r="BJ145" s="652"/>
      <c r="BK145" s="652"/>
      <c r="BL145" s="652"/>
      <c r="BM145" s="652"/>
      <c r="BN145" s="652"/>
      <c r="BO145" s="652"/>
      <c r="BP145" s="652"/>
      <c r="BQ145" s="652"/>
    </row>
    <row r="146" spans="1:69" s="5" customFormat="1" ht="15">
      <c r="A146" s="672" t="s">
        <v>531</v>
      </c>
      <c r="B146" s="26"/>
      <c r="C146" s="40" t="s">
        <v>1308</v>
      </c>
      <c r="D146" s="1070" t="s">
        <v>532</v>
      </c>
      <c r="E146" s="40"/>
      <c r="F146" s="506"/>
      <c r="G146" s="506"/>
      <c r="H146" s="506"/>
      <c r="I146" s="40" t="s">
        <v>751</v>
      </c>
      <c r="J146" s="243"/>
      <c r="K146" s="243"/>
      <c r="L146" s="546"/>
      <c r="M146" s="506"/>
      <c r="N146" s="608"/>
      <c r="O146" s="506"/>
      <c r="P146" s="608"/>
      <c r="Q146" s="608"/>
      <c r="R146" s="608"/>
      <c r="S146" s="806"/>
      <c r="T146" s="806"/>
      <c r="U146" s="807"/>
      <c r="V146" s="1100"/>
      <c r="W146" s="805"/>
      <c r="X146" s="805"/>
      <c r="Y146" s="807"/>
      <c r="Z146" s="807"/>
      <c r="AA146" s="805"/>
      <c r="AB146" s="807"/>
      <c r="AC146" s="805"/>
      <c r="AD146" s="805"/>
      <c r="AE146" s="805"/>
      <c r="AF146" s="805"/>
      <c r="AG146" s="807"/>
      <c r="AH146" s="805"/>
      <c r="AI146" s="1418"/>
      <c r="AJ146" s="1432"/>
      <c r="AK146" s="1432"/>
      <c r="AL146" s="1101"/>
      <c r="AN146" s="650"/>
      <c r="AO146" s="652"/>
      <c r="AP146" s="661"/>
      <c r="AQ146" s="652"/>
      <c r="AR146" s="652"/>
      <c r="AS146" s="652"/>
      <c r="AT146" s="652"/>
      <c r="AU146" s="652"/>
      <c r="AV146" s="652"/>
      <c r="AW146" s="652"/>
      <c r="AX146" s="652"/>
      <c r="AY146" s="652"/>
      <c r="AZ146" s="652"/>
      <c r="BA146" s="652"/>
      <c r="BB146" s="652"/>
      <c r="BC146" s="652"/>
      <c r="BD146" s="652"/>
      <c r="BE146" s="652"/>
      <c r="BF146" s="652"/>
      <c r="BG146" s="652"/>
      <c r="BH146" s="652"/>
      <c r="BI146" s="652"/>
      <c r="BJ146" s="652"/>
      <c r="BK146" s="652"/>
      <c r="BL146" s="652"/>
      <c r="BM146" s="652"/>
      <c r="BN146" s="652"/>
      <c r="BO146" s="652"/>
      <c r="BP146" s="652"/>
      <c r="BQ146" s="652"/>
    </row>
    <row r="147" spans="1:69" s="5" customFormat="1" ht="15">
      <c r="A147" s="672" t="s">
        <v>531</v>
      </c>
      <c r="B147" s="26"/>
      <c r="C147" s="40" t="s">
        <v>1309</v>
      </c>
      <c r="D147" s="1070" t="s">
        <v>532</v>
      </c>
      <c r="E147" s="40"/>
      <c r="F147" s="506"/>
      <c r="G147" s="506"/>
      <c r="H147" s="506"/>
      <c r="I147" s="40" t="s">
        <v>1207</v>
      </c>
      <c r="J147" s="243"/>
      <c r="K147" s="243"/>
      <c r="L147" s="546"/>
      <c r="M147" s="506"/>
      <c r="N147" s="608"/>
      <c r="O147" s="506"/>
      <c r="P147" s="608"/>
      <c r="Q147" s="608"/>
      <c r="R147" s="608"/>
      <c r="S147" s="806"/>
      <c r="T147" s="806"/>
      <c r="U147" s="807"/>
      <c r="V147" s="1100"/>
      <c r="W147" s="805"/>
      <c r="X147" s="805"/>
      <c r="Y147" s="807"/>
      <c r="Z147" s="807"/>
      <c r="AA147" s="805"/>
      <c r="AB147" s="807"/>
      <c r="AC147" s="805"/>
      <c r="AD147" s="805"/>
      <c r="AE147" s="805"/>
      <c r="AF147" s="805"/>
      <c r="AG147" s="807"/>
      <c r="AH147" s="805"/>
      <c r="AI147" s="1418"/>
      <c r="AJ147" s="1432"/>
      <c r="AK147" s="1432"/>
      <c r="AL147" s="1101"/>
      <c r="AN147" s="650"/>
      <c r="AO147" s="652"/>
      <c r="AP147" s="661"/>
      <c r="AQ147" s="652"/>
      <c r="AR147" s="652"/>
      <c r="AS147" s="652"/>
      <c r="AT147" s="652"/>
      <c r="AU147" s="652"/>
      <c r="AV147" s="652"/>
      <c r="AW147" s="652"/>
      <c r="AX147" s="652"/>
      <c r="AY147" s="652"/>
      <c r="AZ147" s="652"/>
      <c r="BA147" s="652"/>
      <c r="BB147" s="652"/>
      <c r="BC147" s="652"/>
      <c r="BD147" s="652"/>
      <c r="BE147" s="652"/>
      <c r="BF147" s="652"/>
      <c r="BG147" s="652"/>
      <c r="BH147" s="652"/>
      <c r="BI147" s="652"/>
      <c r="BJ147" s="652"/>
      <c r="BK147" s="652"/>
      <c r="BL147" s="652"/>
      <c r="BM147" s="652"/>
      <c r="BN147" s="652"/>
      <c r="BO147" s="652"/>
      <c r="BP147" s="652"/>
      <c r="BQ147" s="652"/>
    </row>
    <row r="148" spans="1:69" s="5" customFormat="1" ht="15">
      <c r="A148" s="672" t="s">
        <v>531</v>
      </c>
      <c r="B148" s="26"/>
      <c r="C148" s="40" t="s">
        <v>1310</v>
      </c>
      <c r="D148" s="1070" t="s">
        <v>532</v>
      </c>
      <c r="E148" s="40"/>
      <c r="F148" s="506"/>
      <c r="G148" s="506"/>
      <c r="H148" s="506"/>
      <c r="I148" s="26" t="s">
        <v>1207</v>
      </c>
      <c r="J148" s="1502"/>
      <c r="K148" s="1502"/>
      <c r="L148" s="546"/>
      <c r="M148" s="506"/>
      <c r="N148" s="608"/>
      <c r="O148" s="506"/>
      <c r="P148" s="608"/>
      <c r="Q148" s="608"/>
      <c r="R148" s="608"/>
      <c r="S148" s="806"/>
      <c r="T148" s="806"/>
      <c r="U148" s="807"/>
      <c r="V148" s="1100"/>
      <c r="W148" s="805"/>
      <c r="X148" s="805"/>
      <c r="Y148" s="807"/>
      <c r="Z148" s="807"/>
      <c r="AA148" s="805"/>
      <c r="AB148" s="807"/>
      <c r="AC148" s="805"/>
      <c r="AD148" s="805"/>
      <c r="AE148" s="805"/>
      <c r="AF148" s="805"/>
      <c r="AG148" s="807"/>
      <c r="AH148" s="805"/>
      <c r="AI148" s="1418"/>
      <c r="AJ148" s="1432"/>
      <c r="AK148" s="1432"/>
      <c r="AL148" s="1101"/>
      <c r="AN148" s="650"/>
      <c r="AO148" s="652"/>
      <c r="AP148" s="661"/>
      <c r="AQ148" s="652"/>
      <c r="AR148" s="652"/>
      <c r="AS148" s="652"/>
      <c r="AT148" s="652"/>
      <c r="AU148" s="652"/>
      <c r="AV148" s="652"/>
      <c r="AW148" s="652"/>
      <c r="AX148" s="652"/>
      <c r="AY148" s="652"/>
      <c r="AZ148" s="652"/>
      <c r="BA148" s="652"/>
      <c r="BB148" s="652"/>
      <c r="BC148" s="652"/>
      <c r="BD148" s="652"/>
      <c r="BE148" s="652"/>
      <c r="BF148" s="652"/>
      <c r="BG148" s="652"/>
      <c r="BH148" s="652"/>
      <c r="BI148" s="652"/>
      <c r="BJ148" s="652"/>
      <c r="BK148" s="652"/>
      <c r="BL148" s="652"/>
      <c r="BM148" s="652"/>
      <c r="BN148" s="652"/>
      <c r="BO148" s="652"/>
      <c r="BP148" s="652"/>
      <c r="BQ148" s="652"/>
    </row>
    <row r="149" spans="1:69" s="5" customFormat="1" ht="15">
      <c r="A149" s="672" t="s">
        <v>531</v>
      </c>
      <c r="B149" s="26"/>
      <c r="C149" s="40" t="s">
        <v>1311</v>
      </c>
      <c r="D149" s="1070" t="s">
        <v>532</v>
      </c>
      <c r="E149" s="40"/>
      <c r="F149" s="506"/>
      <c r="G149" s="506"/>
      <c r="H149" s="506"/>
      <c r="I149" s="26" t="s">
        <v>751</v>
      </c>
      <c r="J149" s="1502"/>
      <c r="K149" s="1502"/>
      <c r="L149" s="546"/>
      <c r="M149" s="506"/>
      <c r="N149" s="608"/>
      <c r="O149" s="506"/>
      <c r="P149" s="608"/>
      <c r="Q149" s="608"/>
      <c r="R149" s="608"/>
      <c r="S149" s="806"/>
      <c r="T149" s="806"/>
      <c r="U149" s="807"/>
      <c r="V149" s="1100"/>
      <c r="W149" s="805"/>
      <c r="X149" s="805"/>
      <c r="Y149" s="807"/>
      <c r="Z149" s="807"/>
      <c r="AA149" s="805"/>
      <c r="AB149" s="807"/>
      <c r="AC149" s="805"/>
      <c r="AD149" s="805"/>
      <c r="AE149" s="805"/>
      <c r="AF149" s="805"/>
      <c r="AG149" s="807"/>
      <c r="AH149" s="805"/>
      <c r="AI149" s="1418"/>
      <c r="AJ149" s="1432"/>
      <c r="AK149" s="1432"/>
      <c r="AL149" s="1101"/>
      <c r="AN149" s="650"/>
      <c r="AO149" s="652"/>
      <c r="AP149" s="661"/>
      <c r="AQ149" s="652"/>
      <c r="AR149" s="652"/>
      <c r="AS149" s="652"/>
      <c r="AT149" s="652"/>
      <c r="AU149" s="652"/>
      <c r="AV149" s="652"/>
      <c r="AW149" s="652"/>
      <c r="AX149" s="652"/>
      <c r="AY149" s="652"/>
      <c r="AZ149" s="652"/>
      <c r="BA149" s="652"/>
      <c r="BB149" s="652"/>
      <c r="BC149" s="652"/>
      <c r="BD149" s="652"/>
      <c r="BE149" s="652"/>
      <c r="BF149" s="652"/>
      <c r="BG149" s="652"/>
      <c r="BH149" s="652"/>
      <c r="BI149" s="652"/>
      <c r="BJ149" s="652"/>
      <c r="BK149" s="652"/>
      <c r="BL149" s="652"/>
      <c r="BM149" s="652"/>
      <c r="BN149" s="652"/>
      <c r="BO149" s="652"/>
      <c r="BP149" s="652"/>
      <c r="BQ149" s="652"/>
    </row>
    <row r="150" spans="1:69" s="5" customFormat="1" ht="15">
      <c r="A150" s="672" t="s">
        <v>531</v>
      </c>
      <c r="B150" s="26"/>
      <c r="C150" s="40" t="s">
        <v>1312</v>
      </c>
      <c r="D150" s="1070" t="s">
        <v>532</v>
      </c>
      <c r="E150" s="40"/>
      <c r="F150" s="506"/>
      <c r="G150" s="506"/>
      <c r="H150" s="506"/>
      <c r="I150" s="26" t="s">
        <v>1207</v>
      </c>
      <c r="J150" s="1502"/>
      <c r="K150" s="1502"/>
      <c r="L150" s="546"/>
      <c r="M150" s="506"/>
      <c r="N150" s="608"/>
      <c r="O150" s="506"/>
      <c r="P150" s="608"/>
      <c r="Q150" s="608"/>
      <c r="R150" s="608"/>
      <c r="S150" s="806"/>
      <c r="T150" s="806"/>
      <c r="U150" s="807"/>
      <c r="V150" s="1100"/>
      <c r="W150" s="805"/>
      <c r="X150" s="805"/>
      <c r="Y150" s="807"/>
      <c r="Z150" s="807"/>
      <c r="AA150" s="805"/>
      <c r="AB150" s="807"/>
      <c r="AC150" s="805"/>
      <c r="AD150" s="805"/>
      <c r="AE150" s="805"/>
      <c r="AF150" s="805"/>
      <c r="AG150" s="807"/>
      <c r="AH150" s="805"/>
      <c r="AI150" s="1418"/>
      <c r="AJ150" s="1432"/>
      <c r="AK150" s="1432"/>
      <c r="AL150" s="1101"/>
      <c r="AN150" s="650"/>
      <c r="AO150" s="652"/>
      <c r="AP150" s="661"/>
      <c r="AQ150" s="652"/>
      <c r="AR150" s="652"/>
      <c r="AS150" s="652"/>
      <c r="AT150" s="652"/>
      <c r="AU150" s="652"/>
      <c r="AV150" s="652"/>
      <c r="AW150" s="652"/>
      <c r="AX150" s="652"/>
      <c r="AY150" s="652"/>
      <c r="AZ150" s="652"/>
      <c r="BA150" s="652"/>
      <c r="BB150" s="652"/>
      <c r="BC150" s="652"/>
      <c r="BD150" s="652"/>
      <c r="BE150" s="652"/>
      <c r="BF150" s="652"/>
      <c r="BG150" s="652"/>
      <c r="BH150" s="652"/>
      <c r="BI150" s="652"/>
      <c r="BJ150" s="652"/>
      <c r="BK150" s="652"/>
      <c r="BL150" s="652"/>
      <c r="BM150" s="652"/>
      <c r="BN150" s="652"/>
      <c r="BO150" s="652"/>
      <c r="BP150" s="652"/>
      <c r="BQ150" s="652"/>
    </row>
    <row r="151" spans="1:69" s="5" customFormat="1" ht="15">
      <c r="A151" s="889"/>
      <c r="B151" s="46"/>
      <c r="C151" s="48"/>
      <c r="D151" s="48"/>
      <c r="E151" s="48"/>
      <c r="F151" s="506"/>
      <c r="G151" s="1311"/>
      <c r="H151" s="1311"/>
      <c r="I151" s="46"/>
      <c r="J151" s="1303"/>
      <c r="K151" s="1303"/>
      <c r="L151" s="546"/>
      <c r="M151" s="506"/>
      <c r="N151" s="608"/>
      <c r="O151" s="506"/>
      <c r="P151" s="608"/>
      <c r="Q151" s="608"/>
      <c r="R151" s="608"/>
      <c r="S151" s="806"/>
      <c r="T151" s="806"/>
      <c r="U151" s="807"/>
      <c r="V151" s="1100"/>
      <c r="W151" s="805"/>
      <c r="X151" s="805"/>
      <c r="Y151" s="807"/>
      <c r="Z151" s="807"/>
      <c r="AA151" s="805"/>
      <c r="AB151" s="807"/>
      <c r="AC151" s="805"/>
      <c r="AD151" s="805"/>
      <c r="AE151" s="805"/>
      <c r="AF151" s="805"/>
      <c r="AG151" s="807"/>
      <c r="AH151" s="805"/>
      <c r="AI151" s="1115"/>
      <c r="AJ151" s="1116"/>
      <c r="AK151" s="1116"/>
      <c r="AL151" s="1117"/>
      <c r="AN151" s="650"/>
      <c r="AO151" s="652"/>
      <c r="AP151" s="661"/>
      <c r="AQ151" s="652"/>
      <c r="AR151" s="652"/>
      <c r="AS151" s="652"/>
      <c r="AT151" s="652"/>
      <c r="AU151" s="652"/>
      <c r="AV151" s="652"/>
      <c r="AW151" s="652"/>
      <c r="AX151" s="652"/>
      <c r="AY151" s="652"/>
      <c r="AZ151" s="652"/>
      <c r="BA151" s="652"/>
      <c r="BB151" s="652"/>
      <c r="BC151" s="652"/>
      <c r="BD151" s="652"/>
      <c r="BE151" s="652"/>
      <c r="BF151" s="652"/>
      <c r="BG151" s="652"/>
      <c r="BH151" s="652"/>
      <c r="BI151" s="652"/>
      <c r="BJ151" s="652"/>
      <c r="BK151" s="652"/>
      <c r="BL151" s="652"/>
      <c r="BM151" s="652"/>
      <c r="BN151" s="652"/>
      <c r="BO151" s="652"/>
      <c r="BP151" s="652"/>
      <c r="BQ151" s="652"/>
    </row>
    <row r="152" spans="1:69" s="5" customFormat="1" ht="15">
      <c r="A152" s="682"/>
      <c r="B152" s="41"/>
      <c r="C152" s="41"/>
      <c r="D152" s="41"/>
      <c r="E152" s="41"/>
      <c r="F152" s="527"/>
      <c r="G152" s="573"/>
      <c r="H152" s="573"/>
      <c r="I152" s="41"/>
      <c r="J152" s="41"/>
      <c r="K152" s="41"/>
      <c r="L152" s="526">
        <f>SUM(L153:L155)</f>
        <v>1393</v>
      </c>
      <c r="M152" s="527"/>
      <c r="N152" s="605"/>
      <c r="O152" s="527"/>
      <c r="P152" s="605"/>
      <c r="Q152" s="605"/>
      <c r="R152" s="605"/>
      <c r="S152" s="804">
        <f t="shared" ref="S152:AH152" si="12">COUNTA(S136:S150)</f>
        <v>0</v>
      </c>
      <c r="T152" s="804">
        <f t="shared" si="12"/>
        <v>1</v>
      </c>
      <c r="U152" s="804">
        <f t="shared" si="12"/>
        <v>0</v>
      </c>
      <c r="V152" s="1098">
        <f t="shared" si="12"/>
        <v>0</v>
      </c>
      <c r="W152" s="804">
        <f t="shared" si="12"/>
        <v>1</v>
      </c>
      <c r="X152" s="804">
        <f t="shared" si="12"/>
        <v>0</v>
      </c>
      <c r="Y152" s="804">
        <f t="shared" si="12"/>
        <v>0</v>
      </c>
      <c r="Z152" s="804">
        <f t="shared" si="12"/>
        <v>0</v>
      </c>
      <c r="AA152" s="804">
        <f t="shared" si="12"/>
        <v>1</v>
      </c>
      <c r="AB152" s="804">
        <f t="shared" si="12"/>
        <v>0</v>
      </c>
      <c r="AC152" s="804">
        <f t="shared" si="12"/>
        <v>1</v>
      </c>
      <c r="AD152" s="804">
        <f t="shared" si="12"/>
        <v>0</v>
      </c>
      <c r="AE152" s="804">
        <f t="shared" si="12"/>
        <v>0</v>
      </c>
      <c r="AF152" s="804">
        <f t="shared" si="12"/>
        <v>0</v>
      </c>
      <c r="AG152" s="804">
        <f t="shared" si="12"/>
        <v>0</v>
      </c>
      <c r="AH152" s="804">
        <f t="shared" si="12"/>
        <v>0</v>
      </c>
      <c r="AI152" s="1786"/>
      <c r="AJ152" s="1787"/>
      <c r="AK152" s="1787"/>
      <c r="AL152" s="1788"/>
      <c r="AN152" s="650"/>
      <c r="AO152" s="652"/>
      <c r="AP152" s="661"/>
      <c r="AQ152" s="652"/>
      <c r="AR152" s="652"/>
      <c r="AS152" s="652"/>
      <c r="AT152" s="652"/>
      <c r="AU152" s="652"/>
      <c r="AV152" s="652"/>
      <c r="AW152" s="652"/>
      <c r="AX152" s="652"/>
      <c r="AY152" s="652"/>
      <c r="AZ152" s="652"/>
      <c r="BA152" s="652"/>
      <c r="BB152" s="652"/>
      <c r="BC152" s="652"/>
      <c r="BD152" s="652"/>
      <c r="BE152" s="652"/>
      <c r="BF152" s="652"/>
      <c r="BG152" s="652"/>
      <c r="BH152" s="652"/>
      <c r="BI152" s="652"/>
      <c r="BJ152" s="652"/>
      <c r="BK152" s="652"/>
      <c r="BL152" s="652"/>
      <c r="BM152" s="652"/>
      <c r="BN152" s="652"/>
      <c r="BO152" s="652"/>
      <c r="BP152" s="652"/>
      <c r="BQ152" s="652"/>
    </row>
    <row r="153" spans="1:69" s="5" customFormat="1" ht="15" customHeight="1">
      <c r="A153" s="1129" t="s">
        <v>531</v>
      </c>
      <c r="B153" s="1070" t="s">
        <v>704</v>
      </c>
      <c r="C153" s="1071">
        <f>COUNTA(C154:C155)</f>
        <v>2</v>
      </c>
      <c r="D153" s="1071"/>
      <c r="E153" s="1071"/>
      <c r="F153" s="527"/>
      <c r="G153" s="1137"/>
      <c r="H153" s="1137"/>
      <c r="I153" s="1031" t="s">
        <v>766</v>
      </c>
      <c r="J153" s="1031"/>
      <c r="K153" s="1031"/>
      <c r="L153" s="526">
        <v>624</v>
      </c>
      <c r="M153" s="737" t="s">
        <v>2429</v>
      </c>
      <c r="N153" s="605"/>
      <c r="O153" s="527"/>
      <c r="P153" s="605"/>
      <c r="Q153" s="737"/>
      <c r="R153" s="605"/>
      <c r="S153" s="804"/>
      <c r="T153" s="804"/>
      <c r="U153" s="805" t="s">
        <v>1525</v>
      </c>
      <c r="V153" s="1098"/>
      <c r="W153" s="805"/>
      <c r="X153" s="805"/>
      <c r="Y153" s="805"/>
      <c r="Z153" s="805"/>
      <c r="AA153" s="805"/>
      <c r="AB153" s="805"/>
      <c r="AC153" s="805"/>
      <c r="AD153" s="805"/>
      <c r="AE153" s="805"/>
      <c r="AF153" s="805"/>
      <c r="AG153" s="805"/>
      <c r="AH153" s="805"/>
      <c r="AI153" s="1417" t="s">
        <v>2216</v>
      </c>
      <c r="AJ153" s="1417"/>
      <c r="AK153" s="1417"/>
      <c r="AL153" s="810"/>
      <c r="AN153" s="650"/>
      <c r="AO153" s="652"/>
      <c r="AP153" s="661"/>
      <c r="AQ153" s="652"/>
      <c r="AR153" s="652"/>
      <c r="AS153" s="652"/>
      <c r="AT153" s="652"/>
      <c r="AU153" s="652"/>
      <c r="AV153" s="652"/>
      <c r="AW153" s="652"/>
      <c r="AX153" s="652"/>
      <c r="AY153" s="652"/>
      <c r="AZ153" s="652"/>
      <c r="BA153" s="652"/>
      <c r="BB153" s="652"/>
      <c r="BC153" s="652"/>
      <c r="BD153" s="652"/>
      <c r="BE153" s="652"/>
      <c r="BF153" s="652"/>
      <c r="BG153" s="652"/>
      <c r="BH153" s="652"/>
      <c r="BI153" s="652"/>
      <c r="BJ153" s="652"/>
      <c r="BK153" s="652"/>
      <c r="BL153" s="652"/>
      <c r="BM153" s="652"/>
      <c r="BN153" s="652"/>
      <c r="BO153" s="652"/>
      <c r="BP153" s="652"/>
      <c r="BQ153" s="652"/>
    </row>
    <row r="154" spans="1:69" s="5" customFormat="1" ht="15">
      <c r="A154" s="694" t="s">
        <v>531</v>
      </c>
      <c r="B154" s="170"/>
      <c r="C154" s="175" t="s">
        <v>1297</v>
      </c>
      <c r="D154" s="1070" t="s">
        <v>704</v>
      </c>
      <c r="E154" s="175"/>
      <c r="F154" s="503"/>
      <c r="G154" s="503"/>
      <c r="H154" s="503"/>
      <c r="I154" s="170" t="s">
        <v>751</v>
      </c>
      <c r="J154" s="172"/>
      <c r="K154" s="172"/>
      <c r="L154" s="512"/>
      <c r="M154" s="503"/>
      <c r="N154" s="606"/>
      <c r="O154" s="503"/>
      <c r="P154" s="606"/>
      <c r="Q154" s="606"/>
      <c r="R154" s="606"/>
      <c r="S154" s="804"/>
      <c r="T154" s="804"/>
      <c r="U154" s="805"/>
      <c r="V154" s="1098"/>
      <c r="W154" s="805"/>
      <c r="X154" s="805"/>
      <c r="Y154" s="805"/>
      <c r="Z154" s="805"/>
      <c r="AA154" s="805"/>
      <c r="AB154" s="805"/>
      <c r="AC154" s="805"/>
      <c r="AD154" s="805"/>
      <c r="AE154" s="805"/>
      <c r="AF154" s="805"/>
      <c r="AG154" s="805"/>
      <c r="AH154" s="805"/>
      <c r="AI154" s="1418"/>
      <c r="AJ154" s="1418"/>
      <c r="AK154" s="1418"/>
      <c r="AL154" s="811"/>
      <c r="AN154" s="650"/>
      <c r="AO154" s="652"/>
      <c r="AP154" s="661"/>
      <c r="AQ154" s="652"/>
      <c r="AR154" s="652"/>
      <c r="AS154" s="652"/>
      <c r="AT154" s="652"/>
      <c r="AU154" s="652"/>
      <c r="AV154" s="652"/>
      <c r="AW154" s="652"/>
      <c r="AX154" s="652"/>
      <c r="AY154" s="652"/>
      <c r="AZ154" s="652"/>
      <c r="BA154" s="652"/>
      <c r="BB154" s="652"/>
      <c r="BC154" s="652"/>
      <c r="BD154" s="652"/>
      <c r="BE154" s="652"/>
      <c r="BF154" s="652"/>
      <c r="BG154" s="652"/>
      <c r="BH154" s="652"/>
      <c r="BI154" s="652"/>
      <c r="BJ154" s="652"/>
      <c r="BK154" s="652"/>
      <c r="BL154" s="652"/>
      <c r="BM154" s="652"/>
      <c r="BN154" s="652"/>
      <c r="BO154" s="652"/>
      <c r="BP154" s="652"/>
      <c r="BQ154" s="652"/>
    </row>
    <row r="155" spans="1:69" s="5" customFormat="1" ht="15">
      <c r="A155" s="694" t="s">
        <v>531</v>
      </c>
      <c r="B155" s="149"/>
      <c r="C155" s="175" t="s">
        <v>1298</v>
      </c>
      <c r="D155" s="1070" t="s">
        <v>704</v>
      </c>
      <c r="E155" s="175"/>
      <c r="F155" s="506"/>
      <c r="G155" s="506"/>
      <c r="H155" s="506"/>
      <c r="I155" s="149" t="s">
        <v>751</v>
      </c>
      <c r="J155" s="1306"/>
      <c r="K155" s="1306"/>
      <c r="L155" s="546">
        <v>769</v>
      </c>
      <c r="M155" s="506"/>
      <c r="N155" s="608"/>
      <c r="O155" s="506"/>
      <c r="P155" s="608"/>
      <c r="Q155" s="608"/>
      <c r="R155" s="608"/>
      <c r="S155" s="806"/>
      <c r="T155" s="806"/>
      <c r="U155" s="807"/>
      <c r="V155" s="1100"/>
      <c r="W155" s="805"/>
      <c r="X155" s="805"/>
      <c r="Y155" s="807"/>
      <c r="Z155" s="807"/>
      <c r="AA155" s="805"/>
      <c r="AB155" s="807"/>
      <c r="AC155" s="805"/>
      <c r="AD155" s="805"/>
      <c r="AE155" s="805"/>
      <c r="AF155" s="805"/>
      <c r="AG155" s="807"/>
      <c r="AH155" s="805"/>
      <c r="AI155" s="1419"/>
      <c r="AJ155" s="1418"/>
      <c r="AK155" s="1418"/>
      <c r="AL155" s="811"/>
      <c r="AN155" s="650"/>
      <c r="AO155" s="652"/>
      <c r="AP155" s="661"/>
      <c r="AQ155" s="652"/>
      <c r="AR155" s="652"/>
      <c r="AS155" s="652"/>
      <c r="AT155" s="652"/>
      <c r="AU155" s="652"/>
      <c r="AV155" s="652"/>
      <c r="AW155" s="652"/>
      <c r="AX155" s="652"/>
      <c r="AY155" s="652"/>
      <c r="AZ155" s="652"/>
      <c r="BA155" s="652"/>
      <c r="BB155" s="652"/>
      <c r="BC155" s="652"/>
      <c r="BD155" s="652"/>
      <c r="BE155" s="652"/>
      <c r="BF155" s="652"/>
      <c r="BG155" s="652"/>
      <c r="BH155" s="652"/>
      <c r="BI155" s="652"/>
      <c r="BJ155" s="652"/>
      <c r="BK155" s="652"/>
      <c r="BL155" s="652"/>
      <c r="BM155" s="652"/>
      <c r="BN155" s="652"/>
      <c r="BO155" s="652"/>
      <c r="BP155" s="652"/>
      <c r="BQ155" s="652"/>
    </row>
    <row r="156" spans="1:69" s="5" customFormat="1" ht="15">
      <c r="A156" s="1134"/>
      <c r="B156" s="1135"/>
      <c r="C156" s="1136"/>
      <c r="D156" s="1136"/>
      <c r="E156" s="1136"/>
      <c r="F156" s="506"/>
      <c r="G156" s="1311"/>
      <c r="H156" s="1311"/>
      <c r="I156" s="1135"/>
      <c r="J156" s="1307"/>
      <c r="K156" s="1307"/>
      <c r="L156" s="546"/>
      <c r="M156" s="506"/>
      <c r="N156" s="608"/>
      <c r="O156" s="506"/>
      <c r="P156" s="608"/>
      <c r="Q156" s="608"/>
      <c r="R156" s="608"/>
      <c r="S156" s="806"/>
      <c r="T156" s="806"/>
      <c r="U156" s="807"/>
      <c r="V156" s="1100"/>
      <c r="W156" s="805"/>
      <c r="X156" s="805"/>
      <c r="Y156" s="807"/>
      <c r="Z156" s="807"/>
      <c r="AA156" s="805"/>
      <c r="AB156" s="807"/>
      <c r="AC156" s="805"/>
      <c r="AD156" s="805"/>
      <c r="AE156" s="805"/>
      <c r="AF156" s="805"/>
      <c r="AG156" s="807"/>
      <c r="AH156" s="805"/>
      <c r="AI156" s="814"/>
      <c r="AJ156" s="865"/>
      <c r="AK156" s="865"/>
      <c r="AL156" s="866"/>
      <c r="AN156" s="650"/>
      <c r="AO156" s="652"/>
      <c r="AP156" s="661"/>
      <c r="AQ156" s="652"/>
      <c r="AR156" s="652"/>
      <c r="AS156" s="652"/>
      <c r="AT156" s="652"/>
      <c r="AU156" s="652"/>
      <c r="AV156" s="652"/>
      <c r="AW156" s="652"/>
      <c r="AX156" s="652"/>
      <c r="AY156" s="652"/>
      <c r="AZ156" s="652"/>
      <c r="BA156" s="652"/>
      <c r="BB156" s="652"/>
      <c r="BC156" s="652"/>
      <c r="BD156" s="652"/>
      <c r="BE156" s="652"/>
      <c r="BF156" s="652"/>
      <c r="BG156" s="652"/>
      <c r="BH156" s="652"/>
      <c r="BI156" s="652"/>
      <c r="BJ156" s="652"/>
      <c r="BK156" s="652"/>
      <c r="BL156" s="652"/>
      <c r="BM156" s="652"/>
      <c r="BN156" s="652"/>
      <c r="BO156" s="652"/>
      <c r="BP156" s="652"/>
      <c r="BQ156" s="652"/>
    </row>
    <row r="157" spans="1:69" s="5" customFormat="1" ht="15">
      <c r="A157" s="682"/>
      <c r="B157" s="41"/>
      <c r="C157" s="41"/>
      <c r="D157" s="41"/>
      <c r="E157" s="41"/>
      <c r="F157" s="527"/>
      <c r="G157" s="573"/>
      <c r="H157" s="573"/>
      <c r="I157" s="41"/>
      <c r="J157" s="41"/>
      <c r="K157" s="41"/>
      <c r="L157" s="526">
        <f>SUM(L158:L159)</f>
        <v>102</v>
      </c>
      <c r="M157" s="527"/>
      <c r="N157" s="605"/>
      <c r="O157" s="527"/>
      <c r="P157" s="605"/>
      <c r="Q157" s="605"/>
      <c r="R157" s="605"/>
      <c r="S157" s="804">
        <f t="shared" ref="S157:AH157" si="13">COUNTA(S153:S155)</f>
        <v>0</v>
      </c>
      <c r="T157" s="804">
        <f t="shared" si="13"/>
        <v>0</v>
      </c>
      <c r="U157" s="804">
        <f t="shared" si="13"/>
        <v>1</v>
      </c>
      <c r="V157" s="1098">
        <f t="shared" si="13"/>
        <v>0</v>
      </c>
      <c r="W157" s="804">
        <f t="shared" si="13"/>
        <v>0</v>
      </c>
      <c r="X157" s="804">
        <f t="shared" si="13"/>
        <v>0</v>
      </c>
      <c r="Y157" s="804">
        <f t="shared" si="13"/>
        <v>0</v>
      </c>
      <c r="Z157" s="804">
        <f t="shared" si="13"/>
        <v>0</v>
      </c>
      <c r="AA157" s="804">
        <f t="shared" si="13"/>
        <v>0</v>
      </c>
      <c r="AB157" s="804">
        <f t="shared" si="13"/>
        <v>0</v>
      </c>
      <c r="AC157" s="804">
        <f t="shared" si="13"/>
        <v>0</v>
      </c>
      <c r="AD157" s="804">
        <f t="shared" si="13"/>
        <v>0</v>
      </c>
      <c r="AE157" s="804">
        <f t="shared" si="13"/>
        <v>0</v>
      </c>
      <c r="AF157" s="804">
        <f t="shared" si="13"/>
        <v>0</v>
      </c>
      <c r="AG157" s="804">
        <f t="shared" si="13"/>
        <v>0</v>
      </c>
      <c r="AH157" s="804">
        <f t="shared" si="13"/>
        <v>0</v>
      </c>
      <c r="AI157" s="1786"/>
      <c r="AJ157" s="1787"/>
      <c r="AK157" s="1787"/>
      <c r="AL157" s="1788"/>
      <c r="AN157" s="650"/>
      <c r="AO157" s="652"/>
      <c r="AP157" s="661"/>
      <c r="AQ157" s="652"/>
      <c r="AR157" s="652"/>
      <c r="AS157" s="652"/>
      <c r="AT157" s="652"/>
      <c r="AU157" s="652"/>
      <c r="AV157" s="652"/>
      <c r="AW157" s="652"/>
      <c r="AX157" s="652"/>
      <c r="AY157" s="652"/>
      <c r="AZ157" s="652"/>
      <c r="BA157" s="652"/>
      <c r="BB157" s="652"/>
      <c r="BC157" s="652"/>
      <c r="BD157" s="652"/>
      <c r="BE157" s="652"/>
      <c r="BF157" s="652"/>
      <c r="BG157" s="652"/>
      <c r="BH157" s="652"/>
      <c r="BI157" s="652"/>
      <c r="BJ157" s="652"/>
      <c r="BK157" s="652"/>
      <c r="BL157" s="652"/>
      <c r="BM157" s="652"/>
      <c r="BN157" s="652"/>
      <c r="BO157" s="652"/>
      <c r="BP157" s="652"/>
      <c r="BQ157" s="652"/>
    </row>
    <row r="158" spans="1:69" s="5" customFormat="1" ht="15">
      <c r="A158" s="490" t="s">
        <v>531</v>
      </c>
      <c r="B158" s="1070" t="s">
        <v>704</v>
      </c>
      <c r="C158" s="1071">
        <f>COUNTA(C159)</f>
        <v>1</v>
      </c>
      <c r="D158" s="1071"/>
      <c r="E158" s="1071"/>
      <c r="F158" s="527"/>
      <c r="G158" s="527"/>
      <c r="H158" s="527"/>
      <c r="I158" s="27" t="s">
        <v>1030</v>
      </c>
      <c r="J158" s="27"/>
      <c r="K158" s="27"/>
      <c r="L158" s="526">
        <v>102</v>
      </c>
      <c r="M158" s="737" t="s">
        <v>692</v>
      </c>
      <c r="N158" s="605"/>
      <c r="O158" s="527"/>
      <c r="P158" s="605"/>
      <c r="Q158" s="737" t="s">
        <v>750</v>
      </c>
      <c r="R158" s="605"/>
      <c r="S158" s="806"/>
      <c r="T158" s="804" t="s">
        <v>1525</v>
      </c>
      <c r="U158" s="805"/>
      <c r="V158" s="1098"/>
      <c r="W158" s="805"/>
      <c r="X158" s="805"/>
      <c r="Y158" s="805"/>
      <c r="Z158" s="805"/>
      <c r="AA158" s="805"/>
      <c r="AB158" s="805"/>
      <c r="AC158" s="805"/>
      <c r="AD158" s="805"/>
      <c r="AE158" s="805"/>
      <c r="AF158" s="805"/>
      <c r="AG158" s="805"/>
      <c r="AH158" s="805"/>
      <c r="AI158" s="1417"/>
      <c r="AJ158" s="1431"/>
      <c r="AK158" s="1431"/>
      <c r="AL158" s="1099"/>
      <c r="AN158" s="650"/>
      <c r="AO158" s="652"/>
      <c r="AP158" s="661"/>
      <c r="AQ158" s="652"/>
      <c r="AR158" s="652"/>
      <c r="AS158" s="652"/>
      <c r="AT158" s="652"/>
      <c r="AU158" s="652"/>
      <c r="AV158" s="652"/>
      <c r="AW158" s="652"/>
      <c r="AX158" s="652"/>
      <c r="AY158" s="652"/>
      <c r="AZ158" s="652"/>
      <c r="BA158" s="652"/>
      <c r="BB158" s="652"/>
      <c r="BC158" s="652"/>
      <c r="BD158" s="652"/>
      <c r="BE158" s="652"/>
      <c r="BF158" s="652"/>
      <c r="BG158" s="652"/>
      <c r="BH158" s="652"/>
      <c r="BI158" s="652"/>
      <c r="BJ158" s="652"/>
      <c r="BK158" s="652"/>
      <c r="BL158" s="652"/>
      <c r="BM158" s="652"/>
      <c r="BN158" s="652"/>
      <c r="BO158" s="652"/>
      <c r="BP158" s="652"/>
      <c r="BQ158" s="652"/>
    </row>
    <row r="159" spans="1:69" s="7" customFormat="1" ht="15">
      <c r="A159" s="668" t="s">
        <v>518</v>
      </c>
      <c r="B159" s="26"/>
      <c r="C159" s="26" t="s">
        <v>1313</v>
      </c>
      <c r="D159" s="1070" t="s">
        <v>704</v>
      </c>
      <c r="E159" s="26"/>
      <c r="F159" s="580"/>
      <c r="G159" s="580"/>
      <c r="H159" s="580"/>
      <c r="I159" s="26" t="s">
        <v>1030</v>
      </c>
      <c r="J159" s="26"/>
      <c r="K159" s="26"/>
      <c r="L159" s="578"/>
      <c r="M159" s="580"/>
      <c r="N159" s="639"/>
      <c r="O159" s="580"/>
      <c r="P159" s="639"/>
      <c r="Q159" s="639"/>
      <c r="R159" s="639"/>
      <c r="S159" s="804"/>
      <c r="T159" s="804"/>
      <c r="U159" s="805"/>
      <c r="V159" s="1098"/>
      <c r="W159" s="805"/>
      <c r="X159" s="805"/>
      <c r="Y159" s="805"/>
      <c r="Z159" s="805"/>
      <c r="AA159" s="805"/>
      <c r="AB159" s="805"/>
      <c r="AC159" s="805"/>
      <c r="AD159" s="805"/>
      <c r="AE159" s="805"/>
      <c r="AF159" s="805"/>
      <c r="AG159" s="805">
        <v>180</v>
      </c>
      <c r="AH159" s="805"/>
      <c r="AI159" s="1418"/>
      <c r="AJ159" s="1432"/>
      <c r="AK159" s="1432"/>
      <c r="AL159" s="1101"/>
      <c r="AN159" s="657"/>
      <c r="AO159" s="658"/>
      <c r="AP159" s="664"/>
      <c r="AQ159" s="658"/>
      <c r="AR159" s="658"/>
      <c r="AS159" s="658"/>
      <c r="AT159" s="658"/>
      <c r="AU159" s="658"/>
      <c r="AV159" s="658"/>
      <c r="AW159" s="658"/>
      <c r="AX159" s="658"/>
      <c r="AY159" s="658"/>
      <c r="AZ159" s="658"/>
      <c r="BA159" s="658"/>
      <c r="BB159" s="658"/>
      <c r="BC159" s="658"/>
      <c r="BD159" s="658"/>
      <c r="BE159" s="658"/>
      <c r="BF159" s="658"/>
      <c r="BG159" s="658"/>
      <c r="BH159" s="658"/>
      <c r="BI159" s="658"/>
      <c r="BJ159" s="658"/>
      <c r="BK159" s="658"/>
      <c r="BL159" s="658"/>
      <c r="BM159" s="658"/>
      <c r="BN159" s="658"/>
      <c r="BO159" s="658"/>
      <c r="BP159" s="658"/>
      <c r="BQ159" s="658"/>
    </row>
    <row r="160" spans="1:69" s="7" customFormat="1" ht="15">
      <c r="A160" s="668"/>
      <c r="B160" s="26"/>
      <c r="C160" s="26"/>
      <c r="D160" s="26"/>
      <c r="E160" s="26"/>
      <c r="F160" s="580"/>
      <c r="G160" s="580"/>
      <c r="H160" s="580"/>
      <c r="I160" s="26"/>
      <c r="J160" s="26"/>
      <c r="K160" s="26"/>
      <c r="L160" s="578"/>
      <c r="M160" s="580"/>
      <c r="N160" s="639"/>
      <c r="O160" s="580"/>
      <c r="P160" s="639"/>
      <c r="Q160" s="639"/>
      <c r="R160" s="639"/>
      <c r="S160" s="804"/>
      <c r="T160" s="804"/>
      <c r="U160" s="805"/>
      <c r="V160" s="1098"/>
      <c r="W160" s="805"/>
      <c r="X160" s="805"/>
      <c r="Y160" s="805"/>
      <c r="Z160" s="805"/>
      <c r="AA160" s="805"/>
      <c r="AB160" s="805"/>
      <c r="AC160" s="805"/>
      <c r="AD160" s="805"/>
      <c r="AE160" s="805"/>
      <c r="AF160" s="805"/>
      <c r="AG160" s="805"/>
      <c r="AH160" s="805"/>
      <c r="AI160" s="1115"/>
      <c r="AJ160" s="1116"/>
      <c r="AK160" s="1116"/>
      <c r="AL160" s="1117"/>
      <c r="AN160" s="657"/>
      <c r="AO160" s="658"/>
      <c r="AP160" s="664"/>
      <c r="AQ160" s="658"/>
      <c r="AR160" s="658"/>
      <c r="AS160" s="658"/>
      <c r="AT160" s="658"/>
      <c r="AU160" s="658"/>
      <c r="AV160" s="658"/>
      <c r="AW160" s="658"/>
      <c r="AX160" s="658"/>
      <c r="AY160" s="658"/>
      <c r="AZ160" s="658"/>
      <c r="BA160" s="658"/>
      <c r="BB160" s="658"/>
      <c r="BC160" s="658"/>
      <c r="BD160" s="658"/>
      <c r="BE160" s="658"/>
      <c r="BF160" s="658"/>
      <c r="BG160" s="658"/>
      <c r="BH160" s="658"/>
      <c r="BI160" s="658"/>
      <c r="BJ160" s="658"/>
      <c r="BK160" s="658"/>
      <c r="BL160" s="658"/>
      <c r="BM160" s="658"/>
      <c r="BN160" s="658"/>
      <c r="BO160" s="658"/>
      <c r="BP160" s="658"/>
      <c r="BQ160" s="658"/>
    </row>
    <row r="161" spans="1:69" s="5" customFormat="1" ht="15">
      <c r="A161" s="1756" t="s">
        <v>518</v>
      </c>
      <c r="B161" s="1757" t="s">
        <v>519</v>
      </c>
      <c r="C161" s="1781">
        <f>COUNTA(B163:C191)</f>
        <v>29</v>
      </c>
      <c r="D161" s="1781"/>
      <c r="E161" s="1495"/>
      <c r="F161" s="527"/>
      <c r="G161" s="527"/>
      <c r="H161" s="527"/>
      <c r="I161" s="1031" t="s">
        <v>751</v>
      </c>
      <c r="J161" s="27"/>
      <c r="K161" s="27"/>
      <c r="L161" s="526">
        <f>SUM(L162:L191)</f>
        <v>7338</v>
      </c>
      <c r="M161" s="527"/>
      <c r="N161" s="605"/>
      <c r="O161" s="737" t="s">
        <v>1519</v>
      </c>
      <c r="P161" s="605"/>
      <c r="Q161" s="737" t="s">
        <v>940</v>
      </c>
      <c r="R161" s="605"/>
      <c r="S161" s="804">
        <f t="shared" ref="S161:AH161" si="14">COUNTA(S158:S159)</f>
        <v>0</v>
      </c>
      <c r="T161" s="804">
        <f t="shared" si="14"/>
        <v>1</v>
      </c>
      <c r="U161" s="804">
        <f t="shared" si="14"/>
        <v>0</v>
      </c>
      <c r="V161" s="1098">
        <f t="shared" si="14"/>
        <v>0</v>
      </c>
      <c r="W161" s="804">
        <f t="shared" si="14"/>
        <v>0</v>
      </c>
      <c r="X161" s="804">
        <f t="shared" si="14"/>
        <v>0</v>
      </c>
      <c r="Y161" s="804">
        <f t="shared" si="14"/>
        <v>0</v>
      </c>
      <c r="Z161" s="804">
        <f t="shared" si="14"/>
        <v>0</v>
      </c>
      <c r="AA161" s="804">
        <f t="shared" si="14"/>
        <v>0</v>
      </c>
      <c r="AB161" s="804">
        <f t="shared" si="14"/>
        <v>0</v>
      </c>
      <c r="AC161" s="804">
        <f t="shared" si="14"/>
        <v>0</v>
      </c>
      <c r="AD161" s="804">
        <f t="shared" si="14"/>
        <v>0</v>
      </c>
      <c r="AE161" s="804">
        <f t="shared" si="14"/>
        <v>0</v>
      </c>
      <c r="AF161" s="804">
        <f t="shared" si="14"/>
        <v>0</v>
      </c>
      <c r="AG161" s="804">
        <f t="shared" si="14"/>
        <v>1</v>
      </c>
      <c r="AH161" s="804">
        <f t="shared" si="14"/>
        <v>0</v>
      </c>
      <c r="AI161" s="1786"/>
      <c r="AJ161" s="1787"/>
      <c r="AK161" s="1787"/>
      <c r="AL161" s="1788"/>
      <c r="AN161" s="650"/>
      <c r="AO161" s="652"/>
      <c r="AP161" s="661"/>
      <c r="AQ161" s="652"/>
      <c r="AR161" s="652"/>
      <c r="AS161" s="652"/>
      <c r="AT161" s="652"/>
      <c r="AU161" s="652"/>
      <c r="AV161" s="652"/>
      <c r="AW161" s="652"/>
      <c r="AX161" s="652"/>
      <c r="AY161" s="652"/>
      <c r="AZ161" s="652"/>
      <c r="BA161" s="652"/>
      <c r="BB161" s="652"/>
      <c r="BC161" s="652"/>
      <c r="BD161" s="652"/>
      <c r="BE161" s="652"/>
      <c r="BF161" s="652"/>
      <c r="BG161" s="652"/>
      <c r="BH161" s="652"/>
      <c r="BI161" s="652"/>
      <c r="BJ161" s="652"/>
      <c r="BK161" s="652"/>
      <c r="BL161" s="652"/>
      <c r="BM161" s="652"/>
      <c r="BN161" s="652"/>
      <c r="BO161" s="652"/>
      <c r="BP161" s="652"/>
      <c r="BQ161" s="652"/>
    </row>
    <row r="162" spans="1:69" s="5" customFormat="1" ht="15">
      <c r="A162" s="1761"/>
      <c r="B162" s="1504"/>
      <c r="C162" s="1783"/>
      <c r="D162" s="1782"/>
      <c r="E162" s="1496"/>
      <c r="F162" s="1137"/>
      <c r="G162" s="1137"/>
      <c r="H162" s="1137"/>
      <c r="J162" s="1031"/>
      <c r="K162" s="1031"/>
      <c r="L162" s="1132">
        <v>3861</v>
      </c>
      <c r="M162" s="737" t="s">
        <v>691</v>
      </c>
      <c r="N162" s="13"/>
      <c r="O162" s="737" t="s">
        <v>2643</v>
      </c>
      <c r="P162" s="1070"/>
      <c r="Q162" s="737" t="s">
        <v>685</v>
      </c>
      <c r="R162" s="1137"/>
      <c r="S162" s="804" t="s">
        <v>1525</v>
      </c>
      <c r="T162" s="804"/>
      <c r="U162" s="805"/>
      <c r="V162" s="1098"/>
      <c r="W162" s="805"/>
      <c r="X162" s="805" t="s">
        <v>1525</v>
      </c>
      <c r="Y162" s="805"/>
      <c r="Z162" s="805"/>
      <c r="AA162" s="805" t="s">
        <v>1525</v>
      </c>
      <c r="AB162" s="804" t="s">
        <v>1525</v>
      </c>
      <c r="AC162" s="805" t="s">
        <v>1525</v>
      </c>
      <c r="AD162" s="805"/>
      <c r="AE162" s="805"/>
      <c r="AF162" s="805"/>
      <c r="AG162" s="805"/>
      <c r="AH162" s="805"/>
      <c r="AI162" s="1417"/>
      <c r="AJ162" s="1424"/>
      <c r="AK162" s="1424"/>
      <c r="AL162" s="1105"/>
      <c r="AN162" s="650"/>
      <c r="AO162" s="652"/>
      <c r="AP162" s="661"/>
      <c r="AQ162" s="652"/>
      <c r="AR162" s="652"/>
      <c r="AS162" s="652"/>
      <c r="AT162" s="652"/>
      <c r="AU162" s="652"/>
      <c r="AV162" s="652"/>
      <c r="AW162" s="652"/>
      <c r="AX162" s="652"/>
      <c r="AY162" s="652"/>
      <c r="AZ162" s="652"/>
      <c r="BA162" s="652"/>
      <c r="BB162" s="652"/>
      <c r="BC162" s="652"/>
      <c r="BD162" s="652"/>
      <c r="BE162" s="652"/>
      <c r="BF162" s="652"/>
      <c r="BG162" s="652"/>
      <c r="BH162" s="652"/>
      <c r="BI162" s="652"/>
      <c r="BJ162" s="652"/>
      <c r="BK162" s="652"/>
      <c r="BL162" s="652"/>
      <c r="BM162" s="652"/>
      <c r="BN162" s="652"/>
      <c r="BO162" s="652"/>
      <c r="BP162" s="652"/>
      <c r="BQ162" s="652"/>
    </row>
    <row r="163" spans="1:69" s="5" customFormat="1" ht="15">
      <c r="A163" s="672" t="s">
        <v>1327</v>
      </c>
      <c r="B163" s="28"/>
      <c r="C163" s="40" t="s">
        <v>1314</v>
      </c>
      <c r="D163" s="1757" t="s">
        <v>519</v>
      </c>
      <c r="E163" s="40"/>
      <c r="F163" s="503"/>
      <c r="G163" s="503"/>
      <c r="H163" s="503"/>
      <c r="I163" s="40" t="s">
        <v>751</v>
      </c>
      <c r="J163" s="40"/>
      <c r="K163" s="40"/>
      <c r="L163" s="502"/>
      <c r="M163" s="503"/>
      <c r="N163" s="606"/>
      <c r="O163" s="503"/>
      <c r="P163" s="606"/>
      <c r="Q163" s="606"/>
      <c r="R163" s="606"/>
      <c r="S163" s="804"/>
      <c r="T163" s="804"/>
      <c r="U163" s="805"/>
      <c r="V163" s="1098"/>
      <c r="W163" s="805"/>
      <c r="X163" s="805"/>
      <c r="Y163" s="805"/>
      <c r="Z163" s="805"/>
      <c r="AA163" s="805"/>
      <c r="AB163" s="804"/>
      <c r="AC163" s="805"/>
      <c r="AD163" s="805"/>
      <c r="AE163" s="805"/>
      <c r="AF163" s="805"/>
      <c r="AG163" s="805"/>
      <c r="AH163" s="805"/>
      <c r="AI163" s="1418"/>
      <c r="AJ163" s="1425"/>
      <c r="AK163" s="1425"/>
      <c r="AL163" s="1106"/>
      <c r="AN163" s="650"/>
      <c r="AO163" s="652"/>
      <c r="AP163" s="661"/>
      <c r="AQ163" s="652"/>
      <c r="AR163" s="652"/>
      <c r="AS163" s="652"/>
      <c r="AT163" s="652"/>
      <c r="AU163" s="652"/>
      <c r="AV163" s="652"/>
      <c r="AW163" s="652"/>
      <c r="AX163" s="652"/>
      <c r="AY163" s="652"/>
      <c r="AZ163" s="652"/>
      <c r="BA163" s="652"/>
      <c r="BB163" s="652"/>
      <c r="BC163" s="652"/>
      <c r="BD163" s="652"/>
      <c r="BE163" s="652"/>
      <c r="BF163" s="652"/>
      <c r="BG163" s="652"/>
      <c r="BH163" s="652"/>
      <c r="BI163" s="652"/>
      <c r="BJ163" s="652"/>
      <c r="BK163" s="652"/>
      <c r="BL163" s="652"/>
      <c r="BM163" s="652"/>
      <c r="BN163" s="652"/>
      <c r="BO163" s="652"/>
      <c r="BP163" s="652"/>
      <c r="BQ163" s="652"/>
    </row>
    <row r="164" spans="1:69" s="5" customFormat="1" ht="15">
      <c r="A164" s="668" t="s">
        <v>1327</v>
      </c>
      <c r="B164" s="26"/>
      <c r="C164" s="26" t="s">
        <v>520</v>
      </c>
      <c r="D164" s="1757" t="s">
        <v>519</v>
      </c>
      <c r="E164" s="26"/>
      <c r="F164" s="506"/>
      <c r="G164" s="506"/>
      <c r="H164" s="506"/>
      <c r="I164" s="26" t="s">
        <v>689</v>
      </c>
      <c r="J164" s="26"/>
      <c r="K164" s="26"/>
      <c r="L164" s="505">
        <v>289</v>
      </c>
      <c r="M164" s="506"/>
      <c r="N164" s="608"/>
      <c r="O164" s="506"/>
      <c r="P164" s="608"/>
      <c r="Q164" s="608"/>
      <c r="R164" s="608"/>
      <c r="S164" s="806"/>
      <c r="T164" s="806"/>
      <c r="U164" s="807"/>
      <c r="V164" s="1100"/>
      <c r="W164" s="805"/>
      <c r="X164" s="805"/>
      <c r="Y164" s="807"/>
      <c r="Z164" s="807"/>
      <c r="AA164" s="805"/>
      <c r="AB164" s="807"/>
      <c r="AC164" s="805"/>
      <c r="AD164" s="805"/>
      <c r="AE164" s="805"/>
      <c r="AF164" s="805"/>
      <c r="AG164" s="807"/>
      <c r="AH164" s="805"/>
      <c r="AI164" s="1418"/>
      <c r="AJ164" s="1425"/>
      <c r="AK164" s="1425"/>
      <c r="AL164" s="1106"/>
      <c r="AN164" s="650"/>
      <c r="AO164" s="652"/>
      <c r="AP164" s="661"/>
      <c r="AQ164" s="652"/>
      <c r="AR164" s="652"/>
      <c r="AS164" s="652"/>
      <c r="AT164" s="652"/>
      <c r="AU164" s="652"/>
      <c r="AV164" s="652"/>
      <c r="AW164" s="652"/>
      <c r="AX164" s="652"/>
      <c r="AY164" s="652"/>
      <c r="AZ164" s="652"/>
      <c r="BA164" s="652"/>
      <c r="BB164" s="652"/>
      <c r="BC164" s="652"/>
      <c r="BD164" s="652"/>
      <c r="BE164" s="652"/>
      <c r="BF164" s="652"/>
      <c r="BG164" s="652"/>
      <c r="BH164" s="652"/>
      <c r="BI164" s="652"/>
      <c r="BJ164" s="652"/>
      <c r="BK164" s="652"/>
      <c r="BL164" s="652"/>
      <c r="BM164" s="652"/>
      <c r="BN164" s="652"/>
      <c r="BO164" s="652"/>
      <c r="BP164" s="652"/>
      <c r="BQ164" s="652"/>
    </row>
    <row r="165" spans="1:69" s="5" customFormat="1" ht="15">
      <c r="A165" s="672" t="s">
        <v>1327</v>
      </c>
      <c r="B165" s="28"/>
      <c r="C165" s="40" t="s">
        <v>1315</v>
      </c>
      <c r="D165" s="1757" t="s">
        <v>519</v>
      </c>
      <c r="E165" s="40"/>
      <c r="F165" s="503"/>
      <c r="G165" s="503"/>
      <c r="H165" s="503"/>
      <c r="I165" s="40" t="s">
        <v>751</v>
      </c>
      <c r="J165" s="40"/>
      <c r="K165" s="40"/>
      <c r="L165" s="502"/>
      <c r="M165" s="503"/>
      <c r="N165" s="606"/>
      <c r="O165" s="503"/>
      <c r="P165" s="606"/>
      <c r="Q165" s="606"/>
      <c r="R165" s="606"/>
      <c r="S165" s="804"/>
      <c r="T165" s="804"/>
      <c r="U165" s="805"/>
      <c r="V165" s="1098"/>
      <c r="W165" s="805"/>
      <c r="X165" s="805"/>
      <c r="Y165" s="805"/>
      <c r="Z165" s="805"/>
      <c r="AA165" s="805"/>
      <c r="AB165" s="804"/>
      <c r="AC165" s="805"/>
      <c r="AD165" s="805"/>
      <c r="AE165" s="805"/>
      <c r="AF165" s="805"/>
      <c r="AG165" s="805"/>
      <c r="AH165" s="805"/>
      <c r="AI165" s="1418"/>
      <c r="AJ165" s="1425"/>
      <c r="AK165" s="1425"/>
      <c r="AL165" s="1106"/>
      <c r="AN165" s="650"/>
      <c r="AO165" s="652"/>
      <c r="AP165" s="661"/>
      <c r="AQ165" s="652"/>
      <c r="AR165" s="652"/>
      <c r="AS165" s="652"/>
      <c r="AT165" s="652"/>
      <c r="AU165" s="652"/>
      <c r="AV165" s="652"/>
      <c r="AW165" s="652"/>
      <c r="AX165" s="652"/>
      <c r="AY165" s="652"/>
      <c r="AZ165" s="652"/>
      <c r="BA165" s="652"/>
      <c r="BB165" s="652"/>
      <c r="BC165" s="652"/>
      <c r="BD165" s="652"/>
      <c r="BE165" s="652"/>
      <c r="BF165" s="652"/>
      <c r="BG165" s="652"/>
      <c r="BH165" s="652"/>
      <c r="BI165" s="652"/>
      <c r="BJ165" s="652"/>
      <c r="BK165" s="652"/>
      <c r="BL165" s="652"/>
      <c r="BM165" s="652"/>
      <c r="BN165" s="652"/>
      <c r="BO165" s="652"/>
      <c r="BP165" s="652"/>
      <c r="BQ165" s="652"/>
    </row>
    <row r="166" spans="1:69" s="5" customFormat="1" ht="15">
      <c r="A166" s="672" t="s">
        <v>1327</v>
      </c>
      <c r="B166" s="28"/>
      <c r="C166" s="40" t="s">
        <v>1316</v>
      </c>
      <c r="D166" s="1757" t="s">
        <v>519</v>
      </c>
      <c r="E166" s="40"/>
      <c r="F166" s="503"/>
      <c r="G166" s="503"/>
      <c r="H166" s="503"/>
      <c r="I166" s="40" t="s">
        <v>751</v>
      </c>
      <c r="J166" s="40"/>
      <c r="K166" s="40"/>
      <c r="L166" s="502"/>
      <c r="M166" s="503"/>
      <c r="N166" s="606"/>
      <c r="O166" s="503"/>
      <c r="P166" s="606"/>
      <c r="Q166" s="606"/>
      <c r="R166" s="606"/>
      <c r="S166" s="804"/>
      <c r="T166" s="804"/>
      <c r="U166" s="805"/>
      <c r="V166" s="1098"/>
      <c r="W166" s="805"/>
      <c r="X166" s="805"/>
      <c r="Y166" s="805"/>
      <c r="Z166" s="805"/>
      <c r="AA166" s="805"/>
      <c r="AB166" s="804"/>
      <c r="AC166" s="805"/>
      <c r="AD166" s="805"/>
      <c r="AE166" s="805"/>
      <c r="AF166" s="805"/>
      <c r="AG166" s="805"/>
      <c r="AH166" s="805"/>
      <c r="AI166" s="1418"/>
      <c r="AJ166" s="1425"/>
      <c r="AK166" s="1425"/>
      <c r="AL166" s="1106"/>
      <c r="AN166" s="650"/>
      <c r="AO166" s="652"/>
      <c r="AP166" s="661"/>
      <c r="AQ166" s="652"/>
      <c r="AR166" s="652"/>
      <c r="AS166" s="652"/>
      <c r="AT166" s="652"/>
      <c r="AU166" s="652"/>
      <c r="AV166" s="652"/>
      <c r="AW166" s="652"/>
      <c r="AX166" s="652"/>
      <c r="AY166" s="652"/>
      <c r="AZ166" s="652"/>
      <c r="BA166" s="652"/>
      <c r="BB166" s="652"/>
      <c r="BC166" s="652"/>
      <c r="BD166" s="652"/>
      <c r="BE166" s="652"/>
      <c r="BF166" s="652"/>
      <c r="BG166" s="652"/>
      <c r="BH166" s="652"/>
      <c r="BI166" s="652"/>
      <c r="BJ166" s="652"/>
      <c r="BK166" s="652"/>
      <c r="BL166" s="652"/>
      <c r="BM166" s="652"/>
      <c r="BN166" s="652"/>
      <c r="BO166" s="652"/>
      <c r="BP166" s="652"/>
      <c r="BQ166" s="652"/>
    </row>
    <row r="167" spans="1:69" s="5" customFormat="1" ht="15">
      <c r="A167" s="672" t="s">
        <v>1327</v>
      </c>
      <c r="B167" s="28"/>
      <c r="C167" s="40" t="s">
        <v>1317</v>
      </c>
      <c r="D167" s="1757" t="s">
        <v>519</v>
      </c>
      <c r="E167" s="40"/>
      <c r="F167" s="506">
        <v>4.3</v>
      </c>
      <c r="G167" s="506"/>
      <c r="H167" s="506"/>
      <c r="I167" s="36" t="s">
        <v>808</v>
      </c>
      <c r="J167" s="36"/>
      <c r="K167" s="36"/>
      <c r="L167" s="505">
        <v>160</v>
      </c>
      <c r="M167" s="506"/>
      <c r="N167" s="608"/>
      <c r="O167" s="506"/>
      <c r="P167" s="608"/>
      <c r="Q167" s="608"/>
      <c r="R167" s="608"/>
      <c r="S167" s="804"/>
      <c r="T167" s="804"/>
      <c r="U167" s="805"/>
      <c r="V167" s="1098"/>
      <c r="W167" s="805"/>
      <c r="X167" s="805"/>
      <c r="Y167" s="805"/>
      <c r="Z167" s="805"/>
      <c r="AA167" s="805"/>
      <c r="AB167" s="804"/>
      <c r="AC167" s="805"/>
      <c r="AD167" s="805"/>
      <c r="AE167" s="805"/>
      <c r="AF167" s="805"/>
      <c r="AG167" s="805"/>
      <c r="AH167" s="805"/>
      <c r="AI167" s="1418"/>
      <c r="AJ167" s="1425"/>
      <c r="AK167" s="1425"/>
      <c r="AL167" s="1106"/>
      <c r="AN167" s="650"/>
      <c r="AO167" s="652"/>
      <c r="AP167" s="661"/>
      <c r="AQ167" s="652"/>
      <c r="AR167" s="652"/>
      <c r="AS167" s="652"/>
      <c r="AT167" s="652"/>
      <c r="AU167" s="652"/>
      <c r="AV167" s="652"/>
      <c r="AW167" s="652"/>
      <c r="AX167" s="652"/>
      <c r="AY167" s="652"/>
      <c r="AZ167" s="652"/>
      <c r="BA167" s="652"/>
      <c r="BB167" s="652"/>
      <c r="BC167" s="652"/>
      <c r="BD167" s="652"/>
      <c r="BE167" s="652"/>
      <c r="BF167" s="652"/>
      <c r="BG167" s="652"/>
      <c r="BH167" s="652"/>
      <c r="BI167" s="652"/>
      <c r="BJ167" s="652"/>
      <c r="BK167" s="652"/>
      <c r="BL167" s="652"/>
      <c r="BM167" s="652"/>
      <c r="BN167" s="652"/>
      <c r="BO167" s="652"/>
      <c r="BP167" s="652"/>
      <c r="BQ167" s="652"/>
    </row>
    <row r="168" spans="1:69" s="5" customFormat="1" ht="15">
      <c r="A168" s="672" t="s">
        <v>1327</v>
      </c>
      <c r="B168" s="28"/>
      <c r="C168" s="40" t="s">
        <v>1318</v>
      </c>
      <c r="D168" s="1757" t="s">
        <v>519</v>
      </c>
      <c r="E168" s="40"/>
      <c r="F168" s="506">
        <v>37.6</v>
      </c>
      <c r="G168" s="506"/>
      <c r="H168" s="506"/>
      <c r="I168" s="36" t="s">
        <v>751</v>
      </c>
      <c r="J168" s="36"/>
      <c r="K168" s="36"/>
      <c r="L168" s="505">
        <v>66</v>
      </c>
      <c r="M168" s="506"/>
      <c r="N168" s="608"/>
      <c r="O168" s="506"/>
      <c r="P168" s="608"/>
      <c r="Q168" s="608"/>
      <c r="R168" s="608"/>
      <c r="S168" s="804"/>
      <c r="T168" s="804"/>
      <c r="U168" s="805"/>
      <c r="V168" s="1098"/>
      <c r="W168" s="805"/>
      <c r="X168" s="805"/>
      <c r="Y168" s="805"/>
      <c r="Z168" s="805"/>
      <c r="AA168" s="805"/>
      <c r="AB168" s="804"/>
      <c r="AC168" s="805"/>
      <c r="AD168" s="805"/>
      <c r="AE168" s="805"/>
      <c r="AF168" s="805"/>
      <c r="AG168" s="805"/>
      <c r="AH168" s="805"/>
      <c r="AI168" s="1418"/>
      <c r="AJ168" s="1425"/>
      <c r="AK168" s="1425"/>
      <c r="AL168" s="1106"/>
      <c r="AN168" s="650"/>
      <c r="AO168" s="652"/>
      <c r="AP168" s="661"/>
      <c r="AQ168" s="652"/>
      <c r="AR168" s="652"/>
      <c r="AS168" s="652"/>
      <c r="AT168" s="652"/>
      <c r="AU168" s="652"/>
      <c r="AV168" s="652"/>
      <c r="AW168" s="652"/>
      <c r="AX168" s="652"/>
      <c r="AY168" s="652"/>
      <c r="AZ168" s="652"/>
      <c r="BA168" s="652"/>
      <c r="BB168" s="652"/>
      <c r="BC168" s="652"/>
      <c r="BD168" s="652"/>
      <c r="BE168" s="652"/>
      <c r="BF168" s="652"/>
      <c r="BG168" s="652"/>
      <c r="BH168" s="652"/>
      <c r="BI168" s="652"/>
      <c r="BJ168" s="652"/>
      <c r="BK168" s="652"/>
      <c r="BL168" s="652"/>
      <c r="BM168" s="652"/>
      <c r="BN168" s="652"/>
      <c r="BO168" s="652"/>
      <c r="BP168" s="652"/>
      <c r="BQ168" s="652"/>
    </row>
    <row r="169" spans="1:69" s="5" customFormat="1" ht="15">
      <c r="A169" s="672" t="s">
        <v>1327</v>
      </c>
      <c r="B169" s="28"/>
      <c r="C169" s="40" t="s">
        <v>1319</v>
      </c>
      <c r="D169" s="1757" t="s">
        <v>519</v>
      </c>
      <c r="E169" s="40"/>
      <c r="F169" s="506">
        <v>2.9</v>
      </c>
      <c r="G169" s="506"/>
      <c r="H169" s="506"/>
      <c r="I169" s="36" t="s">
        <v>766</v>
      </c>
      <c r="J169" s="36"/>
      <c r="K169" s="36"/>
      <c r="L169" s="505">
        <v>66</v>
      </c>
      <c r="M169" s="506"/>
      <c r="N169" s="608"/>
      <c r="O169" s="506"/>
      <c r="P169" s="608"/>
      <c r="Q169" s="608"/>
      <c r="R169" s="608"/>
      <c r="S169" s="804"/>
      <c r="T169" s="804"/>
      <c r="U169" s="805"/>
      <c r="V169" s="1098"/>
      <c r="W169" s="805"/>
      <c r="X169" s="805"/>
      <c r="Y169" s="805"/>
      <c r="Z169" s="805"/>
      <c r="AA169" s="805"/>
      <c r="AB169" s="804"/>
      <c r="AC169" s="805"/>
      <c r="AD169" s="805"/>
      <c r="AE169" s="805"/>
      <c r="AF169" s="805"/>
      <c r="AG169" s="805"/>
      <c r="AH169" s="805"/>
      <c r="AI169" s="1418"/>
      <c r="AJ169" s="1425"/>
      <c r="AK169" s="1425"/>
      <c r="AL169" s="1106"/>
      <c r="AN169" s="650"/>
      <c r="AO169" s="652"/>
      <c r="AP169" s="661"/>
      <c r="AQ169" s="652"/>
      <c r="AR169" s="652"/>
      <c r="AS169" s="652"/>
      <c r="AT169" s="652"/>
      <c r="AU169" s="652"/>
      <c r="AV169" s="652"/>
      <c r="AW169" s="652"/>
      <c r="AX169" s="652"/>
      <c r="AY169" s="652"/>
      <c r="AZ169" s="652"/>
      <c r="BA169" s="652"/>
      <c r="BB169" s="652"/>
      <c r="BC169" s="652"/>
      <c r="BD169" s="652"/>
      <c r="BE169" s="652"/>
      <c r="BF169" s="652"/>
      <c r="BG169" s="652"/>
      <c r="BH169" s="652"/>
      <c r="BI169" s="652"/>
      <c r="BJ169" s="652"/>
      <c r="BK169" s="652"/>
      <c r="BL169" s="652"/>
      <c r="BM169" s="652"/>
      <c r="BN169" s="652"/>
      <c r="BO169" s="652"/>
      <c r="BP169" s="652"/>
      <c r="BQ169" s="652"/>
    </row>
    <row r="170" spans="1:69" s="4" customFormat="1" ht="15">
      <c r="A170" s="672" t="s">
        <v>1327</v>
      </c>
      <c r="B170" s="28"/>
      <c r="C170" s="40" t="s">
        <v>1320</v>
      </c>
      <c r="D170" s="1757" t="s">
        <v>519</v>
      </c>
      <c r="E170" s="40"/>
      <c r="F170" s="503"/>
      <c r="G170" s="503"/>
      <c r="H170" s="503"/>
      <c r="I170" s="36" t="s">
        <v>751</v>
      </c>
      <c r="J170" s="36"/>
      <c r="K170" s="36"/>
      <c r="L170" s="502"/>
      <c r="M170" s="503"/>
      <c r="N170" s="606"/>
      <c r="O170" s="503"/>
      <c r="P170" s="606"/>
      <c r="Q170" s="606"/>
      <c r="R170" s="606"/>
      <c r="S170" s="804"/>
      <c r="T170" s="804"/>
      <c r="U170" s="805"/>
      <c r="V170" s="1098"/>
      <c r="W170" s="805"/>
      <c r="X170" s="805"/>
      <c r="Y170" s="805"/>
      <c r="Z170" s="805"/>
      <c r="AA170" s="805"/>
      <c r="AB170" s="804"/>
      <c r="AC170" s="805"/>
      <c r="AD170" s="805"/>
      <c r="AE170" s="805"/>
      <c r="AF170" s="805"/>
      <c r="AG170" s="805"/>
      <c r="AH170" s="805"/>
      <c r="AI170" s="1418"/>
      <c r="AJ170" s="1425"/>
      <c r="AK170" s="1425"/>
      <c r="AL170" s="1106"/>
      <c r="AN170" s="650"/>
      <c r="AO170" s="651"/>
      <c r="AP170" s="661"/>
      <c r="AQ170" s="651"/>
      <c r="AR170" s="651"/>
      <c r="AS170" s="651"/>
      <c r="AT170" s="651"/>
      <c r="AU170" s="651"/>
      <c r="AV170" s="651"/>
      <c r="AW170" s="651"/>
      <c r="AX170" s="651"/>
      <c r="AY170" s="651"/>
      <c r="AZ170" s="651"/>
      <c r="BA170" s="651"/>
      <c r="BB170" s="651"/>
      <c r="BC170" s="651"/>
      <c r="BD170" s="651"/>
      <c r="BE170" s="651"/>
      <c r="BF170" s="651"/>
      <c r="BG170" s="651"/>
      <c r="BH170" s="651"/>
      <c r="BI170" s="651"/>
      <c r="BJ170" s="651"/>
      <c r="BK170" s="651"/>
      <c r="BL170" s="651"/>
      <c r="BM170" s="651"/>
      <c r="BN170" s="651"/>
      <c r="BO170" s="651"/>
      <c r="BP170" s="651"/>
      <c r="BQ170" s="651"/>
    </row>
    <row r="171" spans="1:69" s="7" customFormat="1" ht="15">
      <c r="A171" s="672" t="s">
        <v>1327</v>
      </c>
      <c r="B171" s="28"/>
      <c r="C171" s="40" t="s">
        <v>1321</v>
      </c>
      <c r="D171" s="1757" t="s">
        <v>519</v>
      </c>
      <c r="E171" s="40"/>
      <c r="F171" s="503"/>
      <c r="G171" s="503"/>
      <c r="H171" s="503"/>
      <c r="I171" s="36" t="s">
        <v>751</v>
      </c>
      <c r="J171" s="36"/>
      <c r="K171" s="36"/>
      <c r="L171" s="502"/>
      <c r="M171" s="503"/>
      <c r="N171" s="606"/>
      <c r="O171" s="503"/>
      <c r="P171" s="606"/>
      <c r="Q171" s="606"/>
      <c r="R171" s="606"/>
      <c r="S171" s="804"/>
      <c r="T171" s="804"/>
      <c r="U171" s="805"/>
      <c r="V171" s="1098"/>
      <c r="W171" s="805"/>
      <c r="X171" s="805"/>
      <c r="Y171" s="805"/>
      <c r="Z171" s="805"/>
      <c r="AA171" s="805"/>
      <c r="AB171" s="804"/>
      <c r="AC171" s="805"/>
      <c r="AD171" s="805"/>
      <c r="AE171" s="805"/>
      <c r="AF171" s="805"/>
      <c r="AG171" s="805"/>
      <c r="AH171" s="805"/>
      <c r="AI171" s="1418"/>
      <c r="AJ171" s="1425"/>
      <c r="AK171" s="1425"/>
      <c r="AL171" s="1106"/>
      <c r="AN171" s="657"/>
      <c r="AO171" s="658"/>
      <c r="AP171" s="664"/>
      <c r="AQ171" s="658"/>
      <c r="AR171" s="658"/>
      <c r="AS171" s="658"/>
      <c r="AT171" s="658"/>
      <c r="AU171" s="658"/>
      <c r="AV171" s="658"/>
      <c r="AW171" s="658"/>
      <c r="AX171" s="658"/>
      <c r="AY171" s="658"/>
      <c r="AZ171" s="658"/>
      <c r="BA171" s="658"/>
      <c r="BB171" s="658"/>
      <c r="BC171" s="658"/>
      <c r="BD171" s="658"/>
      <c r="BE171" s="658"/>
      <c r="BF171" s="658"/>
      <c r="BG171" s="658"/>
      <c r="BH171" s="658"/>
      <c r="BI171" s="658"/>
      <c r="BJ171" s="658"/>
      <c r="BK171" s="658"/>
      <c r="BL171" s="658"/>
      <c r="BM171" s="658"/>
      <c r="BN171" s="658"/>
      <c r="BO171" s="658"/>
      <c r="BP171" s="658"/>
      <c r="BQ171" s="658"/>
    </row>
    <row r="172" spans="1:69" s="5" customFormat="1" ht="15">
      <c r="A172" s="672" t="s">
        <v>1327</v>
      </c>
      <c r="B172" s="28"/>
      <c r="C172" s="40" t="s">
        <v>1322</v>
      </c>
      <c r="D172" s="1757" t="s">
        <v>519</v>
      </c>
      <c r="E172" s="40"/>
      <c r="F172" s="503"/>
      <c r="G172" s="503"/>
      <c r="H172" s="503"/>
      <c r="I172" s="36" t="s">
        <v>751</v>
      </c>
      <c r="J172" s="36"/>
      <c r="K172" s="36"/>
      <c r="L172" s="502"/>
      <c r="M172" s="503"/>
      <c r="N172" s="606"/>
      <c r="O172" s="503"/>
      <c r="P172" s="606"/>
      <c r="Q172" s="606"/>
      <c r="R172" s="606"/>
      <c r="S172" s="804"/>
      <c r="T172" s="804"/>
      <c r="U172" s="805"/>
      <c r="V172" s="1098"/>
      <c r="W172" s="805"/>
      <c r="X172" s="805"/>
      <c r="Y172" s="805"/>
      <c r="Z172" s="805"/>
      <c r="AA172" s="805"/>
      <c r="AB172" s="804"/>
      <c r="AC172" s="805"/>
      <c r="AD172" s="805"/>
      <c r="AE172" s="805"/>
      <c r="AF172" s="805"/>
      <c r="AG172" s="805"/>
      <c r="AH172" s="805"/>
      <c r="AI172" s="1418"/>
      <c r="AJ172" s="1425"/>
      <c r="AK172" s="1425"/>
      <c r="AL172" s="1106"/>
      <c r="AN172" s="650"/>
      <c r="AO172" s="652"/>
      <c r="AP172" s="661"/>
      <c r="AQ172" s="652"/>
      <c r="AR172" s="652"/>
      <c r="AS172" s="652"/>
      <c r="AT172" s="652"/>
      <c r="AU172" s="652"/>
      <c r="AV172" s="652"/>
      <c r="AW172" s="652"/>
      <c r="AX172" s="652"/>
      <c r="AY172" s="652"/>
      <c r="AZ172" s="652"/>
      <c r="BA172" s="652"/>
      <c r="BB172" s="652"/>
      <c r="BC172" s="652"/>
      <c r="BD172" s="652"/>
      <c r="BE172" s="652"/>
      <c r="BF172" s="652"/>
      <c r="BG172" s="652"/>
      <c r="BH172" s="652"/>
      <c r="BI172" s="652"/>
      <c r="BJ172" s="652"/>
      <c r="BK172" s="652"/>
      <c r="BL172" s="652"/>
      <c r="BM172" s="652"/>
      <c r="BN172" s="652"/>
      <c r="BO172" s="652"/>
      <c r="BP172" s="652"/>
      <c r="BQ172" s="652"/>
    </row>
    <row r="173" spans="1:69" s="5" customFormat="1" ht="15">
      <c r="A173" s="672" t="s">
        <v>1328</v>
      </c>
      <c r="B173" s="28"/>
      <c r="C173" s="40" t="s">
        <v>1323</v>
      </c>
      <c r="D173" s="1757" t="s">
        <v>519</v>
      </c>
      <c r="E173" s="40"/>
      <c r="F173" s="506">
        <v>16.899999999999999</v>
      </c>
      <c r="G173" s="506"/>
      <c r="H173" s="506"/>
      <c r="I173" s="36" t="s">
        <v>751</v>
      </c>
      <c r="J173" s="36"/>
      <c r="K173" s="36"/>
      <c r="L173" s="505">
        <v>755</v>
      </c>
      <c r="M173" s="506"/>
      <c r="N173" s="608"/>
      <c r="O173" s="506"/>
      <c r="P173" s="608"/>
      <c r="Q173" s="608"/>
      <c r="R173" s="608"/>
      <c r="S173" s="804"/>
      <c r="T173" s="804"/>
      <c r="U173" s="805"/>
      <c r="V173" s="1098"/>
      <c r="W173" s="805"/>
      <c r="X173" s="805"/>
      <c r="Y173" s="805"/>
      <c r="Z173" s="805"/>
      <c r="AA173" s="805"/>
      <c r="AB173" s="804"/>
      <c r="AC173" s="805"/>
      <c r="AD173" s="805"/>
      <c r="AE173" s="805"/>
      <c r="AF173" s="805"/>
      <c r="AG173" s="805"/>
      <c r="AH173" s="805"/>
      <c r="AI173" s="1418"/>
      <c r="AJ173" s="1425"/>
      <c r="AK173" s="1425"/>
      <c r="AL173" s="1106"/>
      <c r="AN173" s="650"/>
      <c r="AO173" s="652"/>
      <c r="AP173" s="661"/>
      <c r="AQ173" s="652"/>
      <c r="AR173" s="652"/>
      <c r="AS173" s="652"/>
      <c r="AT173" s="652"/>
      <c r="AU173" s="652"/>
      <c r="AV173" s="652"/>
      <c r="AW173" s="652"/>
      <c r="AX173" s="652"/>
      <c r="AY173" s="652"/>
      <c r="AZ173" s="652"/>
      <c r="BA173" s="652"/>
      <c r="BB173" s="652"/>
      <c r="BC173" s="652"/>
      <c r="BD173" s="652"/>
      <c r="BE173" s="652"/>
      <c r="BF173" s="652"/>
      <c r="BG173" s="652"/>
      <c r="BH173" s="652"/>
      <c r="BI173" s="652"/>
      <c r="BJ173" s="652"/>
      <c r="BK173" s="652"/>
      <c r="BL173" s="652"/>
      <c r="BM173" s="652"/>
      <c r="BN173" s="652"/>
      <c r="BO173" s="652"/>
      <c r="BP173" s="652"/>
      <c r="BQ173" s="652"/>
    </row>
    <row r="174" spans="1:69" s="5" customFormat="1" ht="15">
      <c r="A174" s="672" t="s">
        <v>1328</v>
      </c>
      <c r="B174" s="28"/>
      <c r="C174" s="40" t="s">
        <v>1324</v>
      </c>
      <c r="D174" s="1757" t="s">
        <v>519</v>
      </c>
      <c r="E174" s="40"/>
      <c r="F174" s="506">
        <v>23.5</v>
      </c>
      <c r="G174" s="506"/>
      <c r="H174" s="506"/>
      <c r="I174" s="36" t="s">
        <v>751</v>
      </c>
      <c r="J174" s="36"/>
      <c r="K174" s="36"/>
      <c r="L174" s="505">
        <v>23</v>
      </c>
      <c r="M174" s="506"/>
      <c r="N174" s="608"/>
      <c r="O174" s="506"/>
      <c r="P174" s="608"/>
      <c r="Q174" s="608"/>
      <c r="R174" s="608"/>
      <c r="S174" s="804"/>
      <c r="T174" s="804"/>
      <c r="U174" s="805"/>
      <c r="V174" s="1098"/>
      <c r="W174" s="805"/>
      <c r="X174" s="805"/>
      <c r="Y174" s="805"/>
      <c r="Z174" s="805"/>
      <c r="AA174" s="805"/>
      <c r="AB174" s="804"/>
      <c r="AC174" s="805"/>
      <c r="AD174" s="805"/>
      <c r="AE174" s="805"/>
      <c r="AF174" s="805"/>
      <c r="AG174" s="805"/>
      <c r="AH174" s="805"/>
      <c r="AI174" s="1418"/>
      <c r="AJ174" s="1425"/>
      <c r="AK174" s="1425"/>
      <c r="AL174" s="1106"/>
      <c r="AN174" s="650"/>
      <c r="AO174" s="652"/>
      <c r="AP174" s="661"/>
      <c r="AQ174" s="652"/>
      <c r="AR174" s="652"/>
      <c r="AS174" s="652"/>
      <c r="AT174" s="652"/>
      <c r="AU174" s="652"/>
      <c r="AV174" s="652"/>
      <c r="AW174" s="652"/>
      <c r="AX174" s="652"/>
      <c r="AY174" s="652"/>
      <c r="AZ174" s="652"/>
      <c r="BA174" s="652"/>
      <c r="BB174" s="652"/>
      <c r="BC174" s="652"/>
      <c r="BD174" s="652"/>
      <c r="BE174" s="652"/>
      <c r="BF174" s="652"/>
      <c r="BG174" s="652"/>
      <c r="BH174" s="652"/>
      <c r="BI174" s="652"/>
      <c r="BJ174" s="652"/>
      <c r="BK174" s="652"/>
      <c r="BL174" s="652"/>
      <c r="BM174" s="652"/>
      <c r="BN174" s="652"/>
      <c r="BO174" s="652"/>
      <c r="BP174" s="652"/>
      <c r="BQ174" s="652"/>
    </row>
    <row r="175" spans="1:69" s="5" customFormat="1" ht="15">
      <c r="A175" s="672" t="s">
        <v>1328</v>
      </c>
      <c r="B175" s="28"/>
      <c r="C175" s="40" t="s">
        <v>1325</v>
      </c>
      <c r="D175" s="1757" t="s">
        <v>519</v>
      </c>
      <c r="E175" s="40"/>
      <c r="F175" s="506">
        <v>29.7</v>
      </c>
      <c r="G175" s="506"/>
      <c r="H175" s="506"/>
      <c r="I175" s="36" t="s">
        <v>751</v>
      </c>
      <c r="J175" s="36"/>
      <c r="K175" s="36"/>
      <c r="L175" s="505">
        <v>2</v>
      </c>
      <c r="M175" s="506"/>
      <c r="N175" s="608"/>
      <c r="O175" s="506"/>
      <c r="P175" s="608"/>
      <c r="Q175" s="608"/>
      <c r="R175" s="608"/>
      <c r="S175" s="804"/>
      <c r="T175" s="804"/>
      <c r="U175" s="805"/>
      <c r="V175" s="1098"/>
      <c r="W175" s="805"/>
      <c r="X175" s="805"/>
      <c r="Y175" s="805"/>
      <c r="Z175" s="805"/>
      <c r="AA175" s="805"/>
      <c r="AB175" s="804"/>
      <c r="AC175" s="805"/>
      <c r="AD175" s="805"/>
      <c r="AE175" s="805"/>
      <c r="AF175" s="805"/>
      <c r="AG175" s="805"/>
      <c r="AH175" s="805"/>
      <c r="AI175" s="1418"/>
      <c r="AJ175" s="1425"/>
      <c r="AK175" s="1425"/>
      <c r="AL175" s="1106"/>
      <c r="AN175" s="650"/>
      <c r="AO175" s="652"/>
      <c r="AP175" s="661"/>
      <c r="AQ175" s="652"/>
      <c r="AR175" s="652"/>
      <c r="AS175" s="652"/>
      <c r="AT175" s="652"/>
      <c r="AU175" s="652"/>
      <c r="AV175" s="652"/>
      <c r="AW175" s="652"/>
      <c r="AX175" s="652"/>
      <c r="AY175" s="652"/>
      <c r="AZ175" s="652"/>
      <c r="BA175" s="652"/>
      <c r="BB175" s="652"/>
      <c r="BC175" s="652"/>
      <c r="BD175" s="652"/>
      <c r="BE175" s="652"/>
      <c r="BF175" s="652"/>
      <c r="BG175" s="652"/>
      <c r="BH175" s="652"/>
      <c r="BI175" s="652"/>
      <c r="BJ175" s="652"/>
      <c r="BK175" s="652"/>
      <c r="BL175" s="652"/>
      <c r="BM175" s="652"/>
      <c r="BN175" s="652"/>
      <c r="BO175" s="652"/>
      <c r="BP175" s="652"/>
      <c r="BQ175" s="652"/>
    </row>
    <row r="176" spans="1:69" s="5" customFormat="1" ht="15">
      <c r="A176" s="672" t="s">
        <v>1328</v>
      </c>
      <c r="B176" s="24"/>
      <c r="C176" s="40" t="s">
        <v>1326</v>
      </c>
      <c r="D176" s="1757" t="s">
        <v>519</v>
      </c>
      <c r="E176" s="40"/>
      <c r="F176" s="506">
        <v>83.9</v>
      </c>
      <c r="G176" s="506"/>
      <c r="H176" s="506"/>
      <c r="I176" s="36" t="s">
        <v>751</v>
      </c>
      <c r="J176" s="36"/>
      <c r="K176" s="36"/>
      <c r="L176" s="505">
        <v>85</v>
      </c>
      <c r="M176" s="506"/>
      <c r="N176" s="608"/>
      <c r="O176" s="506"/>
      <c r="P176" s="608"/>
      <c r="Q176" s="608"/>
      <c r="R176" s="608"/>
      <c r="S176" s="1107"/>
      <c r="T176" s="1107"/>
      <c r="U176" s="1108"/>
      <c r="V176" s="1109"/>
      <c r="W176" s="1108"/>
      <c r="X176" s="1108"/>
      <c r="Y176" s="1108"/>
      <c r="Z176" s="1108"/>
      <c r="AA176" s="1108"/>
      <c r="AB176" s="1108"/>
      <c r="AC176" s="1108"/>
      <c r="AD176" s="1108"/>
      <c r="AE176" s="1108"/>
      <c r="AF176" s="1108"/>
      <c r="AG176" s="1108"/>
      <c r="AH176" s="1108"/>
      <c r="AI176" s="1418"/>
      <c r="AJ176" s="1425"/>
      <c r="AK176" s="1425"/>
      <c r="AL176" s="1106"/>
      <c r="AN176" s="650"/>
      <c r="AO176" s="652"/>
      <c r="AP176" s="661"/>
      <c r="AQ176" s="652"/>
      <c r="AR176" s="652"/>
      <c r="AS176" s="652"/>
      <c r="AT176" s="652"/>
      <c r="AU176" s="652"/>
      <c r="AV176" s="652"/>
      <c r="AW176" s="652"/>
      <c r="AX176" s="652"/>
      <c r="AY176" s="652"/>
      <c r="AZ176" s="652"/>
      <c r="BA176" s="652"/>
      <c r="BB176" s="652"/>
      <c r="BC176" s="652"/>
      <c r="BD176" s="652"/>
      <c r="BE176" s="652"/>
      <c r="BF176" s="652"/>
      <c r="BG176" s="652"/>
      <c r="BH176" s="652"/>
      <c r="BI176" s="652"/>
      <c r="BJ176" s="652"/>
      <c r="BK176" s="652"/>
      <c r="BL176" s="652"/>
      <c r="BM176" s="652"/>
      <c r="BN176" s="652"/>
      <c r="BO176" s="652"/>
      <c r="BP176" s="652"/>
      <c r="BQ176" s="652"/>
    </row>
    <row r="177" spans="1:69" s="5" customFormat="1" ht="15">
      <c r="A177" s="674" t="s">
        <v>531</v>
      </c>
      <c r="B177" s="36"/>
      <c r="C177" s="33" t="s">
        <v>1297</v>
      </c>
      <c r="D177" s="1757" t="s">
        <v>519</v>
      </c>
      <c r="E177" s="283"/>
      <c r="F177" s="581"/>
      <c r="G177" s="581"/>
      <c r="H177" s="581"/>
      <c r="I177" s="36" t="s">
        <v>751</v>
      </c>
      <c r="J177" s="43"/>
      <c r="K177" s="43"/>
      <c r="L177" s="512"/>
      <c r="M177" s="581"/>
      <c r="N177" s="640"/>
      <c r="O177" s="581"/>
      <c r="P177" s="640"/>
      <c r="Q177" s="640"/>
      <c r="R177" s="640"/>
      <c r="S177" s="1107"/>
      <c r="T177" s="1107"/>
      <c r="U177" s="1108"/>
      <c r="V177" s="1109"/>
      <c r="W177" s="1108"/>
      <c r="X177" s="1108"/>
      <c r="Y177" s="1108"/>
      <c r="Z177" s="1108"/>
      <c r="AA177" s="1108"/>
      <c r="AB177" s="1108"/>
      <c r="AC177" s="1108"/>
      <c r="AD177" s="1108"/>
      <c r="AE177" s="1108"/>
      <c r="AF177" s="1108"/>
      <c r="AG177" s="1108"/>
      <c r="AH177" s="1108"/>
      <c r="AI177" s="1418"/>
      <c r="AJ177" s="1425"/>
      <c r="AK177" s="1425"/>
      <c r="AL177" s="1106"/>
      <c r="AN177" s="650"/>
      <c r="AO177" s="652"/>
      <c r="AP177" s="661"/>
      <c r="AQ177" s="652"/>
      <c r="AR177" s="652"/>
      <c r="AS177" s="652"/>
      <c r="AT177" s="652"/>
      <c r="AU177" s="652"/>
      <c r="AV177" s="652"/>
      <c r="AW177" s="652"/>
      <c r="AX177" s="652"/>
      <c r="AY177" s="652"/>
      <c r="AZ177" s="652"/>
      <c r="BA177" s="652"/>
      <c r="BB177" s="652"/>
      <c r="BC177" s="652"/>
      <c r="BD177" s="652"/>
      <c r="BE177" s="652"/>
      <c r="BF177" s="652"/>
      <c r="BG177" s="652"/>
      <c r="BH177" s="652"/>
      <c r="BI177" s="652"/>
      <c r="BJ177" s="652"/>
      <c r="BK177" s="652"/>
      <c r="BL177" s="652"/>
      <c r="BM177" s="652"/>
      <c r="BN177" s="652"/>
      <c r="BO177" s="652"/>
      <c r="BP177" s="652"/>
      <c r="BQ177" s="652"/>
    </row>
    <row r="178" spans="1:69" s="1170" customFormat="1" ht="15">
      <c r="A178" s="1184" t="s">
        <v>531</v>
      </c>
      <c r="B178" s="1185"/>
      <c r="C178" s="1185" t="s">
        <v>1298</v>
      </c>
      <c r="D178" s="1204"/>
      <c r="E178" s="1204"/>
      <c r="F178" s="1186"/>
      <c r="G178" s="1186"/>
      <c r="H178" s="1186"/>
      <c r="I178" s="1185" t="s">
        <v>751</v>
      </c>
      <c r="J178" s="1308"/>
      <c r="K178" s="1308"/>
      <c r="L178" s="1187">
        <v>492</v>
      </c>
      <c r="M178" s="1186"/>
      <c r="N178" s="1188"/>
      <c r="O178" s="1186"/>
      <c r="P178" s="1188"/>
      <c r="Q178" s="1188"/>
      <c r="R178" s="1188"/>
      <c r="S178" s="1189"/>
      <c r="T178" s="1189"/>
      <c r="U178" s="1190"/>
      <c r="V178" s="1191"/>
      <c r="W178" s="1190"/>
      <c r="X178" s="1190"/>
      <c r="Y178" s="1190"/>
      <c r="Z178" s="1190"/>
      <c r="AA178" s="1190"/>
      <c r="AB178" s="1190"/>
      <c r="AC178" s="1190"/>
      <c r="AD178" s="1190"/>
      <c r="AE178" s="1190"/>
      <c r="AF178" s="1190"/>
      <c r="AG178" s="1190"/>
      <c r="AH178" s="1190"/>
      <c r="AI178" s="1192"/>
      <c r="AJ178" s="1193"/>
      <c r="AK178" s="1193"/>
      <c r="AL178" s="1194"/>
      <c r="AN178" s="1171"/>
      <c r="AO178" s="1172"/>
      <c r="AP178" s="1173"/>
      <c r="AQ178" s="1172"/>
      <c r="AR178" s="1172"/>
      <c r="AS178" s="1172"/>
      <c r="AT178" s="1172"/>
      <c r="AU178" s="1172"/>
      <c r="AV178" s="1172"/>
      <c r="AW178" s="1172"/>
      <c r="AX178" s="1172"/>
      <c r="AY178" s="1172"/>
      <c r="AZ178" s="1172"/>
      <c r="BA178" s="1172"/>
      <c r="BB178" s="1172"/>
      <c r="BC178" s="1172"/>
      <c r="BD178" s="1172"/>
      <c r="BE178" s="1172"/>
      <c r="BF178" s="1172"/>
      <c r="BG178" s="1172"/>
      <c r="BH178" s="1172"/>
      <c r="BI178" s="1172"/>
      <c r="BJ178" s="1172"/>
      <c r="BK178" s="1172"/>
      <c r="BL178" s="1172"/>
      <c r="BM178" s="1172"/>
      <c r="BN178" s="1172"/>
      <c r="BO178" s="1172"/>
      <c r="BP178" s="1172"/>
      <c r="BQ178" s="1172"/>
    </row>
    <row r="179" spans="1:69" s="5" customFormat="1" ht="15">
      <c r="A179" s="695" t="s">
        <v>544</v>
      </c>
      <c r="B179" s="1901" t="s">
        <v>545</v>
      </c>
      <c r="C179" s="1902"/>
      <c r="D179" s="1905"/>
      <c r="E179" s="1205"/>
      <c r="F179" s="583"/>
      <c r="G179" s="583"/>
      <c r="H179" s="583"/>
      <c r="I179" s="183" t="s">
        <v>751</v>
      </c>
      <c r="J179" s="183"/>
      <c r="K179" s="183"/>
      <c r="L179" s="582">
        <v>816</v>
      </c>
      <c r="M179" s="583"/>
      <c r="N179" s="641"/>
      <c r="O179" s="583"/>
      <c r="P179" s="641"/>
      <c r="Q179" s="641"/>
      <c r="R179" s="641"/>
      <c r="S179" s="1110"/>
      <c r="T179" s="804"/>
      <c r="U179" s="805"/>
      <c r="V179" s="1098"/>
      <c r="W179" s="805" t="s">
        <v>1525</v>
      </c>
      <c r="X179" s="805"/>
      <c r="Y179" s="805"/>
      <c r="Z179" s="805"/>
      <c r="AA179" s="805"/>
      <c r="AB179" s="805"/>
      <c r="AC179" s="805" t="s">
        <v>1525</v>
      </c>
      <c r="AD179" s="805"/>
      <c r="AE179" s="805"/>
      <c r="AF179" s="805"/>
      <c r="AG179" s="805"/>
      <c r="AH179" s="805"/>
      <c r="AI179" s="1418"/>
      <c r="AJ179" s="1425"/>
      <c r="AK179" s="1425"/>
      <c r="AL179" s="1106"/>
      <c r="AN179" s="650"/>
      <c r="AO179" s="652"/>
      <c r="AP179" s="661"/>
      <c r="AQ179" s="652"/>
      <c r="AR179" s="652"/>
      <c r="AS179" s="652"/>
      <c r="AT179" s="652"/>
      <c r="AU179" s="652"/>
      <c r="AV179" s="652"/>
      <c r="AW179" s="652"/>
      <c r="AX179" s="652"/>
      <c r="AY179" s="652"/>
      <c r="AZ179" s="652"/>
      <c r="BA179" s="652"/>
      <c r="BB179" s="652"/>
      <c r="BC179" s="652"/>
      <c r="BD179" s="652"/>
      <c r="BE179" s="652"/>
      <c r="BF179" s="652"/>
      <c r="BG179" s="652"/>
      <c r="BH179" s="652"/>
      <c r="BI179" s="652"/>
      <c r="BJ179" s="652"/>
      <c r="BK179" s="652"/>
      <c r="BL179" s="652"/>
      <c r="BM179" s="652"/>
      <c r="BN179" s="652"/>
      <c r="BO179" s="652"/>
      <c r="BP179" s="652"/>
      <c r="BQ179" s="652"/>
    </row>
    <row r="180" spans="1:69" s="5" customFormat="1" ht="15">
      <c r="A180" s="686" t="s">
        <v>1342</v>
      </c>
      <c r="B180" s="152"/>
      <c r="C180" s="176" t="s">
        <v>643</v>
      </c>
      <c r="D180" s="1901" t="s">
        <v>545</v>
      </c>
      <c r="E180" s="176"/>
      <c r="F180" s="522">
        <v>31.7</v>
      </c>
      <c r="G180" s="522"/>
      <c r="H180" s="522"/>
      <c r="I180" s="176" t="s">
        <v>751</v>
      </c>
      <c r="J180" s="176"/>
      <c r="K180" s="176"/>
      <c r="L180" s="521">
        <v>15</v>
      </c>
      <c r="M180" s="522"/>
      <c r="N180" s="615"/>
      <c r="O180" s="522"/>
      <c r="P180" s="615"/>
      <c r="Q180" s="615"/>
      <c r="R180" s="615"/>
      <c r="S180" s="1111"/>
      <c r="T180" s="806"/>
      <c r="U180" s="807"/>
      <c r="V180" s="1100"/>
      <c r="W180" s="805"/>
      <c r="X180" s="805"/>
      <c r="Y180" s="807"/>
      <c r="Z180" s="807"/>
      <c r="AA180" s="805"/>
      <c r="AB180" s="807"/>
      <c r="AC180" s="805"/>
      <c r="AD180" s="805"/>
      <c r="AE180" s="805"/>
      <c r="AF180" s="805"/>
      <c r="AG180" s="807"/>
      <c r="AH180" s="805"/>
      <c r="AI180" s="1418"/>
      <c r="AJ180" s="1425"/>
      <c r="AK180" s="1425"/>
      <c r="AL180" s="1106"/>
      <c r="AN180" s="650"/>
      <c r="AO180" s="652"/>
      <c r="AP180" s="661"/>
      <c r="AQ180" s="652"/>
      <c r="AR180" s="652"/>
      <c r="AS180" s="652"/>
      <c r="AT180" s="652"/>
      <c r="AU180" s="652"/>
      <c r="AV180" s="652"/>
      <c r="AW180" s="652"/>
      <c r="AX180" s="652"/>
      <c r="AY180" s="652"/>
      <c r="AZ180" s="652"/>
      <c r="BA180" s="652"/>
      <c r="BB180" s="652"/>
      <c r="BC180" s="652"/>
      <c r="BD180" s="652"/>
      <c r="BE180" s="652"/>
      <c r="BF180" s="652"/>
      <c r="BG180" s="652"/>
      <c r="BH180" s="652"/>
      <c r="BI180" s="652"/>
      <c r="BJ180" s="652"/>
      <c r="BK180" s="652"/>
      <c r="BL180" s="652"/>
      <c r="BM180" s="652"/>
      <c r="BN180" s="652"/>
      <c r="BO180" s="652"/>
      <c r="BP180" s="652"/>
      <c r="BQ180" s="652"/>
    </row>
    <row r="181" spans="1:69" s="5" customFormat="1" ht="15">
      <c r="A181" s="686" t="s">
        <v>1342</v>
      </c>
      <c r="B181" s="152"/>
      <c r="C181" s="176" t="s">
        <v>644</v>
      </c>
      <c r="D181" s="1901" t="s">
        <v>545</v>
      </c>
      <c r="E181" s="176"/>
      <c r="F181" s="522">
        <v>41</v>
      </c>
      <c r="G181" s="522"/>
      <c r="H181" s="522"/>
      <c r="I181" s="176" t="s">
        <v>751</v>
      </c>
      <c r="J181" s="176"/>
      <c r="K181" s="176"/>
      <c r="L181" s="521">
        <v>18</v>
      </c>
      <c r="M181" s="522"/>
      <c r="N181" s="615"/>
      <c r="O181" s="522"/>
      <c r="P181" s="615"/>
      <c r="Q181" s="615"/>
      <c r="R181" s="615"/>
      <c r="S181" s="1111"/>
      <c r="T181" s="806"/>
      <c r="U181" s="807"/>
      <c r="V181" s="1100"/>
      <c r="W181" s="805"/>
      <c r="X181" s="805"/>
      <c r="Y181" s="807"/>
      <c r="Z181" s="807"/>
      <c r="AA181" s="805"/>
      <c r="AB181" s="807"/>
      <c r="AC181" s="805"/>
      <c r="AD181" s="805"/>
      <c r="AE181" s="805"/>
      <c r="AF181" s="805"/>
      <c r="AG181" s="807"/>
      <c r="AH181" s="805"/>
      <c r="AI181" s="1418"/>
      <c r="AJ181" s="1425"/>
      <c r="AK181" s="1425"/>
      <c r="AL181" s="1106"/>
      <c r="AN181" s="650"/>
      <c r="AO181" s="652"/>
      <c r="AP181" s="661"/>
      <c r="AQ181" s="652"/>
      <c r="AR181" s="652"/>
      <c r="AS181" s="652"/>
      <c r="AT181" s="652"/>
      <c r="AU181" s="652"/>
      <c r="AV181" s="652"/>
      <c r="AW181" s="652"/>
      <c r="AX181" s="652"/>
      <c r="AY181" s="652"/>
      <c r="AZ181" s="652"/>
      <c r="BA181" s="652"/>
      <c r="BB181" s="652"/>
      <c r="BC181" s="652"/>
      <c r="BD181" s="652"/>
      <c r="BE181" s="652"/>
      <c r="BF181" s="652"/>
      <c r="BG181" s="652"/>
      <c r="BH181" s="652"/>
      <c r="BI181" s="652"/>
      <c r="BJ181" s="652"/>
      <c r="BK181" s="652"/>
      <c r="BL181" s="652"/>
      <c r="BM181" s="652"/>
      <c r="BN181" s="652"/>
      <c r="BO181" s="652"/>
      <c r="BP181" s="652"/>
      <c r="BQ181" s="652"/>
    </row>
    <row r="182" spans="1:69" s="5" customFormat="1" ht="15">
      <c r="A182" s="686" t="s">
        <v>1342</v>
      </c>
      <c r="B182" s="152"/>
      <c r="C182" s="176" t="s">
        <v>545</v>
      </c>
      <c r="D182" s="1901" t="s">
        <v>545</v>
      </c>
      <c r="E182" s="176"/>
      <c r="F182" s="522"/>
      <c r="G182" s="522"/>
      <c r="H182" s="522"/>
      <c r="I182" s="176" t="s">
        <v>751</v>
      </c>
      <c r="J182" s="176"/>
      <c r="K182" s="176"/>
      <c r="L182" s="521"/>
      <c r="M182" s="522"/>
      <c r="N182" s="615"/>
      <c r="O182" s="522"/>
      <c r="P182" s="615"/>
      <c r="Q182" s="615"/>
      <c r="R182" s="615"/>
      <c r="S182" s="1111"/>
      <c r="T182" s="806"/>
      <c r="U182" s="807"/>
      <c r="V182" s="1100"/>
      <c r="W182" s="805"/>
      <c r="X182" s="805"/>
      <c r="Y182" s="807"/>
      <c r="Z182" s="807"/>
      <c r="AA182" s="805"/>
      <c r="AB182" s="807"/>
      <c r="AC182" s="805"/>
      <c r="AD182" s="805"/>
      <c r="AE182" s="805"/>
      <c r="AF182" s="805"/>
      <c r="AG182" s="807"/>
      <c r="AH182" s="805"/>
      <c r="AI182" s="1418"/>
      <c r="AJ182" s="1425"/>
      <c r="AK182" s="1425"/>
      <c r="AL182" s="1106"/>
      <c r="AN182" s="650"/>
      <c r="AO182" s="652"/>
      <c r="AP182" s="661"/>
      <c r="AQ182" s="652"/>
      <c r="AR182" s="652"/>
      <c r="AS182" s="652"/>
      <c r="AT182" s="652"/>
      <c r="AU182" s="652"/>
      <c r="AV182" s="652"/>
      <c r="AW182" s="652"/>
      <c r="AX182" s="652"/>
      <c r="AY182" s="652"/>
      <c r="AZ182" s="652"/>
      <c r="BA182" s="652"/>
      <c r="BB182" s="652"/>
      <c r="BC182" s="652"/>
      <c r="BD182" s="652"/>
      <c r="BE182" s="652"/>
      <c r="BF182" s="652"/>
      <c r="BG182" s="652"/>
      <c r="BH182" s="652"/>
      <c r="BI182" s="652"/>
      <c r="BJ182" s="652"/>
      <c r="BK182" s="652"/>
      <c r="BL182" s="652"/>
      <c r="BM182" s="652"/>
      <c r="BN182" s="652"/>
      <c r="BO182" s="652"/>
      <c r="BP182" s="652"/>
      <c r="BQ182" s="652"/>
    </row>
    <row r="183" spans="1:69" s="5" customFormat="1" ht="15">
      <c r="A183" s="686" t="s">
        <v>1342</v>
      </c>
      <c r="B183" s="152"/>
      <c r="C183" s="176" t="s">
        <v>645</v>
      </c>
      <c r="D183" s="1901" t="s">
        <v>545</v>
      </c>
      <c r="E183" s="176"/>
      <c r="F183" s="522"/>
      <c r="G183" s="522"/>
      <c r="H183" s="522"/>
      <c r="I183" s="176" t="s">
        <v>751</v>
      </c>
      <c r="J183" s="176"/>
      <c r="K183" s="176"/>
      <c r="L183" s="521">
        <v>6</v>
      </c>
      <c r="M183" s="522"/>
      <c r="N183" s="615"/>
      <c r="O183" s="522"/>
      <c r="P183" s="615"/>
      <c r="Q183" s="615"/>
      <c r="R183" s="615"/>
      <c r="S183" s="1111"/>
      <c r="T183" s="806"/>
      <c r="U183" s="807"/>
      <c r="V183" s="1100"/>
      <c r="W183" s="805"/>
      <c r="X183" s="805"/>
      <c r="Y183" s="807"/>
      <c r="Z183" s="807"/>
      <c r="AA183" s="805"/>
      <c r="AB183" s="807"/>
      <c r="AC183" s="805"/>
      <c r="AD183" s="805"/>
      <c r="AE183" s="805"/>
      <c r="AF183" s="805"/>
      <c r="AG183" s="807"/>
      <c r="AH183" s="805"/>
      <c r="AI183" s="1418"/>
      <c r="AJ183" s="1425"/>
      <c r="AK183" s="1425"/>
      <c r="AL183" s="1106"/>
      <c r="AN183" s="650"/>
      <c r="AO183" s="652"/>
      <c r="AP183" s="661"/>
      <c r="AQ183" s="652"/>
      <c r="AR183" s="652"/>
      <c r="AS183" s="652"/>
      <c r="AT183" s="652"/>
      <c r="AU183" s="652"/>
      <c r="AV183" s="652"/>
      <c r="AW183" s="652"/>
      <c r="AX183" s="652"/>
      <c r="AY183" s="652"/>
      <c r="AZ183" s="652"/>
      <c r="BA183" s="652"/>
      <c r="BB183" s="652"/>
      <c r="BC183" s="652"/>
      <c r="BD183" s="652"/>
      <c r="BE183" s="652"/>
      <c r="BF183" s="652"/>
      <c r="BG183" s="652"/>
      <c r="BH183" s="652"/>
      <c r="BI183" s="652"/>
      <c r="BJ183" s="652"/>
      <c r="BK183" s="652"/>
      <c r="BL183" s="652"/>
      <c r="BM183" s="652"/>
      <c r="BN183" s="652"/>
      <c r="BO183" s="652"/>
      <c r="BP183" s="652"/>
      <c r="BQ183" s="652"/>
    </row>
    <row r="184" spans="1:69" s="5" customFormat="1" ht="15">
      <c r="A184" s="686" t="s">
        <v>1342</v>
      </c>
      <c r="B184" s="152"/>
      <c r="C184" s="176" t="s">
        <v>649</v>
      </c>
      <c r="D184" s="1901" t="s">
        <v>545</v>
      </c>
      <c r="E184" s="176"/>
      <c r="F184" s="522"/>
      <c r="G184" s="522"/>
      <c r="H184" s="522"/>
      <c r="I184" s="176" t="s">
        <v>751</v>
      </c>
      <c r="J184" s="176"/>
      <c r="K184" s="176"/>
      <c r="L184" s="521"/>
      <c r="M184" s="522"/>
      <c r="N184" s="615"/>
      <c r="O184" s="522"/>
      <c r="P184" s="615"/>
      <c r="Q184" s="615"/>
      <c r="R184" s="615"/>
      <c r="S184" s="1111"/>
      <c r="T184" s="806"/>
      <c r="U184" s="807"/>
      <c r="V184" s="1100"/>
      <c r="W184" s="805"/>
      <c r="X184" s="805"/>
      <c r="Y184" s="807"/>
      <c r="Z184" s="807"/>
      <c r="AA184" s="805"/>
      <c r="AB184" s="807"/>
      <c r="AC184" s="805"/>
      <c r="AD184" s="805"/>
      <c r="AE184" s="805"/>
      <c r="AF184" s="805"/>
      <c r="AG184" s="807"/>
      <c r="AH184" s="805"/>
      <c r="AI184" s="1418"/>
      <c r="AJ184" s="1425"/>
      <c r="AK184" s="1425"/>
      <c r="AL184" s="1106"/>
      <c r="AN184" s="650"/>
      <c r="AO184" s="652"/>
      <c r="AP184" s="661"/>
      <c r="AQ184" s="652"/>
      <c r="AR184" s="652"/>
      <c r="AS184" s="652"/>
      <c r="AT184" s="652"/>
      <c r="AU184" s="652"/>
      <c r="AV184" s="652"/>
      <c r="AW184" s="652"/>
      <c r="AX184" s="652"/>
      <c r="AY184" s="652"/>
      <c r="AZ184" s="652"/>
      <c r="BA184" s="652"/>
      <c r="BB184" s="652"/>
      <c r="BC184" s="652"/>
      <c r="BD184" s="652"/>
      <c r="BE184" s="652"/>
      <c r="BF184" s="652"/>
      <c r="BG184" s="652"/>
      <c r="BH184" s="652"/>
      <c r="BI184" s="652"/>
      <c r="BJ184" s="652"/>
      <c r="BK184" s="652"/>
      <c r="BL184" s="652"/>
      <c r="BM184" s="652"/>
      <c r="BN184" s="652"/>
      <c r="BO184" s="652"/>
      <c r="BP184" s="652"/>
      <c r="BQ184" s="652"/>
    </row>
    <row r="185" spans="1:69" s="5" customFormat="1" ht="15">
      <c r="A185" s="686" t="s">
        <v>1343</v>
      </c>
      <c r="B185" s="152"/>
      <c r="C185" s="176" t="s">
        <v>1339</v>
      </c>
      <c r="D185" s="1901" t="s">
        <v>545</v>
      </c>
      <c r="E185" s="176"/>
      <c r="F185" s="522"/>
      <c r="G185" s="522"/>
      <c r="H185" s="522"/>
      <c r="I185" s="176" t="s">
        <v>766</v>
      </c>
      <c r="J185" s="176"/>
      <c r="K185" s="176"/>
      <c r="L185" s="521"/>
      <c r="M185" s="522"/>
      <c r="N185" s="615"/>
      <c r="O185" s="522"/>
      <c r="P185" s="615"/>
      <c r="Q185" s="615"/>
      <c r="R185" s="615"/>
      <c r="S185" s="1111"/>
      <c r="T185" s="806"/>
      <c r="U185" s="807"/>
      <c r="V185" s="1100"/>
      <c r="W185" s="805"/>
      <c r="X185" s="805"/>
      <c r="Y185" s="807"/>
      <c r="Z185" s="807"/>
      <c r="AA185" s="805"/>
      <c r="AB185" s="807"/>
      <c r="AC185" s="805"/>
      <c r="AD185" s="805"/>
      <c r="AE185" s="805"/>
      <c r="AF185" s="805"/>
      <c r="AG185" s="807"/>
      <c r="AH185" s="805"/>
      <c r="AI185" s="1418"/>
      <c r="AJ185" s="1425"/>
      <c r="AK185" s="1425"/>
      <c r="AL185" s="1106"/>
      <c r="AN185" s="650"/>
      <c r="AO185" s="652"/>
      <c r="AP185" s="661"/>
      <c r="AQ185" s="652"/>
      <c r="AR185" s="652"/>
      <c r="AS185" s="652"/>
      <c r="AT185" s="652"/>
      <c r="AU185" s="652"/>
      <c r="AV185" s="652"/>
      <c r="AW185" s="652"/>
      <c r="AX185" s="652"/>
      <c r="AY185" s="652"/>
      <c r="AZ185" s="652"/>
      <c r="BA185" s="652"/>
      <c r="BB185" s="652"/>
      <c r="BC185" s="652"/>
      <c r="BD185" s="652"/>
      <c r="BE185" s="652"/>
      <c r="BF185" s="652"/>
      <c r="BG185" s="652"/>
      <c r="BH185" s="652"/>
      <c r="BI185" s="652"/>
      <c r="BJ185" s="652"/>
      <c r="BK185" s="652"/>
      <c r="BL185" s="652"/>
      <c r="BM185" s="652"/>
      <c r="BN185" s="652"/>
      <c r="BO185" s="652"/>
      <c r="BP185" s="652"/>
      <c r="BQ185" s="652"/>
    </row>
    <row r="186" spans="1:69" s="5" customFormat="1" ht="15">
      <c r="A186" s="686" t="s">
        <v>1343</v>
      </c>
      <c r="B186" s="152"/>
      <c r="C186" s="176" t="s">
        <v>1340</v>
      </c>
      <c r="D186" s="1901" t="s">
        <v>545</v>
      </c>
      <c r="E186" s="176"/>
      <c r="F186" s="522"/>
      <c r="G186" s="522"/>
      <c r="H186" s="522"/>
      <c r="I186" s="176" t="s">
        <v>766</v>
      </c>
      <c r="J186" s="176"/>
      <c r="K186" s="176"/>
      <c r="L186" s="521">
        <v>393</v>
      </c>
      <c r="M186" s="522"/>
      <c r="N186" s="615"/>
      <c r="O186" s="522"/>
      <c r="P186" s="615"/>
      <c r="Q186" s="615"/>
      <c r="R186" s="615"/>
      <c r="S186" s="1111"/>
      <c r="T186" s="806"/>
      <c r="U186" s="807"/>
      <c r="V186" s="1100"/>
      <c r="W186" s="805"/>
      <c r="X186" s="805"/>
      <c r="Y186" s="807"/>
      <c r="Z186" s="807"/>
      <c r="AA186" s="805"/>
      <c r="AB186" s="807"/>
      <c r="AC186" s="805"/>
      <c r="AD186" s="805"/>
      <c r="AE186" s="805"/>
      <c r="AF186" s="805"/>
      <c r="AG186" s="807"/>
      <c r="AH186" s="805"/>
      <c r="AI186" s="1418"/>
      <c r="AJ186" s="1425"/>
      <c r="AK186" s="1425"/>
      <c r="AL186" s="1106"/>
      <c r="AN186" s="650"/>
      <c r="AO186" s="652"/>
      <c r="AP186" s="661"/>
      <c r="AQ186" s="652"/>
      <c r="AR186" s="652"/>
      <c r="AS186" s="652"/>
      <c r="AT186" s="652"/>
      <c r="AU186" s="652"/>
      <c r="AV186" s="652"/>
      <c r="AW186" s="652"/>
      <c r="AX186" s="652"/>
      <c r="AY186" s="652"/>
      <c r="AZ186" s="652"/>
      <c r="BA186" s="652"/>
      <c r="BB186" s="652"/>
      <c r="BC186" s="652"/>
      <c r="BD186" s="652"/>
      <c r="BE186" s="652"/>
      <c r="BF186" s="652"/>
      <c r="BG186" s="652"/>
      <c r="BH186" s="652"/>
      <c r="BI186" s="652"/>
      <c r="BJ186" s="652"/>
      <c r="BK186" s="652"/>
      <c r="BL186" s="652"/>
      <c r="BM186" s="652"/>
      <c r="BN186" s="652"/>
      <c r="BO186" s="652"/>
      <c r="BP186" s="652"/>
      <c r="BQ186" s="652"/>
    </row>
    <row r="187" spans="1:69" s="5" customFormat="1" ht="15">
      <c r="A187" s="686" t="s">
        <v>1343</v>
      </c>
      <c r="B187" s="152"/>
      <c r="C187" s="176" t="s">
        <v>1341</v>
      </c>
      <c r="D187" s="1901" t="s">
        <v>545</v>
      </c>
      <c r="E187" s="176"/>
      <c r="F187" s="522"/>
      <c r="G187" s="522"/>
      <c r="H187" s="522"/>
      <c r="I187" s="176" t="s">
        <v>766</v>
      </c>
      <c r="J187" s="176"/>
      <c r="K187" s="176"/>
      <c r="L187" s="521"/>
      <c r="M187" s="522"/>
      <c r="N187" s="615"/>
      <c r="O187" s="522"/>
      <c r="P187" s="615"/>
      <c r="Q187" s="615"/>
      <c r="R187" s="615"/>
      <c r="S187" s="1111"/>
      <c r="T187" s="806"/>
      <c r="U187" s="807"/>
      <c r="V187" s="1100"/>
      <c r="W187" s="805"/>
      <c r="X187" s="805"/>
      <c r="Y187" s="807"/>
      <c r="Z187" s="807"/>
      <c r="AA187" s="805"/>
      <c r="AB187" s="807"/>
      <c r="AC187" s="805"/>
      <c r="AD187" s="805"/>
      <c r="AE187" s="805"/>
      <c r="AF187" s="805"/>
      <c r="AG187" s="807"/>
      <c r="AH187" s="805"/>
      <c r="AI187" s="1418"/>
      <c r="AJ187" s="1425"/>
      <c r="AK187" s="1425"/>
      <c r="AL187" s="1106"/>
      <c r="AN187" s="650"/>
      <c r="AO187" s="652"/>
      <c r="AP187" s="661"/>
      <c r="AQ187" s="652"/>
      <c r="AR187" s="652"/>
      <c r="AS187" s="652"/>
      <c r="AT187" s="652"/>
      <c r="AU187" s="652"/>
      <c r="AV187" s="652"/>
      <c r="AW187" s="652"/>
      <c r="AX187" s="652"/>
      <c r="AY187" s="652"/>
      <c r="AZ187" s="652"/>
      <c r="BA187" s="652"/>
      <c r="BB187" s="652"/>
      <c r="BC187" s="652"/>
      <c r="BD187" s="652"/>
      <c r="BE187" s="652"/>
      <c r="BF187" s="652"/>
      <c r="BG187" s="652"/>
      <c r="BH187" s="652"/>
      <c r="BI187" s="652"/>
      <c r="BJ187" s="652"/>
      <c r="BK187" s="652"/>
      <c r="BL187" s="652"/>
      <c r="BM187" s="652"/>
      <c r="BN187" s="652"/>
      <c r="BO187" s="652"/>
      <c r="BP187" s="652"/>
      <c r="BQ187" s="652"/>
    </row>
    <row r="188" spans="1:69" s="5" customFormat="1" ht="15">
      <c r="A188" s="686" t="s">
        <v>1343</v>
      </c>
      <c r="B188" s="152"/>
      <c r="C188" s="176" t="s">
        <v>648</v>
      </c>
      <c r="D188" s="1901" t="s">
        <v>545</v>
      </c>
      <c r="E188" s="176"/>
      <c r="F188" s="522"/>
      <c r="G188" s="522"/>
      <c r="H188" s="522"/>
      <c r="I188" s="176" t="s">
        <v>751</v>
      </c>
      <c r="J188" s="176"/>
      <c r="K188" s="176"/>
      <c r="L188" s="521"/>
      <c r="M188" s="522"/>
      <c r="N188" s="615"/>
      <c r="O188" s="522"/>
      <c r="P188" s="615"/>
      <c r="Q188" s="615"/>
      <c r="R188" s="615"/>
      <c r="S188" s="1111"/>
      <c r="T188" s="806"/>
      <c r="U188" s="807"/>
      <c r="V188" s="1100"/>
      <c r="W188" s="805"/>
      <c r="X188" s="805"/>
      <c r="Y188" s="807"/>
      <c r="Z188" s="807"/>
      <c r="AA188" s="805"/>
      <c r="AB188" s="807"/>
      <c r="AC188" s="805"/>
      <c r="AD188" s="805"/>
      <c r="AE188" s="805"/>
      <c r="AF188" s="805"/>
      <c r="AG188" s="807"/>
      <c r="AH188" s="805"/>
      <c r="AI188" s="1418"/>
      <c r="AJ188" s="1425"/>
      <c r="AK188" s="1425"/>
      <c r="AL188" s="1106"/>
      <c r="AN188" s="650"/>
      <c r="AO188" s="652"/>
      <c r="AP188" s="661"/>
      <c r="AQ188" s="652"/>
      <c r="AR188" s="652"/>
      <c r="AS188" s="652"/>
      <c r="AT188" s="652"/>
      <c r="AU188" s="652"/>
      <c r="AV188" s="652"/>
      <c r="AW188" s="652"/>
      <c r="AX188" s="652"/>
      <c r="AY188" s="652"/>
      <c r="AZ188" s="652"/>
      <c r="BA188" s="652"/>
      <c r="BB188" s="652"/>
      <c r="BC188" s="652"/>
      <c r="BD188" s="652"/>
      <c r="BE188" s="652"/>
      <c r="BF188" s="652"/>
      <c r="BG188" s="652"/>
      <c r="BH188" s="652"/>
      <c r="BI188" s="652"/>
      <c r="BJ188" s="652"/>
      <c r="BK188" s="652"/>
      <c r="BL188" s="652"/>
      <c r="BM188" s="652"/>
      <c r="BN188" s="652"/>
      <c r="BO188" s="652"/>
      <c r="BP188" s="652"/>
      <c r="BQ188" s="652"/>
    </row>
    <row r="189" spans="1:69" s="5" customFormat="1" ht="15">
      <c r="A189" s="686" t="s">
        <v>1343</v>
      </c>
      <c r="B189" s="152"/>
      <c r="C189" s="176" t="s">
        <v>646</v>
      </c>
      <c r="D189" s="1901" t="s">
        <v>545</v>
      </c>
      <c r="E189" s="176"/>
      <c r="F189" s="522">
        <v>26.4</v>
      </c>
      <c r="G189" s="522"/>
      <c r="H189" s="522"/>
      <c r="I189" s="176" t="s">
        <v>751</v>
      </c>
      <c r="J189" s="176"/>
      <c r="K189" s="176"/>
      <c r="L189" s="521">
        <v>6</v>
      </c>
      <c r="M189" s="522"/>
      <c r="N189" s="615"/>
      <c r="O189" s="522"/>
      <c r="P189" s="615"/>
      <c r="Q189" s="615"/>
      <c r="R189" s="615"/>
      <c r="S189" s="1111"/>
      <c r="T189" s="806"/>
      <c r="U189" s="807"/>
      <c r="V189" s="1100"/>
      <c r="W189" s="805"/>
      <c r="X189" s="805"/>
      <c r="Y189" s="807"/>
      <c r="Z189" s="807"/>
      <c r="AA189" s="805"/>
      <c r="AB189" s="807"/>
      <c r="AC189" s="805"/>
      <c r="AD189" s="805"/>
      <c r="AE189" s="805"/>
      <c r="AF189" s="805"/>
      <c r="AG189" s="807"/>
      <c r="AH189" s="805"/>
      <c r="AI189" s="1418"/>
      <c r="AJ189" s="1425"/>
      <c r="AK189" s="1425"/>
      <c r="AL189" s="1106"/>
      <c r="AN189" s="650"/>
      <c r="AO189" s="652"/>
      <c r="AP189" s="661"/>
      <c r="AQ189" s="652"/>
      <c r="AR189" s="652"/>
      <c r="AS189" s="652"/>
      <c r="AT189" s="652"/>
      <c r="AU189" s="652"/>
      <c r="AV189" s="652"/>
      <c r="AW189" s="652"/>
      <c r="AX189" s="652"/>
      <c r="AY189" s="652"/>
      <c r="AZ189" s="652"/>
      <c r="BA189" s="652"/>
      <c r="BB189" s="652"/>
      <c r="BC189" s="652"/>
      <c r="BD189" s="652"/>
      <c r="BE189" s="652"/>
      <c r="BF189" s="652"/>
      <c r="BG189" s="652"/>
      <c r="BH189" s="652"/>
      <c r="BI189" s="652"/>
      <c r="BJ189" s="652"/>
      <c r="BK189" s="652"/>
      <c r="BL189" s="652"/>
      <c r="BM189" s="652"/>
      <c r="BN189" s="652"/>
      <c r="BO189" s="652"/>
      <c r="BP189" s="652"/>
      <c r="BQ189" s="652"/>
    </row>
    <row r="190" spans="1:69" s="5" customFormat="1" ht="15">
      <c r="A190" s="686" t="s">
        <v>1343</v>
      </c>
      <c r="B190" s="152"/>
      <c r="C190" s="176" t="s">
        <v>647</v>
      </c>
      <c r="D190" s="1901" t="s">
        <v>545</v>
      </c>
      <c r="E190" s="176"/>
      <c r="F190" s="522"/>
      <c r="G190" s="522"/>
      <c r="H190" s="522"/>
      <c r="I190" s="176" t="s">
        <v>751</v>
      </c>
      <c r="J190" s="176"/>
      <c r="K190" s="176"/>
      <c r="L190" s="521">
        <v>4</v>
      </c>
      <c r="M190" s="522"/>
      <c r="N190" s="615"/>
      <c r="O190" s="522"/>
      <c r="P190" s="615"/>
      <c r="Q190" s="615"/>
      <c r="R190" s="615"/>
      <c r="S190" s="1111"/>
      <c r="T190" s="806"/>
      <c r="U190" s="807"/>
      <c r="V190" s="1100"/>
      <c r="W190" s="805"/>
      <c r="X190" s="805"/>
      <c r="Y190" s="807"/>
      <c r="Z190" s="807"/>
      <c r="AA190" s="805"/>
      <c r="AB190" s="807"/>
      <c r="AC190" s="805"/>
      <c r="AD190" s="805"/>
      <c r="AE190" s="805"/>
      <c r="AF190" s="805"/>
      <c r="AG190" s="807"/>
      <c r="AH190" s="805"/>
      <c r="AI190" s="1418"/>
      <c r="AJ190" s="1425"/>
      <c r="AK190" s="1425"/>
      <c r="AL190" s="1106"/>
      <c r="AN190" s="650"/>
      <c r="AO190" s="652"/>
      <c r="AP190" s="661"/>
      <c r="AQ190" s="652"/>
      <c r="AR190" s="652"/>
      <c r="AS190" s="652"/>
      <c r="AT190" s="652"/>
      <c r="AU190" s="652"/>
      <c r="AV190" s="652"/>
      <c r="AW190" s="652"/>
      <c r="AX190" s="652"/>
      <c r="AY190" s="652"/>
      <c r="AZ190" s="652"/>
      <c r="BA190" s="652"/>
      <c r="BB190" s="652"/>
      <c r="BC190" s="652"/>
      <c r="BD190" s="652"/>
      <c r="BE190" s="652"/>
      <c r="BF190" s="652"/>
      <c r="BG190" s="652"/>
      <c r="BH190" s="652"/>
      <c r="BI190" s="652"/>
      <c r="BJ190" s="652"/>
      <c r="BK190" s="652"/>
      <c r="BL190" s="652"/>
      <c r="BM190" s="652"/>
      <c r="BN190" s="652"/>
      <c r="BO190" s="652"/>
      <c r="BP190" s="652"/>
      <c r="BQ190" s="652"/>
    </row>
    <row r="191" spans="1:69" s="5" customFormat="1" ht="15">
      <c r="A191" s="667" t="s">
        <v>705</v>
      </c>
      <c r="B191" s="137"/>
      <c r="C191" s="137" t="s">
        <v>521</v>
      </c>
      <c r="D191" s="1901" t="s">
        <v>545</v>
      </c>
      <c r="E191" s="137"/>
      <c r="F191" s="508">
        <v>60.4</v>
      </c>
      <c r="G191" s="508"/>
      <c r="H191" s="508"/>
      <c r="I191" s="137" t="s">
        <v>751</v>
      </c>
      <c r="J191" s="137"/>
      <c r="K191" s="137"/>
      <c r="L191" s="507">
        <v>281</v>
      </c>
      <c r="M191" s="508"/>
      <c r="N191" s="609"/>
      <c r="O191" s="508"/>
      <c r="P191" s="609"/>
      <c r="Q191" s="609"/>
      <c r="R191" s="609"/>
      <c r="S191" s="1110"/>
      <c r="T191" s="1110"/>
      <c r="U191" s="1112"/>
      <c r="V191" s="1113"/>
      <c r="W191" s="1112" t="s">
        <v>1525</v>
      </c>
      <c r="X191" s="1112"/>
      <c r="Y191" s="1112"/>
      <c r="Z191" s="1112"/>
      <c r="AA191" s="1112"/>
      <c r="AB191" s="1112"/>
      <c r="AC191" s="1112"/>
      <c r="AD191" s="1112"/>
      <c r="AE191" s="1112"/>
      <c r="AF191" s="1112"/>
      <c r="AG191" s="1112"/>
      <c r="AH191" s="1112"/>
      <c r="AI191" s="1418"/>
      <c r="AJ191" s="1425"/>
      <c r="AK191" s="1425"/>
      <c r="AL191" s="1106"/>
      <c r="AN191" s="650"/>
      <c r="AO191" s="652"/>
      <c r="AP191" s="661"/>
      <c r="AQ191" s="652"/>
      <c r="AR191" s="652"/>
      <c r="AS191" s="652"/>
      <c r="AT191" s="652"/>
      <c r="AU191" s="652"/>
      <c r="AV191" s="652"/>
      <c r="AW191" s="652"/>
      <c r="AX191" s="652"/>
      <c r="AY191" s="652"/>
      <c r="AZ191" s="652"/>
      <c r="BA191" s="652"/>
      <c r="BB191" s="652"/>
      <c r="BC191" s="652"/>
      <c r="BD191" s="652"/>
      <c r="BE191" s="652"/>
      <c r="BF191" s="652"/>
      <c r="BG191" s="652"/>
      <c r="BH191" s="652"/>
      <c r="BI191" s="652"/>
      <c r="BJ191" s="652"/>
      <c r="BK191" s="652"/>
      <c r="BL191" s="652"/>
      <c r="BM191" s="652"/>
      <c r="BN191" s="652"/>
      <c r="BO191" s="652"/>
      <c r="BP191" s="652"/>
      <c r="BQ191" s="652"/>
    </row>
    <row r="192" spans="1:69" s="5" customFormat="1" ht="15">
      <c r="A192" s="667"/>
      <c r="B192" s="137"/>
      <c r="C192" s="137"/>
      <c r="D192" s="137"/>
      <c r="E192" s="137"/>
      <c r="F192" s="508"/>
      <c r="G192" s="508"/>
      <c r="H192" s="508"/>
      <c r="I192" s="137"/>
      <c r="J192" s="137"/>
      <c r="K192" s="137"/>
      <c r="L192" s="507"/>
      <c r="M192" s="508"/>
      <c r="N192" s="609"/>
      <c r="O192" s="508"/>
      <c r="P192" s="609"/>
      <c r="Q192" s="609"/>
      <c r="R192" s="609"/>
      <c r="S192" s="1110"/>
      <c r="T192" s="1110"/>
      <c r="U192" s="1112"/>
      <c r="V192" s="1113"/>
      <c r="W192" s="1112"/>
      <c r="X192" s="1112"/>
      <c r="Y192" s="1112"/>
      <c r="Z192" s="1112"/>
      <c r="AA192" s="1112"/>
      <c r="AB192" s="1112"/>
      <c r="AC192" s="1112"/>
      <c r="AD192" s="1112"/>
      <c r="AE192" s="1112"/>
      <c r="AF192" s="1112"/>
      <c r="AG192" s="1112"/>
      <c r="AH192" s="1112"/>
      <c r="AI192" s="1115"/>
      <c r="AJ192" s="1138"/>
      <c r="AK192" s="1138"/>
      <c r="AL192" s="1139"/>
      <c r="AN192" s="650"/>
      <c r="AO192" s="652"/>
      <c r="AP192" s="661"/>
      <c r="AQ192" s="652"/>
      <c r="AR192" s="652"/>
      <c r="AS192" s="652"/>
      <c r="AT192" s="652"/>
      <c r="AU192" s="652"/>
      <c r="AV192" s="652"/>
      <c r="AW192" s="652"/>
      <c r="AX192" s="652"/>
      <c r="AY192" s="652"/>
      <c r="AZ192" s="652"/>
      <c r="BA192" s="652"/>
      <c r="BB192" s="652"/>
      <c r="BC192" s="652"/>
      <c r="BD192" s="652"/>
      <c r="BE192" s="652"/>
      <c r="BF192" s="652"/>
      <c r="BG192" s="652"/>
      <c r="BH192" s="652"/>
      <c r="BI192" s="652"/>
      <c r="BJ192" s="652"/>
      <c r="BK192" s="652"/>
      <c r="BL192" s="652"/>
      <c r="BM192" s="652"/>
      <c r="BN192" s="652"/>
      <c r="BO192" s="652"/>
      <c r="BP192" s="652"/>
      <c r="BQ192" s="652"/>
    </row>
    <row r="193" spans="1:69" s="5" customFormat="1" ht="15">
      <c r="A193" s="1140"/>
      <c r="B193" s="1756" t="s">
        <v>515</v>
      </c>
      <c r="C193" s="1756">
        <f>COUNTA(C195:C208)</f>
        <v>14</v>
      </c>
      <c r="D193" s="1756"/>
      <c r="E193" s="1474"/>
      <c r="F193" s="1142"/>
      <c r="G193" s="1142"/>
      <c r="H193" s="1142"/>
      <c r="I193" s="27" t="s">
        <v>751</v>
      </c>
      <c r="J193" s="1141"/>
      <c r="K193" s="1141"/>
      <c r="L193" s="526">
        <f>SUM(L195:L208)</f>
        <v>11084</v>
      </c>
      <c r="M193" s="1142"/>
      <c r="N193" s="1143"/>
      <c r="O193" s="1142"/>
      <c r="P193" s="1143"/>
      <c r="Q193" s="1143"/>
      <c r="R193" s="1143"/>
      <c r="S193" s="1110"/>
      <c r="T193" s="1110"/>
      <c r="U193" s="1112"/>
      <c r="V193" s="1113"/>
      <c r="W193" s="1112"/>
      <c r="X193" s="1112"/>
      <c r="Y193" s="1112"/>
      <c r="Z193" s="1112"/>
      <c r="AA193" s="1112"/>
      <c r="AB193" s="1112"/>
      <c r="AC193" s="1112"/>
      <c r="AD193" s="1112"/>
      <c r="AE193" s="1112"/>
      <c r="AF193" s="1112"/>
      <c r="AG193" s="1112"/>
      <c r="AH193" s="1112"/>
      <c r="AI193" s="1115"/>
      <c r="AJ193" s="1138"/>
      <c r="AK193" s="1138"/>
      <c r="AL193" s="1139"/>
      <c r="AN193" s="650"/>
      <c r="AO193" s="652"/>
      <c r="AP193" s="661"/>
      <c r="AQ193" s="652"/>
      <c r="AR193" s="652"/>
      <c r="AS193" s="652"/>
      <c r="AT193" s="652"/>
      <c r="AU193" s="652"/>
      <c r="AV193" s="652"/>
      <c r="AW193" s="652"/>
      <c r="AX193" s="652"/>
      <c r="AY193" s="652"/>
      <c r="AZ193" s="652"/>
      <c r="BA193" s="652"/>
      <c r="BB193" s="652"/>
      <c r="BC193" s="652"/>
      <c r="BD193" s="652"/>
      <c r="BE193" s="652"/>
      <c r="BF193" s="652"/>
      <c r="BG193" s="652"/>
      <c r="BH193" s="652"/>
      <c r="BI193" s="652"/>
      <c r="BJ193" s="652"/>
      <c r="BK193" s="652"/>
      <c r="BL193" s="652"/>
      <c r="BM193" s="652"/>
      <c r="BN193" s="652"/>
      <c r="BO193" s="652"/>
      <c r="BP193" s="652"/>
      <c r="BQ193" s="652"/>
    </row>
    <row r="194" spans="1:69" s="5" customFormat="1" ht="15">
      <c r="A194" s="490" t="s">
        <v>2593</v>
      </c>
      <c r="B194" s="1761"/>
      <c r="C194" s="1761"/>
      <c r="D194" s="1761"/>
      <c r="E194" s="1475"/>
      <c r="F194" s="527"/>
      <c r="G194" s="527"/>
      <c r="H194" s="527"/>
      <c r="J194" s="27"/>
      <c r="K194" s="27"/>
      <c r="L194" s="27">
        <v>715</v>
      </c>
      <c r="M194" s="737" t="s">
        <v>692</v>
      </c>
      <c r="N194" s="605"/>
      <c r="O194" s="527"/>
      <c r="P194" s="605"/>
      <c r="Q194" s="737" t="s">
        <v>709</v>
      </c>
      <c r="R194" s="605"/>
      <c r="S194" s="804">
        <f t="shared" ref="S194:AH194" si="15">COUNTA(S162:S191)</f>
        <v>1</v>
      </c>
      <c r="T194" s="804">
        <f t="shared" si="15"/>
        <v>0</v>
      </c>
      <c r="U194" s="804">
        <f t="shared" si="15"/>
        <v>0</v>
      </c>
      <c r="V194" s="1098">
        <f t="shared" si="15"/>
        <v>0</v>
      </c>
      <c r="W194" s="804">
        <f t="shared" si="15"/>
        <v>2</v>
      </c>
      <c r="X194" s="804">
        <f t="shared" si="15"/>
        <v>1</v>
      </c>
      <c r="Y194" s="804">
        <f t="shared" si="15"/>
        <v>0</v>
      </c>
      <c r="Z194" s="804">
        <f t="shared" si="15"/>
        <v>0</v>
      </c>
      <c r="AA194" s="804">
        <f t="shared" si="15"/>
        <v>1</v>
      </c>
      <c r="AB194" s="804">
        <f t="shared" si="15"/>
        <v>1</v>
      </c>
      <c r="AC194" s="804">
        <f t="shared" si="15"/>
        <v>2</v>
      </c>
      <c r="AD194" s="804">
        <f t="shared" si="15"/>
        <v>0</v>
      </c>
      <c r="AE194" s="804">
        <f t="shared" si="15"/>
        <v>0</v>
      </c>
      <c r="AF194" s="804">
        <f t="shared" si="15"/>
        <v>0</v>
      </c>
      <c r="AG194" s="804">
        <f t="shared" si="15"/>
        <v>0</v>
      </c>
      <c r="AH194" s="804">
        <f t="shared" si="15"/>
        <v>0</v>
      </c>
      <c r="AI194" s="1786"/>
      <c r="AJ194" s="1787"/>
      <c r="AK194" s="1787"/>
      <c r="AL194" s="1788"/>
      <c r="AN194" s="650"/>
      <c r="AO194" s="652"/>
      <c r="AP194" s="661"/>
      <c r="AQ194" s="652"/>
      <c r="AR194" s="652"/>
      <c r="AS194" s="652"/>
      <c r="AT194" s="652"/>
      <c r="AU194" s="652"/>
      <c r="AV194" s="652"/>
      <c r="AW194" s="652"/>
      <c r="AX194" s="652"/>
      <c r="AY194" s="652"/>
      <c r="AZ194" s="652"/>
      <c r="BA194" s="652"/>
      <c r="BB194" s="652"/>
      <c r="BC194" s="652"/>
      <c r="BD194" s="652"/>
      <c r="BE194" s="652"/>
      <c r="BF194" s="652"/>
      <c r="BG194" s="652"/>
      <c r="BH194" s="652"/>
      <c r="BI194" s="652"/>
      <c r="BJ194" s="652"/>
      <c r="BK194" s="652"/>
      <c r="BL194" s="652"/>
      <c r="BM194" s="652"/>
      <c r="BN194" s="652"/>
      <c r="BO194" s="652"/>
      <c r="BP194" s="652"/>
      <c r="BQ194" s="652"/>
    </row>
    <row r="195" spans="1:69" s="5" customFormat="1" ht="15">
      <c r="A195" s="672" t="s">
        <v>635</v>
      </c>
      <c r="B195" s="36"/>
      <c r="C195" s="40" t="s">
        <v>636</v>
      </c>
      <c r="D195" s="1756" t="s">
        <v>515</v>
      </c>
      <c r="E195" s="40"/>
      <c r="F195" s="530"/>
      <c r="G195" s="530"/>
      <c r="H195" s="530"/>
      <c r="I195" s="36" t="s">
        <v>751</v>
      </c>
      <c r="J195" s="36"/>
      <c r="K195" s="36"/>
      <c r="L195" s="515"/>
      <c r="M195" s="503"/>
      <c r="N195" s="606"/>
      <c r="O195" s="503"/>
      <c r="P195" s="606"/>
      <c r="Q195" s="606"/>
      <c r="R195" s="606"/>
      <c r="S195" s="806"/>
      <c r="T195" s="804" t="s">
        <v>1525</v>
      </c>
      <c r="U195" s="805"/>
      <c r="V195" s="1098"/>
      <c r="W195" s="805"/>
      <c r="X195" s="805"/>
      <c r="Y195" s="805"/>
      <c r="Z195" s="805"/>
      <c r="AA195" s="805"/>
      <c r="AB195" s="805"/>
      <c r="AC195" s="805"/>
      <c r="AD195" s="805" t="s">
        <v>1525</v>
      </c>
      <c r="AE195" s="805"/>
      <c r="AF195" s="805"/>
      <c r="AG195" s="805"/>
      <c r="AH195" s="805"/>
      <c r="AI195" s="1417"/>
      <c r="AJ195" s="1431"/>
      <c r="AK195" s="1431"/>
      <c r="AL195" s="1099"/>
      <c r="AN195" s="650"/>
      <c r="AO195" s="652"/>
      <c r="AP195" s="661"/>
      <c r="AQ195" s="652"/>
      <c r="AR195" s="652"/>
      <c r="AS195" s="652"/>
      <c r="AT195" s="652"/>
      <c r="AU195" s="652"/>
      <c r="AV195" s="652"/>
      <c r="AW195" s="652"/>
      <c r="AX195" s="652"/>
      <c r="AY195" s="652"/>
      <c r="AZ195" s="652"/>
      <c r="BA195" s="652"/>
      <c r="BB195" s="652"/>
      <c r="BC195" s="652"/>
      <c r="BD195" s="652"/>
      <c r="BE195" s="652"/>
      <c r="BF195" s="652"/>
      <c r="BG195" s="652"/>
      <c r="BH195" s="652"/>
      <c r="BI195" s="652"/>
      <c r="BJ195" s="652"/>
      <c r="BK195" s="652"/>
      <c r="BL195" s="652"/>
      <c r="BM195" s="652"/>
      <c r="BN195" s="652"/>
      <c r="BO195" s="652"/>
      <c r="BP195" s="652"/>
      <c r="BQ195" s="652"/>
    </row>
    <row r="196" spans="1:69" s="5" customFormat="1" ht="15">
      <c r="A196" s="672" t="s">
        <v>635</v>
      </c>
      <c r="B196" s="42"/>
      <c r="C196" s="52" t="s">
        <v>515</v>
      </c>
      <c r="D196" s="1756" t="s">
        <v>515</v>
      </c>
      <c r="E196" s="52"/>
      <c r="F196" s="530"/>
      <c r="G196" s="530"/>
      <c r="H196" s="530"/>
      <c r="I196" s="36" t="s">
        <v>751</v>
      </c>
      <c r="J196" s="36"/>
      <c r="K196" s="36"/>
      <c r="L196" s="515"/>
      <c r="M196" s="530"/>
      <c r="N196" s="607"/>
      <c r="O196" s="530"/>
      <c r="P196" s="607"/>
      <c r="Q196" s="607"/>
      <c r="R196" s="607"/>
      <c r="S196" s="806"/>
      <c r="T196" s="806"/>
      <c r="U196" s="807"/>
      <c r="V196" s="1100"/>
      <c r="W196" s="805"/>
      <c r="X196" s="805"/>
      <c r="Y196" s="807"/>
      <c r="Z196" s="807"/>
      <c r="AA196" s="805"/>
      <c r="AB196" s="807"/>
      <c r="AC196" s="805"/>
      <c r="AD196" s="805"/>
      <c r="AE196" s="805"/>
      <c r="AF196" s="805"/>
      <c r="AG196" s="807"/>
      <c r="AH196" s="805"/>
      <c r="AI196" s="1418"/>
      <c r="AJ196" s="1432"/>
      <c r="AK196" s="1432"/>
      <c r="AL196" s="1101"/>
      <c r="AN196" s="650"/>
      <c r="AO196" s="652"/>
      <c r="AP196" s="661"/>
      <c r="AQ196" s="652"/>
      <c r="AR196" s="652"/>
      <c r="AS196" s="652"/>
      <c r="AT196" s="652"/>
      <c r="AU196" s="652"/>
      <c r="AV196" s="652"/>
      <c r="AW196" s="652"/>
      <c r="AX196" s="652"/>
      <c r="AY196" s="652"/>
      <c r="AZ196" s="652"/>
      <c r="BA196" s="652"/>
      <c r="BB196" s="652"/>
      <c r="BC196" s="652"/>
      <c r="BD196" s="652"/>
      <c r="BE196" s="652"/>
      <c r="BF196" s="652"/>
      <c r="BG196" s="652"/>
      <c r="BH196" s="652"/>
      <c r="BI196" s="652"/>
      <c r="BJ196" s="652"/>
      <c r="BK196" s="652"/>
      <c r="BL196" s="652"/>
      <c r="BM196" s="652"/>
      <c r="BN196" s="652"/>
      <c r="BO196" s="652"/>
      <c r="BP196" s="652"/>
      <c r="BQ196" s="652"/>
    </row>
    <row r="197" spans="1:69" s="5" customFormat="1" ht="15">
      <c r="A197" s="672" t="s">
        <v>635</v>
      </c>
      <c r="B197" s="36"/>
      <c r="C197" s="40" t="s">
        <v>637</v>
      </c>
      <c r="D197" s="1756" t="s">
        <v>515</v>
      </c>
      <c r="E197" s="40"/>
      <c r="F197" s="530"/>
      <c r="G197" s="1312"/>
      <c r="H197" s="1312"/>
      <c r="I197" s="42" t="s">
        <v>751</v>
      </c>
      <c r="J197" s="42"/>
      <c r="K197" s="42"/>
      <c r="L197" s="515"/>
      <c r="M197" s="530"/>
      <c r="N197" s="607"/>
      <c r="O197" s="530"/>
      <c r="P197" s="607"/>
      <c r="Q197" s="607"/>
      <c r="R197" s="607"/>
      <c r="S197" s="806"/>
      <c r="T197" s="806"/>
      <c r="U197" s="807"/>
      <c r="V197" s="1100"/>
      <c r="W197" s="805"/>
      <c r="X197" s="805"/>
      <c r="Y197" s="807"/>
      <c r="Z197" s="807"/>
      <c r="AA197" s="805"/>
      <c r="AB197" s="807"/>
      <c r="AC197" s="805"/>
      <c r="AD197" s="805"/>
      <c r="AE197" s="805"/>
      <c r="AF197" s="805"/>
      <c r="AG197" s="807"/>
      <c r="AH197" s="805"/>
      <c r="AI197" s="1418"/>
      <c r="AJ197" s="1432"/>
      <c r="AK197" s="1432"/>
      <c r="AL197" s="1101"/>
      <c r="AN197" s="650"/>
      <c r="AO197" s="652"/>
      <c r="AP197" s="661"/>
      <c r="AQ197" s="652"/>
      <c r="AR197" s="652"/>
      <c r="AS197" s="652"/>
      <c r="AT197" s="652"/>
      <c r="AU197" s="652"/>
      <c r="AV197" s="652"/>
      <c r="AW197" s="652"/>
      <c r="AX197" s="652"/>
      <c r="AY197" s="652"/>
      <c r="AZ197" s="652"/>
      <c r="BA197" s="652"/>
      <c r="BB197" s="652"/>
      <c r="BC197" s="652"/>
      <c r="BD197" s="652"/>
      <c r="BE197" s="652"/>
      <c r="BF197" s="652"/>
      <c r="BG197" s="652"/>
      <c r="BH197" s="652"/>
      <c r="BI197" s="652"/>
      <c r="BJ197" s="652"/>
      <c r="BK197" s="652"/>
      <c r="BL197" s="652"/>
      <c r="BM197" s="652"/>
      <c r="BN197" s="652"/>
      <c r="BO197" s="652"/>
      <c r="BP197" s="652"/>
      <c r="BQ197" s="652"/>
    </row>
    <row r="198" spans="1:69" s="5" customFormat="1" ht="15">
      <c r="A198" s="672" t="s">
        <v>635</v>
      </c>
      <c r="B198" s="36"/>
      <c r="C198" s="40" t="s">
        <v>1329</v>
      </c>
      <c r="D198" s="1756" t="s">
        <v>515</v>
      </c>
      <c r="E198" s="40"/>
      <c r="F198" s="530"/>
      <c r="G198" s="1312"/>
      <c r="H198" s="1312"/>
      <c r="I198" s="42" t="s">
        <v>751</v>
      </c>
      <c r="J198" s="42"/>
      <c r="K198" s="42"/>
      <c r="L198" s="515"/>
      <c r="M198" s="530"/>
      <c r="N198" s="607"/>
      <c r="O198" s="530"/>
      <c r="P198" s="607"/>
      <c r="Q198" s="607"/>
      <c r="R198" s="607"/>
      <c r="S198" s="806"/>
      <c r="T198" s="806"/>
      <c r="U198" s="807"/>
      <c r="V198" s="1100"/>
      <c r="W198" s="805"/>
      <c r="X198" s="805"/>
      <c r="Y198" s="807"/>
      <c r="Z198" s="807"/>
      <c r="AA198" s="805"/>
      <c r="AB198" s="807"/>
      <c r="AC198" s="805"/>
      <c r="AD198" s="805"/>
      <c r="AE198" s="805"/>
      <c r="AF198" s="805"/>
      <c r="AG198" s="807"/>
      <c r="AH198" s="805"/>
      <c r="AI198" s="1418"/>
      <c r="AJ198" s="1432"/>
      <c r="AK198" s="1432"/>
      <c r="AL198" s="1101"/>
      <c r="AN198" s="650"/>
      <c r="AO198" s="652"/>
      <c r="AP198" s="661"/>
      <c r="AQ198" s="652"/>
      <c r="AR198" s="652"/>
      <c r="AS198" s="652"/>
      <c r="AT198" s="652"/>
      <c r="AU198" s="652"/>
      <c r="AV198" s="652"/>
      <c r="AW198" s="652"/>
      <c r="AX198" s="652"/>
      <c r="AY198" s="652"/>
      <c r="AZ198" s="652"/>
      <c r="BA198" s="652"/>
      <c r="BB198" s="652"/>
      <c r="BC198" s="652"/>
      <c r="BD198" s="652"/>
      <c r="BE198" s="652"/>
      <c r="BF198" s="652"/>
      <c r="BG198" s="652"/>
      <c r="BH198" s="652"/>
      <c r="BI198" s="652"/>
      <c r="BJ198" s="652"/>
      <c r="BK198" s="652"/>
      <c r="BL198" s="652"/>
      <c r="BM198" s="652"/>
      <c r="BN198" s="652"/>
      <c r="BO198" s="652"/>
      <c r="BP198" s="652"/>
      <c r="BQ198" s="652"/>
    </row>
    <row r="199" spans="1:69" s="5" customFormat="1" ht="15">
      <c r="A199" s="671" t="s">
        <v>1332</v>
      </c>
      <c r="B199" s="144"/>
      <c r="C199" s="144" t="s">
        <v>541</v>
      </c>
      <c r="D199" s="1756" t="s">
        <v>515</v>
      </c>
      <c r="E199" s="144"/>
      <c r="F199" s="520"/>
      <c r="G199" s="1313"/>
      <c r="H199" s="1313"/>
      <c r="I199" s="1532" t="s">
        <v>751</v>
      </c>
      <c r="J199" s="1532"/>
      <c r="K199" s="1532"/>
      <c r="L199" s="518">
        <v>776</v>
      </c>
      <c r="M199" s="530"/>
      <c r="N199" s="607"/>
      <c r="O199" s="530"/>
      <c r="P199" s="607"/>
      <c r="Q199" s="607"/>
      <c r="R199" s="607"/>
      <c r="S199" s="806"/>
      <c r="T199" s="806"/>
      <c r="U199" s="807"/>
      <c r="V199" s="1100"/>
      <c r="W199" s="805"/>
      <c r="X199" s="805"/>
      <c r="Y199" s="807"/>
      <c r="Z199" s="807"/>
      <c r="AA199" s="805"/>
      <c r="AB199" s="807"/>
      <c r="AC199" s="805"/>
      <c r="AD199" s="805"/>
      <c r="AE199" s="805"/>
      <c r="AF199" s="805"/>
      <c r="AG199" s="807"/>
      <c r="AH199" s="805"/>
      <c r="AI199" s="1418"/>
      <c r="AJ199" s="1432"/>
      <c r="AK199" s="1432"/>
      <c r="AL199" s="1101"/>
      <c r="AN199" s="650"/>
      <c r="AO199" s="652"/>
      <c r="AP199" s="661"/>
      <c r="AQ199" s="652"/>
      <c r="AR199" s="652"/>
      <c r="AS199" s="652"/>
      <c r="AT199" s="652"/>
      <c r="AU199" s="652"/>
      <c r="AV199" s="652"/>
      <c r="AW199" s="652"/>
      <c r="AX199" s="652"/>
      <c r="AY199" s="652"/>
      <c r="AZ199" s="652"/>
      <c r="BA199" s="652"/>
      <c r="BB199" s="652"/>
      <c r="BC199" s="652"/>
      <c r="BD199" s="652"/>
      <c r="BE199" s="652"/>
      <c r="BF199" s="652"/>
      <c r="BG199" s="652"/>
      <c r="BH199" s="652"/>
      <c r="BI199" s="652"/>
      <c r="BJ199" s="652"/>
      <c r="BK199" s="652"/>
      <c r="BL199" s="652"/>
      <c r="BM199" s="652"/>
      <c r="BN199" s="652"/>
      <c r="BO199" s="652"/>
      <c r="BP199" s="652"/>
      <c r="BQ199" s="652"/>
    </row>
    <row r="200" spans="1:69" s="6" customFormat="1" ht="15">
      <c r="A200" s="673" t="s">
        <v>1332</v>
      </c>
      <c r="B200" s="152"/>
      <c r="C200" s="152" t="s">
        <v>542</v>
      </c>
      <c r="D200" s="1756" t="s">
        <v>515</v>
      </c>
      <c r="E200" s="152"/>
      <c r="F200" s="525">
        <v>34.700000000000003</v>
      </c>
      <c r="G200" s="1314"/>
      <c r="H200" s="1314"/>
      <c r="I200" s="174" t="s">
        <v>751</v>
      </c>
      <c r="J200" s="174"/>
      <c r="K200" s="174"/>
      <c r="L200" s="521">
        <v>1536</v>
      </c>
      <c r="M200" s="520"/>
      <c r="N200" s="614"/>
      <c r="O200" s="520"/>
      <c r="P200" s="614"/>
      <c r="Q200" s="614"/>
      <c r="R200" s="614"/>
      <c r="S200" s="804"/>
      <c r="T200" s="804"/>
      <c r="U200" s="805"/>
      <c r="V200" s="1098"/>
      <c r="W200" s="805"/>
      <c r="X200" s="805"/>
      <c r="Y200" s="805"/>
      <c r="Z200" s="805"/>
      <c r="AA200" s="805"/>
      <c r="AB200" s="805"/>
      <c r="AC200" s="805"/>
      <c r="AD200" s="805"/>
      <c r="AE200" s="805"/>
      <c r="AF200" s="805"/>
      <c r="AG200" s="805"/>
      <c r="AH200" s="805"/>
      <c r="AI200" s="1418"/>
      <c r="AJ200" s="1432"/>
      <c r="AK200" s="1432"/>
      <c r="AL200" s="1101"/>
      <c r="AN200" s="650"/>
      <c r="AO200" s="652"/>
      <c r="AP200" s="661"/>
      <c r="AQ200" s="652"/>
      <c r="AR200" s="652"/>
      <c r="AS200" s="652"/>
      <c r="AT200" s="652"/>
      <c r="AU200" s="652"/>
      <c r="AV200" s="652"/>
      <c r="AW200" s="652"/>
      <c r="AX200" s="652"/>
      <c r="AY200" s="652"/>
      <c r="AZ200" s="652"/>
      <c r="BA200" s="652"/>
      <c r="BB200" s="652"/>
      <c r="BC200" s="652"/>
      <c r="BD200" s="652"/>
      <c r="BE200" s="652"/>
      <c r="BF200" s="652"/>
      <c r="BG200" s="652"/>
      <c r="BH200" s="652"/>
      <c r="BI200" s="652"/>
      <c r="BJ200" s="652"/>
      <c r="BK200" s="652"/>
      <c r="BL200" s="652"/>
      <c r="BM200" s="652"/>
      <c r="BN200" s="652"/>
      <c r="BO200" s="652"/>
      <c r="BP200" s="652"/>
      <c r="BQ200" s="652"/>
    </row>
    <row r="201" spans="1:69" s="6" customFormat="1" ht="15">
      <c r="A201" s="680" t="s">
        <v>638</v>
      </c>
      <c r="B201" s="152"/>
      <c r="C201" s="160" t="s">
        <v>1330</v>
      </c>
      <c r="D201" s="1756" t="s">
        <v>515</v>
      </c>
      <c r="E201" s="160"/>
      <c r="F201" s="525"/>
      <c r="G201" s="1314"/>
      <c r="H201" s="1314"/>
      <c r="I201" s="174" t="s">
        <v>751</v>
      </c>
      <c r="J201" s="174"/>
      <c r="K201" s="174"/>
      <c r="L201" s="521"/>
      <c r="M201" s="525"/>
      <c r="N201" s="616"/>
      <c r="O201" s="525"/>
      <c r="P201" s="616"/>
      <c r="Q201" s="616"/>
      <c r="R201" s="616"/>
      <c r="S201" s="806"/>
      <c r="T201" s="806"/>
      <c r="U201" s="807"/>
      <c r="V201" s="1100"/>
      <c r="W201" s="805"/>
      <c r="X201" s="805"/>
      <c r="Y201" s="807"/>
      <c r="Z201" s="807"/>
      <c r="AA201" s="805"/>
      <c r="AB201" s="807"/>
      <c r="AC201" s="805"/>
      <c r="AD201" s="805"/>
      <c r="AE201" s="805"/>
      <c r="AF201" s="805"/>
      <c r="AG201" s="807"/>
      <c r="AH201" s="805"/>
      <c r="AI201" s="1418"/>
      <c r="AJ201" s="1432"/>
      <c r="AK201" s="1432"/>
      <c r="AL201" s="1101"/>
      <c r="AN201" s="650"/>
      <c r="AO201" s="652"/>
      <c r="AP201" s="661"/>
      <c r="AQ201" s="652"/>
      <c r="AR201" s="652"/>
      <c r="AS201" s="652"/>
      <c r="AT201" s="652"/>
      <c r="AU201" s="652"/>
      <c r="AV201" s="652"/>
      <c r="AW201" s="652"/>
      <c r="AX201" s="652"/>
      <c r="AY201" s="652"/>
      <c r="AZ201" s="652"/>
      <c r="BA201" s="652"/>
      <c r="BB201" s="652"/>
      <c r="BC201" s="652"/>
      <c r="BD201" s="652"/>
      <c r="BE201" s="652"/>
      <c r="BF201" s="652"/>
      <c r="BG201" s="652"/>
      <c r="BH201" s="652"/>
      <c r="BI201" s="652"/>
      <c r="BJ201" s="652"/>
      <c r="BK201" s="652"/>
      <c r="BL201" s="652"/>
      <c r="BM201" s="652"/>
      <c r="BN201" s="652"/>
      <c r="BO201" s="652"/>
      <c r="BP201" s="652"/>
      <c r="BQ201" s="652"/>
    </row>
    <row r="202" spans="1:69" s="5" customFormat="1" ht="15">
      <c r="A202" s="680" t="s">
        <v>638</v>
      </c>
      <c r="B202" s="152"/>
      <c r="C202" s="160" t="s">
        <v>639</v>
      </c>
      <c r="D202" s="1756" t="s">
        <v>515</v>
      </c>
      <c r="E202" s="160"/>
      <c r="F202" s="525"/>
      <c r="G202" s="1314"/>
      <c r="H202" s="1314"/>
      <c r="I202" s="174" t="s">
        <v>751</v>
      </c>
      <c r="J202" s="174"/>
      <c r="K202" s="174"/>
      <c r="L202" s="521"/>
      <c r="M202" s="525"/>
      <c r="N202" s="616"/>
      <c r="O202" s="525"/>
      <c r="P202" s="616"/>
      <c r="Q202" s="616"/>
      <c r="R202" s="616"/>
      <c r="S202" s="806"/>
      <c r="T202" s="806"/>
      <c r="U202" s="807"/>
      <c r="V202" s="1100"/>
      <c r="W202" s="805"/>
      <c r="X202" s="805"/>
      <c r="Y202" s="807"/>
      <c r="Z202" s="807"/>
      <c r="AA202" s="805"/>
      <c r="AB202" s="807"/>
      <c r="AC202" s="805"/>
      <c r="AD202" s="805"/>
      <c r="AE202" s="805"/>
      <c r="AF202" s="805"/>
      <c r="AG202" s="807"/>
      <c r="AH202" s="805"/>
      <c r="AI202" s="1418"/>
      <c r="AJ202" s="1432"/>
      <c r="AK202" s="1432"/>
      <c r="AL202" s="1101"/>
      <c r="AN202" s="650"/>
      <c r="AO202" s="652"/>
      <c r="AP202" s="661"/>
      <c r="AQ202" s="652"/>
      <c r="AR202" s="652"/>
      <c r="AS202" s="652"/>
      <c r="AT202" s="652"/>
      <c r="AU202" s="652"/>
      <c r="AV202" s="652"/>
      <c r="AW202" s="652"/>
      <c r="AX202" s="652"/>
      <c r="AY202" s="652"/>
      <c r="AZ202" s="652"/>
      <c r="BA202" s="652"/>
      <c r="BB202" s="652"/>
      <c r="BC202" s="652"/>
      <c r="BD202" s="652"/>
      <c r="BE202" s="652"/>
      <c r="BF202" s="652"/>
      <c r="BG202" s="652"/>
      <c r="BH202" s="652"/>
      <c r="BI202" s="652"/>
      <c r="BJ202" s="652"/>
      <c r="BK202" s="652"/>
      <c r="BL202" s="652"/>
      <c r="BM202" s="652"/>
      <c r="BN202" s="652"/>
      <c r="BO202" s="652"/>
      <c r="BP202" s="652"/>
      <c r="BQ202" s="652"/>
    </row>
    <row r="203" spans="1:69" s="5" customFormat="1" ht="15">
      <c r="A203" s="680" t="s">
        <v>638</v>
      </c>
      <c r="B203" s="142"/>
      <c r="C203" s="160" t="s">
        <v>1331</v>
      </c>
      <c r="D203" s="1756" t="s">
        <v>515</v>
      </c>
      <c r="E203" s="160"/>
      <c r="F203" s="533"/>
      <c r="G203" s="1315"/>
      <c r="H203" s="1315"/>
      <c r="I203" s="1368" t="s">
        <v>751</v>
      </c>
      <c r="J203" s="1368"/>
      <c r="K203" s="1368"/>
      <c r="L203" s="532"/>
      <c r="M203" s="525"/>
      <c r="N203" s="616"/>
      <c r="O203" s="525"/>
      <c r="P203" s="616"/>
      <c r="Q203" s="616"/>
      <c r="R203" s="616"/>
      <c r="S203" s="806"/>
      <c r="T203" s="806"/>
      <c r="U203" s="807"/>
      <c r="V203" s="1100"/>
      <c r="W203" s="805"/>
      <c r="X203" s="805"/>
      <c r="Y203" s="807"/>
      <c r="Z203" s="807"/>
      <c r="AA203" s="805"/>
      <c r="AB203" s="807"/>
      <c r="AC203" s="805"/>
      <c r="AD203" s="805"/>
      <c r="AE203" s="805"/>
      <c r="AF203" s="805"/>
      <c r="AG203" s="807"/>
      <c r="AH203" s="805"/>
      <c r="AI203" s="1418"/>
      <c r="AJ203" s="1432"/>
      <c r="AK203" s="1432"/>
      <c r="AL203" s="1101"/>
      <c r="AN203" s="650"/>
      <c r="AO203" s="652"/>
      <c r="AP203" s="661"/>
      <c r="AQ203" s="652"/>
      <c r="AR203" s="652"/>
      <c r="AS203" s="652"/>
      <c r="AT203" s="652"/>
      <c r="AU203" s="652"/>
      <c r="AV203" s="652"/>
      <c r="AW203" s="652"/>
      <c r="AX203" s="652"/>
      <c r="AY203" s="652"/>
      <c r="AZ203" s="652"/>
      <c r="BA203" s="652"/>
      <c r="BB203" s="652"/>
      <c r="BC203" s="652"/>
      <c r="BD203" s="652"/>
      <c r="BE203" s="652"/>
      <c r="BF203" s="652"/>
      <c r="BG203" s="652"/>
      <c r="BH203" s="652"/>
      <c r="BI203" s="652"/>
      <c r="BJ203" s="652"/>
      <c r="BK203" s="652"/>
      <c r="BL203" s="652"/>
      <c r="BM203" s="652"/>
      <c r="BN203" s="652"/>
      <c r="BO203" s="652"/>
      <c r="BP203" s="652"/>
      <c r="BQ203" s="652"/>
    </row>
    <row r="204" spans="1:69" s="5" customFormat="1" ht="15">
      <c r="A204" s="696" t="s">
        <v>638</v>
      </c>
      <c r="B204" s="181"/>
      <c r="C204" s="182" t="s">
        <v>1238</v>
      </c>
      <c r="D204" s="1756" t="s">
        <v>515</v>
      </c>
      <c r="E204" s="182"/>
      <c r="F204" s="585">
        <v>31.4</v>
      </c>
      <c r="G204" s="585"/>
      <c r="H204" s="585"/>
      <c r="I204" s="181" t="s">
        <v>751</v>
      </c>
      <c r="J204" s="181"/>
      <c r="K204" s="181"/>
      <c r="L204" s="584">
        <v>5188</v>
      </c>
      <c r="M204" s="533"/>
      <c r="N204" s="618"/>
      <c r="O204" s="533"/>
      <c r="P204" s="618"/>
      <c r="Q204" s="618"/>
      <c r="R204" s="618"/>
      <c r="S204" s="806"/>
      <c r="T204" s="806"/>
      <c r="U204" s="807"/>
      <c r="V204" s="1100"/>
      <c r="W204" s="805"/>
      <c r="X204" s="805"/>
      <c r="Y204" s="807"/>
      <c r="Z204" s="807"/>
      <c r="AA204" s="805"/>
      <c r="AB204" s="807"/>
      <c r="AC204" s="805"/>
      <c r="AD204" s="805"/>
      <c r="AE204" s="805"/>
      <c r="AF204" s="805"/>
      <c r="AG204" s="807"/>
      <c r="AH204" s="805"/>
      <c r="AI204" s="1418"/>
      <c r="AJ204" s="1432"/>
      <c r="AK204" s="1432"/>
      <c r="AL204" s="1101"/>
      <c r="AN204" s="650"/>
      <c r="AO204" s="652"/>
      <c r="AP204" s="661"/>
      <c r="AQ204" s="652"/>
      <c r="AR204" s="652"/>
      <c r="AS204" s="652"/>
      <c r="AT204" s="652"/>
      <c r="AU204" s="652"/>
      <c r="AV204" s="652"/>
      <c r="AW204" s="652"/>
      <c r="AX204" s="652"/>
      <c r="AY204" s="652"/>
      <c r="AZ204" s="652"/>
      <c r="BA204" s="652"/>
      <c r="BB204" s="652"/>
      <c r="BC204" s="652"/>
      <c r="BD204" s="652"/>
      <c r="BE204" s="652"/>
      <c r="BF204" s="652"/>
      <c r="BG204" s="652"/>
      <c r="BH204" s="652"/>
      <c r="BI204" s="652"/>
      <c r="BJ204" s="652"/>
      <c r="BK204" s="652"/>
      <c r="BL204" s="652"/>
      <c r="BM204" s="652"/>
      <c r="BN204" s="652"/>
      <c r="BO204" s="652"/>
      <c r="BP204" s="652"/>
      <c r="BQ204" s="652"/>
    </row>
    <row r="205" spans="1:69" s="5" customFormat="1" ht="15">
      <c r="A205" s="226" t="s">
        <v>1334</v>
      </c>
      <c r="B205" s="36"/>
      <c r="C205" s="36" t="s">
        <v>1333</v>
      </c>
      <c r="D205" s="1756" t="s">
        <v>515</v>
      </c>
      <c r="E205" s="36"/>
      <c r="F205" s="530">
        <v>50.3</v>
      </c>
      <c r="G205" s="1312"/>
      <c r="H205" s="1312"/>
      <c r="I205" s="42" t="s">
        <v>751</v>
      </c>
      <c r="J205" s="42"/>
      <c r="K205" s="42"/>
      <c r="L205" s="515">
        <v>1312</v>
      </c>
      <c r="M205" s="585"/>
      <c r="N205" s="642"/>
      <c r="O205" s="585"/>
      <c r="P205" s="642"/>
      <c r="Q205" s="642"/>
      <c r="R205" s="642"/>
      <c r="S205" s="806"/>
      <c r="T205" s="806"/>
      <c r="U205" s="807"/>
      <c r="V205" s="1100"/>
      <c r="W205" s="805"/>
      <c r="X205" s="805"/>
      <c r="Y205" s="807"/>
      <c r="Z205" s="807"/>
      <c r="AA205" s="805"/>
      <c r="AB205" s="807"/>
      <c r="AC205" s="805"/>
      <c r="AD205" s="805"/>
      <c r="AE205" s="805"/>
      <c r="AF205" s="805"/>
      <c r="AG205" s="807"/>
      <c r="AH205" s="805"/>
      <c r="AI205" s="1418"/>
      <c r="AJ205" s="1432"/>
      <c r="AK205" s="1432"/>
      <c r="AL205" s="1101"/>
      <c r="AN205" s="650"/>
      <c r="AO205" s="652"/>
      <c r="AP205" s="661"/>
      <c r="AQ205" s="652"/>
      <c r="AR205" s="652"/>
      <c r="AS205" s="652"/>
      <c r="AT205" s="652"/>
      <c r="AU205" s="652"/>
      <c r="AV205" s="652"/>
      <c r="AW205" s="652"/>
      <c r="AX205" s="652"/>
      <c r="AY205" s="652"/>
      <c r="AZ205" s="652"/>
      <c r="BA205" s="652"/>
      <c r="BB205" s="652"/>
      <c r="BC205" s="652"/>
      <c r="BD205" s="652"/>
      <c r="BE205" s="652"/>
      <c r="BF205" s="652"/>
      <c r="BG205" s="652"/>
      <c r="BH205" s="652"/>
      <c r="BI205" s="652"/>
      <c r="BJ205" s="652"/>
      <c r="BK205" s="652"/>
      <c r="BL205" s="652"/>
      <c r="BM205" s="652"/>
      <c r="BN205" s="652"/>
      <c r="BO205" s="652"/>
      <c r="BP205" s="652"/>
      <c r="BQ205" s="652"/>
    </row>
    <row r="206" spans="1:69" s="5" customFormat="1" ht="15">
      <c r="A206" s="668" t="s">
        <v>1334</v>
      </c>
      <c r="B206" s="26"/>
      <c r="C206" s="26" t="s">
        <v>1338</v>
      </c>
      <c r="D206" s="1756" t="s">
        <v>515</v>
      </c>
      <c r="E206" s="26"/>
      <c r="F206" s="500">
        <v>44.7</v>
      </c>
      <c r="G206" s="500"/>
      <c r="H206" s="500"/>
      <c r="I206" s="26" t="s">
        <v>751</v>
      </c>
      <c r="J206" s="26"/>
      <c r="K206" s="26"/>
      <c r="L206" s="505">
        <v>710</v>
      </c>
      <c r="M206" s="530"/>
      <c r="N206" s="607"/>
      <c r="O206" s="530"/>
      <c r="P206" s="607"/>
      <c r="Q206" s="607"/>
      <c r="R206" s="607"/>
      <c r="S206" s="806"/>
      <c r="T206" s="806"/>
      <c r="U206" s="807"/>
      <c r="V206" s="1100"/>
      <c r="W206" s="805"/>
      <c r="X206" s="805"/>
      <c r="Y206" s="807"/>
      <c r="Z206" s="807"/>
      <c r="AA206" s="805"/>
      <c r="AB206" s="807"/>
      <c r="AC206" s="805"/>
      <c r="AD206" s="805"/>
      <c r="AE206" s="805"/>
      <c r="AF206" s="805"/>
      <c r="AG206" s="807"/>
      <c r="AH206" s="805"/>
      <c r="AI206" s="1418"/>
      <c r="AJ206" s="1432"/>
      <c r="AK206" s="1432"/>
      <c r="AL206" s="1101"/>
      <c r="AN206" s="650"/>
      <c r="AO206" s="652"/>
      <c r="AP206" s="661"/>
      <c r="AQ206" s="652"/>
      <c r="AR206" s="652"/>
      <c r="AS206" s="652"/>
      <c r="AT206" s="652"/>
      <c r="AU206" s="652"/>
      <c r="AV206" s="652"/>
      <c r="AW206" s="652"/>
      <c r="AX206" s="652"/>
      <c r="AY206" s="652"/>
      <c r="AZ206" s="652"/>
      <c r="BA206" s="652"/>
      <c r="BB206" s="652"/>
      <c r="BC206" s="652"/>
      <c r="BD206" s="652"/>
      <c r="BE206" s="652"/>
      <c r="BF206" s="652"/>
      <c r="BG206" s="652"/>
      <c r="BH206" s="652"/>
      <c r="BI206" s="652"/>
      <c r="BJ206" s="652"/>
      <c r="BK206" s="652"/>
      <c r="BL206" s="652"/>
      <c r="BM206" s="652"/>
      <c r="BN206" s="652"/>
      <c r="BO206" s="652"/>
      <c r="BP206" s="652"/>
      <c r="BQ206" s="652"/>
    </row>
    <row r="207" spans="1:69" s="5" customFormat="1" ht="15">
      <c r="A207" s="693" t="s">
        <v>1335</v>
      </c>
      <c r="B207" s="46"/>
      <c r="C207" s="46" t="s">
        <v>1336</v>
      </c>
      <c r="D207" s="1756" t="s">
        <v>515</v>
      </c>
      <c r="E207" s="46"/>
      <c r="F207" s="586"/>
      <c r="G207" s="586"/>
      <c r="H207" s="586"/>
      <c r="I207" s="26" t="s">
        <v>751</v>
      </c>
      <c r="J207" s="46"/>
      <c r="K207" s="46"/>
      <c r="L207" s="579">
        <v>669</v>
      </c>
      <c r="M207" s="500"/>
      <c r="N207" s="603"/>
      <c r="O207" s="500"/>
      <c r="P207" s="603"/>
      <c r="Q207" s="603"/>
      <c r="R207" s="603"/>
      <c r="S207" s="806"/>
      <c r="T207" s="806"/>
      <c r="U207" s="807"/>
      <c r="V207" s="1100"/>
      <c r="W207" s="805"/>
      <c r="X207" s="805"/>
      <c r="Y207" s="807"/>
      <c r="Z207" s="807"/>
      <c r="AA207" s="805"/>
      <c r="AB207" s="807"/>
      <c r="AC207" s="805"/>
      <c r="AD207" s="805"/>
      <c r="AE207" s="805"/>
      <c r="AF207" s="805"/>
      <c r="AG207" s="807"/>
      <c r="AH207" s="805"/>
      <c r="AI207" s="1418"/>
      <c r="AJ207" s="1432"/>
      <c r="AK207" s="1432"/>
      <c r="AL207" s="1101"/>
      <c r="AN207" s="650"/>
      <c r="AO207" s="652"/>
      <c r="AP207" s="661"/>
      <c r="AQ207" s="652"/>
      <c r="AR207" s="652"/>
      <c r="AS207" s="652"/>
      <c r="AT207" s="652"/>
      <c r="AU207" s="652"/>
      <c r="AV207" s="652"/>
      <c r="AW207" s="652"/>
      <c r="AX207" s="652"/>
      <c r="AY207" s="652"/>
      <c r="AZ207" s="652"/>
      <c r="BA207" s="652"/>
      <c r="BB207" s="652"/>
      <c r="BC207" s="652"/>
      <c r="BD207" s="652"/>
      <c r="BE207" s="652"/>
      <c r="BF207" s="652"/>
      <c r="BG207" s="652"/>
      <c r="BH207" s="652"/>
      <c r="BI207" s="652"/>
      <c r="BJ207" s="652"/>
      <c r="BK207" s="652"/>
      <c r="BL207" s="652"/>
      <c r="BM207" s="652"/>
      <c r="BN207" s="652"/>
      <c r="BO207" s="652"/>
      <c r="BP207" s="652"/>
      <c r="BQ207" s="652"/>
    </row>
    <row r="208" spans="1:69" s="5" customFormat="1" ht="15">
      <c r="A208" s="668" t="s">
        <v>1335</v>
      </c>
      <c r="B208" s="26"/>
      <c r="C208" s="26" t="s">
        <v>1337</v>
      </c>
      <c r="D208" s="1756" t="s">
        <v>515</v>
      </c>
      <c r="E208" s="26"/>
      <c r="F208" s="500">
        <v>25</v>
      </c>
      <c r="G208" s="500"/>
      <c r="H208" s="500"/>
      <c r="I208" s="26" t="s">
        <v>751</v>
      </c>
      <c r="J208" s="26"/>
      <c r="K208" s="26"/>
      <c r="L208" s="505">
        <v>893</v>
      </c>
      <c r="M208" s="586"/>
      <c r="N208" s="643"/>
      <c r="O208" s="586"/>
      <c r="P208" s="643"/>
      <c r="Q208" s="643"/>
      <c r="R208" s="643"/>
      <c r="S208" s="806"/>
      <c r="T208" s="806"/>
      <c r="U208" s="807"/>
      <c r="V208" s="1100"/>
      <c r="W208" s="805"/>
      <c r="X208" s="805"/>
      <c r="Y208" s="807"/>
      <c r="Z208" s="807"/>
      <c r="AA208" s="805"/>
      <c r="AB208" s="807"/>
      <c r="AC208" s="805"/>
      <c r="AD208" s="805"/>
      <c r="AE208" s="805"/>
      <c r="AF208" s="805"/>
      <c r="AG208" s="807"/>
      <c r="AH208" s="805"/>
      <c r="AI208" s="1418"/>
      <c r="AJ208" s="1432"/>
      <c r="AK208" s="1432"/>
      <c r="AL208" s="1101"/>
      <c r="AN208" s="650"/>
      <c r="AO208" s="652"/>
      <c r="AP208" s="661"/>
      <c r="AQ208" s="652"/>
      <c r="AR208" s="652"/>
      <c r="AS208" s="652"/>
      <c r="AT208" s="652"/>
      <c r="AU208" s="652"/>
      <c r="AV208" s="652"/>
      <c r="AW208" s="652"/>
      <c r="AX208" s="652"/>
      <c r="AY208" s="652"/>
      <c r="AZ208" s="652"/>
      <c r="BA208" s="652"/>
      <c r="BB208" s="652"/>
      <c r="BC208" s="652"/>
      <c r="BD208" s="652"/>
      <c r="BE208" s="652"/>
      <c r="BF208" s="652"/>
      <c r="BG208" s="652"/>
      <c r="BH208" s="652"/>
      <c r="BI208" s="652"/>
      <c r="BJ208" s="652"/>
      <c r="BK208" s="652"/>
      <c r="BL208" s="652"/>
      <c r="BM208" s="652"/>
      <c r="BN208" s="652"/>
      <c r="BO208" s="652"/>
      <c r="BP208" s="652"/>
      <c r="BQ208" s="652"/>
    </row>
    <row r="209" spans="1:69" s="5" customFormat="1" ht="15">
      <c r="M209" s="500"/>
      <c r="N209" s="603"/>
      <c r="O209" s="500"/>
      <c r="P209" s="603"/>
      <c r="Q209" s="603"/>
      <c r="R209" s="603"/>
      <c r="S209" s="806"/>
      <c r="T209" s="806"/>
      <c r="U209" s="807"/>
      <c r="V209" s="1100"/>
      <c r="W209" s="805"/>
      <c r="X209" s="805"/>
      <c r="Y209" s="807"/>
      <c r="Z209" s="807"/>
      <c r="AA209" s="805"/>
      <c r="AB209" s="807"/>
      <c r="AC209" s="805"/>
      <c r="AD209" s="805"/>
      <c r="AE209" s="805"/>
      <c r="AF209" s="805"/>
      <c r="AG209" s="807"/>
      <c r="AH209" s="805"/>
      <c r="AI209" s="1418"/>
      <c r="AJ209" s="1432"/>
      <c r="AK209" s="1432"/>
      <c r="AL209" s="1101"/>
      <c r="AN209" s="650"/>
      <c r="AO209" s="652"/>
      <c r="AP209" s="661"/>
      <c r="AQ209" s="652"/>
      <c r="AR209" s="652"/>
      <c r="AS209" s="652"/>
      <c r="AT209" s="652"/>
      <c r="AU209" s="652"/>
      <c r="AV209" s="652"/>
      <c r="AW209" s="652"/>
      <c r="AX209" s="652"/>
      <c r="AY209" s="652"/>
      <c r="AZ209" s="652"/>
      <c r="BA209" s="652"/>
      <c r="BB209" s="652"/>
      <c r="BC209" s="652"/>
      <c r="BD209" s="652"/>
      <c r="BE209" s="652"/>
      <c r="BF209" s="652"/>
      <c r="BG209" s="652"/>
      <c r="BH209" s="652"/>
      <c r="BI209" s="652"/>
      <c r="BJ209" s="652"/>
      <c r="BK209" s="652"/>
      <c r="BL209" s="652"/>
      <c r="BM209" s="652"/>
      <c r="BN209" s="652"/>
      <c r="BO209" s="652"/>
      <c r="BP209" s="652"/>
      <c r="BQ209" s="652"/>
    </row>
    <row r="210" spans="1:69" s="5" customFormat="1" ht="15">
      <c r="A210" s="1756" t="s">
        <v>546</v>
      </c>
      <c r="B210" s="1757" t="s">
        <v>552</v>
      </c>
      <c r="C210" s="1781">
        <f>COUNTA(C212:C216)</f>
        <v>5</v>
      </c>
      <c r="D210" s="1781"/>
      <c r="E210" s="1495"/>
      <c r="F210" s="527"/>
      <c r="G210" s="527"/>
      <c r="H210" s="527"/>
      <c r="I210" s="1031" t="s">
        <v>751</v>
      </c>
      <c r="J210" s="27"/>
      <c r="K210" s="27"/>
      <c r="L210" s="526">
        <f>SUM(L211:L216)</f>
        <v>376</v>
      </c>
      <c r="M210" s="527"/>
      <c r="N210" s="605"/>
      <c r="O210" s="527"/>
      <c r="P210" s="605"/>
      <c r="Q210" s="605"/>
      <c r="R210" s="605"/>
      <c r="S210" s="804">
        <f t="shared" ref="S210:AH210" si="16">COUNTA(S195:S209)</f>
        <v>0</v>
      </c>
      <c r="T210" s="804">
        <f t="shared" si="16"/>
        <v>1</v>
      </c>
      <c r="U210" s="804">
        <f t="shared" si="16"/>
        <v>0</v>
      </c>
      <c r="V210" s="1098">
        <f t="shared" si="16"/>
        <v>0</v>
      </c>
      <c r="W210" s="804">
        <f t="shared" si="16"/>
        <v>0</v>
      </c>
      <c r="X210" s="804">
        <f t="shared" si="16"/>
        <v>0</v>
      </c>
      <c r="Y210" s="804">
        <f t="shared" si="16"/>
        <v>0</v>
      </c>
      <c r="Z210" s="804">
        <f t="shared" si="16"/>
        <v>0</v>
      </c>
      <c r="AA210" s="804">
        <f t="shared" si="16"/>
        <v>0</v>
      </c>
      <c r="AB210" s="804">
        <f t="shared" si="16"/>
        <v>0</v>
      </c>
      <c r="AC210" s="804">
        <f t="shared" si="16"/>
        <v>0</v>
      </c>
      <c r="AD210" s="804">
        <f t="shared" si="16"/>
        <v>1</v>
      </c>
      <c r="AE210" s="804">
        <f t="shared" si="16"/>
        <v>0</v>
      </c>
      <c r="AF210" s="804">
        <f t="shared" si="16"/>
        <v>0</v>
      </c>
      <c r="AG210" s="804">
        <f t="shared" si="16"/>
        <v>0</v>
      </c>
      <c r="AH210" s="804">
        <f t="shared" si="16"/>
        <v>0</v>
      </c>
      <c r="AI210" s="1786"/>
      <c r="AJ210" s="1787"/>
      <c r="AK210" s="1787"/>
      <c r="AL210" s="1788"/>
      <c r="AN210" s="650"/>
      <c r="AO210" s="652"/>
      <c r="AP210" s="661"/>
      <c r="AQ210" s="652"/>
      <c r="AR210" s="652"/>
      <c r="AS210" s="652"/>
      <c r="AT210" s="652"/>
      <c r="AU210" s="652"/>
      <c r="AV210" s="652"/>
      <c r="AW210" s="652"/>
      <c r="AX210" s="652"/>
      <c r="AY210" s="652"/>
      <c r="AZ210" s="652"/>
      <c r="BA210" s="652"/>
      <c r="BB210" s="652"/>
      <c r="BC210" s="652"/>
      <c r="BD210" s="652"/>
      <c r="BE210" s="652"/>
      <c r="BF210" s="652"/>
      <c r="BG210" s="652"/>
      <c r="BH210" s="652"/>
      <c r="BI210" s="652"/>
      <c r="BJ210" s="652"/>
      <c r="BK210" s="652"/>
      <c r="BL210" s="652"/>
      <c r="BM210" s="652"/>
      <c r="BN210" s="652"/>
      <c r="BO210" s="652"/>
      <c r="BP210" s="652"/>
      <c r="BQ210" s="652"/>
    </row>
    <row r="211" spans="1:69" s="5" customFormat="1" ht="15">
      <c r="A211" s="1761"/>
      <c r="B211" s="1504"/>
      <c r="C211" s="1783"/>
      <c r="D211" s="1783"/>
      <c r="E211" s="1497"/>
      <c r="F211" s="527"/>
      <c r="G211" s="1137"/>
      <c r="H211" s="1137"/>
      <c r="J211" s="1031"/>
      <c r="K211" s="1031"/>
      <c r="L211" s="526">
        <v>304</v>
      </c>
      <c r="M211" s="737" t="s">
        <v>2429</v>
      </c>
      <c r="N211" s="605"/>
      <c r="O211" s="527"/>
      <c r="P211" s="605"/>
      <c r="Q211" s="605"/>
      <c r="R211" s="605"/>
      <c r="S211" s="804"/>
      <c r="T211" s="804"/>
      <c r="U211" s="805" t="s">
        <v>1525</v>
      </c>
      <c r="V211" s="1098"/>
      <c r="W211" s="805"/>
      <c r="X211" s="805"/>
      <c r="Y211" s="805"/>
      <c r="Z211" s="805"/>
      <c r="AA211" s="805"/>
      <c r="AB211" s="805"/>
      <c r="AC211" s="805"/>
      <c r="AD211" s="805"/>
      <c r="AE211" s="805"/>
      <c r="AF211" s="805"/>
      <c r="AG211" s="805"/>
      <c r="AH211" s="805"/>
      <c r="AI211" s="1417"/>
      <c r="AJ211" s="1431"/>
      <c r="AK211" s="1431"/>
      <c r="AL211" s="1099"/>
      <c r="AN211" s="650"/>
      <c r="AO211" s="652"/>
      <c r="AP211" s="661"/>
      <c r="AQ211" s="652"/>
      <c r="AR211" s="652"/>
      <c r="AS211" s="652"/>
      <c r="AT211" s="652"/>
      <c r="AU211" s="652"/>
      <c r="AV211" s="652"/>
      <c r="AW211" s="652"/>
      <c r="AX211" s="652"/>
      <c r="AY211" s="652"/>
      <c r="AZ211" s="652"/>
      <c r="BA211" s="652"/>
      <c r="BB211" s="652"/>
      <c r="BC211" s="652"/>
      <c r="BD211" s="652"/>
      <c r="BE211" s="652"/>
      <c r="BF211" s="652"/>
      <c r="BG211" s="652"/>
      <c r="BH211" s="652"/>
      <c r="BI211" s="652"/>
      <c r="BJ211" s="652"/>
      <c r="BK211" s="652"/>
      <c r="BL211" s="652"/>
      <c r="BM211" s="652"/>
      <c r="BN211" s="652"/>
      <c r="BO211" s="652"/>
      <c r="BP211" s="652"/>
      <c r="BQ211" s="652"/>
    </row>
    <row r="212" spans="1:69" s="5" customFormat="1" ht="15">
      <c r="A212" s="672" t="s">
        <v>650</v>
      </c>
      <c r="B212" s="28"/>
      <c r="C212" s="40" t="s">
        <v>651</v>
      </c>
      <c r="D212" s="1757" t="s">
        <v>552</v>
      </c>
      <c r="E212" s="40"/>
      <c r="F212" s="503"/>
      <c r="G212" s="503"/>
      <c r="H212" s="503"/>
      <c r="I212" s="40" t="s">
        <v>751</v>
      </c>
      <c r="J212" s="243"/>
      <c r="K212" s="243"/>
      <c r="L212" s="512"/>
      <c r="M212" s="503"/>
      <c r="N212" s="606"/>
      <c r="O212" s="503"/>
      <c r="P212" s="606"/>
      <c r="Q212" s="606"/>
      <c r="R212" s="606"/>
      <c r="S212" s="804"/>
      <c r="T212" s="804"/>
      <c r="U212" s="805"/>
      <c r="V212" s="1098"/>
      <c r="W212" s="805"/>
      <c r="X212" s="805"/>
      <c r="Y212" s="805"/>
      <c r="Z212" s="805"/>
      <c r="AA212" s="805"/>
      <c r="AB212" s="805"/>
      <c r="AC212" s="805"/>
      <c r="AD212" s="805"/>
      <c r="AE212" s="805"/>
      <c r="AF212" s="805"/>
      <c r="AG212" s="805"/>
      <c r="AH212" s="805"/>
      <c r="AI212" s="1418"/>
      <c r="AJ212" s="1432"/>
      <c r="AK212" s="1432"/>
      <c r="AL212" s="1101"/>
      <c r="AN212" s="650"/>
      <c r="AO212" s="652"/>
      <c r="AP212" s="661"/>
      <c r="AQ212" s="652"/>
      <c r="AR212" s="652"/>
      <c r="AS212" s="652"/>
      <c r="AT212" s="652"/>
      <c r="AU212" s="652"/>
      <c r="AV212" s="652"/>
      <c r="AW212" s="652"/>
      <c r="AX212" s="652"/>
      <c r="AY212" s="652"/>
      <c r="AZ212" s="652"/>
      <c r="BA212" s="652"/>
      <c r="BB212" s="652"/>
      <c r="BC212" s="652"/>
      <c r="BD212" s="652"/>
      <c r="BE212" s="652"/>
      <c r="BF212" s="652"/>
      <c r="BG212" s="652"/>
      <c r="BH212" s="652"/>
      <c r="BI212" s="652"/>
      <c r="BJ212" s="652"/>
      <c r="BK212" s="652"/>
      <c r="BL212" s="652"/>
      <c r="BM212" s="652"/>
      <c r="BN212" s="652"/>
      <c r="BO212" s="652"/>
      <c r="BP212" s="652"/>
      <c r="BQ212" s="652"/>
    </row>
    <row r="213" spans="1:69" s="5" customFormat="1" ht="15">
      <c r="A213" s="672" t="s">
        <v>650</v>
      </c>
      <c r="B213" s="28"/>
      <c r="C213" s="40" t="s">
        <v>652</v>
      </c>
      <c r="D213" s="1757" t="s">
        <v>552</v>
      </c>
      <c r="E213" s="40"/>
      <c r="F213" s="503"/>
      <c r="G213" s="503"/>
      <c r="H213" s="503"/>
      <c r="I213" s="40" t="s">
        <v>751</v>
      </c>
      <c r="J213" s="243"/>
      <c r="K213" s="243"/>
      <c r="L213" s="512"/>
      <c r="M213" s="503"/>
      <c r="N213" s="606"/>
      <c r="O213" s="503"/>
      <c r="P213" s="606"/>
      <c r="Q213" s="606"/>
      <c r="R213" s="606"/>
      <c r="S213" s="804"/>
      <c r="T213" s="804"/>
      <c r="U213" s="805"/>
      <c r="V213" s="1098"/>
      <c r="W213" s="805"/>
      <c r="X213" s="805"/>
      <c r="Y213" s="805"/>
      <c r="Z213" s="805"/>
      <c r="AA213" s="805"/>
      <c r="AB213" s="805"/>
      <c r="AC213" s="805"/>
      <c r="AD213" s="805"/>
      <c r="AE213" s="805"/>
      <c r="AF213" s="805"/>
      <c r="AG213" s="805"/>
      <c r="AH213" s="805"/>
      <c r="AI213" s="1418"/>
      <c r="AJ213" s="1432"/>
      <c r="AK213" s="1432"/>
      <c r="AL213" s="1101"/>
      <c r="AN213" s="650"/>
      <c r="AO213" s="652"/>
      <c r="AP213" s="661"/>
      <c r="AQ213" s="652"/>
      <c r="AR213" s="652"/>
      <c r="AS213" s="652"/>
      <c r="AT213" s="652"/>
      <c r="AU213" s="652"/>
      <c r="AV213" s="652"/>
      <c r="AW213" s="652"/>
      <c r="AX213" s="652"/>
      <c r="AY213" s="652"/>
      <c r="AZ213" s="652"/>
      <c r="BA213" s="652"/>
      <c r="BB213" s="652"/>
      <c r="BC213" s="652"/>
      <c r="BD213" s="652"/>
      <c r="BE213" s="652"/>
      <c r="BF213" s="652"/>
      <c r="BG213" s="652"/>
      <c r="BH213" s="652"/>
      <c r="BI213" s="652"/>
      <c r="BJ213" s="652"/>
      <c r="BK213" s="652"/>
      <c r="BL213" s="652"/>
      <c r="BM213" s="652"/>
      <c r="BN213" s="652"/>
      <c r="BO213" s="652"/>
      <c r="BP213" s="652"/>
      <c r="BQ213" s="652"/>
    </row>
    <row r="214" spans="1:69" s="5" customFormat="1" ht="15">
      <c r="A214" s="672" t="s">
        <v>1345</v>
      </c>
      <c r="B214" s="28"/>
      <c r="C214" s="40" t="s">
        <v>1344</v>
      </c>
      <c r="D214" s="1757" t="s">
        <v>552</v>
      </c>
      <c r="E214" s="40"/>
      <c r="F214" s="503"/>
      <c r="G214" s="503"/>
      <c r="H214" s="503"/>
      <c r="I214" s="40" t="s">
        <v>766</v>
      </c>
      <c r="J214" s="243"/>
      <c r="K214" s="243"/>
      <c r="L214" s="537">
        <v>44</v>
      </c>
      <c r="M214" s="503"/>
      <c r="N214" s="606"/>
      <c r="O214" s="503"/>
      <c r="P214" s="606"/>
      <c r="Q214" s="606"/>
      <c r="R214" s="606"/>
      <c r="S214" s="804"/>
      <c r="T214" s="804"/>
      <c r="U214" s="805"/>
      <c r="V214" s="1098"/>
      <c r="W214" s="805"/>
      <c r="X214" s="805"/>
      <c r="Y214" s="805"/>
      <c r="Z214" s="805"/>
      <c r="AA214" s="805"/>
      <c r="AB214" s="805"/>
      <c r="AC214" s="805"/>
      <c r="AD214" s="805"/>
      <c r="AE214" s="805"/>
      <c r="AF214" s="805"/>
      <c r="AG214" s="805"/>
      <c r="AH214" s="805"/>
      <c r="AI214" s="1418"/>
      <c r="AJ214" s="1432"/>
      <c r="AK214" s="1432"/>
      <c r="AL214" s="1101"/>
      <c r="AN214" s="650"/>
      <c r="AO214" s="652"/>
      <c r="AP214" s="661"/>
      <c r="AQ214" s="652"/>
      <c r="AR214" s="652"/>
      <c r="AS214" s="652"/>
      <c r="AT214" s="652"/>
      <c r="AU214" s="652"/>
      <c r="AV214" s="652"/>
      <c r="AW214" s="652"/>
      <c r="AX214" s="652"/>
      <c r="AY214" s="652"/>
      <c r="AZ214" s="652"/>
      <c r="BA214" s="652"/>
      <c r="BB214" s="652"/>
      <c r="BC214" s="652"/>
      <c r="BD214" s="652"/>
      <c r="BE214" s="652"/>
      <c r="BF214" s="652"/>
      <c r="BG214" s="652"/>
      <c r="BH214" s="652"/>
      <c r="BI214" s="652"/>
      <c r="BJ214" s="652"/>
      <c r="BK214" s="652"/>
      <c r="BL214" s="652"/>
      <c r="BM214" s="652"/>
      <c r="BN214" s="652"/>
      <c r="BO214" s="652"/>
      <c r="BP214" s="652"/>
      <c r="BQ214" s="652"/>
    </row>
    <row r="215" spans="1:69" s="5" customFormat="1" ht="15">
      <c r="A215" s="672" t="s">
        <v>653</v>
      </c>
      <c r="B215" s="28"/>
      <c r="C215" s="40" t="s">
        <v>654</v>
      </c>
      <c r="D215" s="1757" t="s">
        <v>552</v>
      </c>
      <c r="E215" s="40"/>
      <c r="F215" s="503"/>
      <c r="G215" s="503"/>
      <c r="H215" s="503"/>
      <c r="I215" s="40" t="s">
        <v>751</v>
      </c>
      <c r="J215" s="243"/>
      <c r="K215" s="243"/>
      <c r="L215" s="537">
        <v>28</v>
      </c>
      <c r="M215" s="503"/>
      <c r="N215" s="606"/>
      <c r="O215" s="503"/>
      <c r="P215" s="606"/>
      <c r="Q215" s="606"/>
      <c r="R215" s="606"/>
      <c r="S215" s="804"/>
      <c r="T215" s="804"/>
      <c r="U215" s="805"/>
      <c r="V215" s="1098"/>
      <c r="W215" s="805"/>
      <c r="X215" s="805"/>
      <c r="Y215" s="805"/>
      <c r="Z215" s="805"/>
      <c r="AA215" s="805"/>
      <c r="AB215" s="805"/>
      <c r="AC215" s="805"/>
      <c r="AD215" s="805"/>
      <c r="AE215" s="805"/>
      <c r="AF215" s="805"/>
      <c r="AG215" s="805"/>
      <c r="AH215" s="805"/>
      <c r="AI215" s="1418"/>
      <c r="AJ215" s="1432"/>
      <c r="AK215" s="1432"/>
      <c r="AL215" s="1101"/>
      <c r="AN215" s="650"/>
      <c r="AO215" s="652"/>
      <c r="AP215" s="661"/>
      <c r="AQ215" s="652"/>
      <c r="AR215" s="652"/>
      <c r="AS215" s="652"/>
      <c r="AT215" s="652"/>
      <c r="AU215" s="652"/>
      <c r="AV215" s="652"/>
      <c r="AW215" s="652"/>
      <c r="AX215" s="652"/>
      <c r="AY215" s="652"/>
      <c r="AZ215" s="652"/>
      <c r="BA215" s="652"/>
      <c r="BB215" s="652"/>
      <c r="BC215" s="652"/>
      <c r="BD215" s="652"/>
      <c r="BE215" s="652"/>
      <c r="BF215" s="652"/>
      <c r="BG215" s="652"/>
      <c r="BH215" s="652"/>
      <c r="BI215" s="652"/>
      <c r="BJ215" s="652"/>
      <c r="BK215" s="652"/>
      <c r="BL215" s="652"/>
      <c r="BM215" s="652"/>
      <c r="BN215" s="652"/>
      <c r="BO215" s="652"/>
      <c r="BP215" s="652"/>
      <c r="BQ215" s="652"/>
    </row>
    <row r="216" spans="1:69" s="5" customFormat="1" ht="15">
      <c r="A216" s="672" t="s">
        <v>653</v>
      </c>
      <c r="B216" s="28"/>
      <c r="C216" s="40" t="s">
        <v>655</v>
      </c>
      <c r="D216" s="1757" t="s">
        <v>552</v>
      </c>
      <c r="E216" s="40"/>
      <c r="F216" s="503"/>
      <c r="G216" s="503"/>
      <c r="H216" s="503"/>
      <c r="I216" s="40" t="s">
        <v>751</v>
      </c>
      <c r="J216" s="243"/>
      <c r="K216" s="243"/>
      <c r="L216" s="512"/>
      <c r="M216" s="503"/>
      <c r="N216" s="606"/>
      <c r="O216" s="503"/>
      <c r="P216" s="606"/>
      <c r="Q216" s="606"/>
      <c r="R216" s="606"/>
      <c r="S216" s="804"/>
      <c r="T216" s="804"/>
      <c r="U216" s="805"/>
      <c r="V216" s="1098"/>
      <c r="W216" s="805"/>
      <c r="X216" s="805"/>
      <c r="Y216" s="805"/>
      <c r="Z216" s="805"/>
      <c r="AA216" s="805"/>
      <c r="AB216" s="805"/>
      <c r="AC216" s="805"/>
      <c r="AD216" s="805"/>
      <c r="AE216" s="805"/>
      <c r="AF216" s="805"/>
      <c r="AG216" s="805"/>
      <c r="AH216" s="805"/>
      <c r="AI216" s="1418"/>
      <c r="AJ216" s="1432"/>
      <c r="AK216" s="1432"/>
      <c r="AL216" s="1101"/>
      <c r="AN216" s="650"/>
      <c r="AO216" s="652"/>
      <c r="AP216" s="661"/>
      <c r="AQ216" s="652"/>
      <c r="AR216" s="652"/>
      <c r="AS216" s="652"/>
      <c r="AT216" s="652"/>
      <c r="AU216" s="652"/>
      <c r="AV216" s="652"/>
      <c r="AW216" s="652"/>
      <c r="AX216" s="652"/>
      <c r="AY216" s="652"/>
      <c r="AZ216" s="652"/>
      <c r="BA216" s="652"/>
      <c r="BB216" s="652"/>
      <c r="BC216" s="652"/>
      <c r="BD216" s="652"/>
      <c r="BE216" s="652"/>
      <c r="BF216" s="652"/>
      <c r="BG216" s="652"/>
      <c r="BH216" s="652"/>
      <c r="BI216" s="652"/>
      <c r="BJ216" s="652"/>
      <c r="BK216" s="652"/>
      <c r="BL216" s="652"/>
      <c r="BM216" s="652"/>
      <c r="BN216" s="652"/>
      <c r="BO216" s="652"/>
      <c r="BP216" s="652"/>
      <c r="BQ216" s="652"/>
    </row>
    <row r="217" spans="1:69" s="5" customFormat="1" ht="15">
      <c r="A217" s="889"/>
      <c r="B217" s="77"/>
      <c r="C217" s="48"/>
      <c r="D217" s="48"/>
      <c r="E217" s="48"/>
      <c r="F217" s="503"/>
      <c r="G217" s="1220"/>
      <c r="H217" s="1220"/>
      <c r="I217" s="48"/>
      <c r="J217" s="1309"/>
      <c r="K217" s="1309"/>
      <c r="L217" s="512"/>
      <c r="M217" s="503"/>
      <c r="N217" s="606"/>
      <c r="O217" s="503"/>
      <c r="P217" s="606"/>
      <c r="Q217" s="606"/>
      <c r="R217" s="606"/>
      <c r="S217" s="804"/>
      <c r="T217" s="804"/>
      <c r="U217" s="805"/>
      <c r="V217" s="1098"/>
      <c r="W217" s="805"/>
      <c r="X217" s="805"/>
      <c r="Y217" s="805"/>
      <c r="Z217" s="805"/>
      <c r="AA217" s="805"/>
      <c r="AB217" s="805"/>
      <c r="AC217" s="805"/>
      <c r="AD217" s="805"/>
      <c r="AE217" s="805"/>
      <c r="AF217" s="805"/>
      <c r="AG217" s="805"/>
      <c r="AH217" s="805"/>
      <c r="AI217" s="1115"/>
      <c r="AJ217" s="1116"/>
      <c r="AK217" s="1116"/>
      <c r="AL217" s="1117"/>
      <c r="AN217" s="650"/>
      <c r="AO217" s="652"/>
      <c r="AP217" s="661"/>
      <c r="AQ217" s="652"/>
      <c r="AR217" s="652"/>
      <c r="AS217" s="652"/>
      <c r="AT217" s="652"/>
      <c r="AU217" s="652"/>
      <c r="AV217" s="652"/>
      <c r="AW217" s="652"/>
      <c r="AX217" s="652"/>
      <c r="AY217" s="652"/>
      <c r="AZ217" s="652"/>
      <c r="BA217" s="652"/>
      <c r="BB217" s="652"/>
      <c r="BC217" s="652"/>
      <c r="BD217" s="652"/>
      <c r="BE217" s="652"/>
      <c r="BF217" s="652"/>
      <c r="BG217" s="652"/>
      <c r="BH217" s="652"/>
      <c r="BI217" s="652"/>
      <c r="BJ217" s="652"/>
      <c r="BK217" s="652"/>
      <c r="BL217" s="652"/>
      <c r="BM217" s="652"/>
      <c r="BN217" s="652"/>
      <c r="BO217" s="652"/>
      <c r="BP217" s="652"/>
      <c r="BQ217" s="652"/>
    </row>
    <row r="218" spans="1:69" s="5" customFormat="1" ht="15">
      <c r="A218" s="1756" t="s">
        <v>533</v>
      </c>
      <c r="B218" s="1757" t="s">
        <v>1346</v>
      </c>
      <c r="C218" s="1781">
        <f>COUNTA(C220:C222)</f>
        <v>3</v>
      </c>
      <c r="D218" s="1781"/>
      <c r="E218" s="1495"/>
      <c r="F218" s="527"/>
      <c r="G218" s="573"/>
      <c r="H218" s="573"/>
      <c r="I218" s="27" t="s">
        <v>751</v>
      </c>
      <c r="J218" s="41"/>
      <c r="K218" s="41"/>
      <c r="L218" s="526">
        <f>SUM(L219:L222)</f>
        <v>727</v>
      </c>
      <c r="M218" s="527"/>
      <c r="N218" s="605"/>
      <c r="O218" s="527"/>
      <c r="P218" s="605"/>
      <c r="Q218" s="605"/>
      <c r="R218" s="605"/>
      <c r="S218" s="804">
        <f t="shared" ref="S218:AH218" si="17">COUNTA(S211:S216)</f>
        <v>0</v>
      </c>
      <c r="T218" s="804">
        <f t="shared" si="17"/>
        <v>0</v>
      </c>
      <c r="U218" s="804">
        <f t="shared" si="17"/>
        <v>1</v>
      </c>
      <c r="V218" s="1098">
        <f t="shared" si="17"/>
        <v>0</v>
      </c>
      <c r="W218" s="804">
        <f t="shared" si="17"/>
        <v>0</v>
      </c>
      <c r="X218" s="804">
        <f t="shared" si="17"/>
        <v>0</v>
      </c>
      <c r="Y218" s="804">
        <f t="shared" si="17"/>
        <v>0</v>
      </c>
      <c r="Z218" s="804">
        <f t="shared" si="17"/>
        <v>0</v>
      </c>
      <c r="AA218" s="804">
        <f t="shared" si="17"/>
        <v>0</v>
      </c>
      <c r="AB218" s="804">
        <f t="shared" si="17"/>
        <v>0</v>
      </c>
      <c r="AC218" s="804">
        <f t="shared" si="17"/>
        <v>0</v>
      </c>
      <c r="AD218" s="804">
        <f t="shared" si="17"/>
        <v>0</v>
      </c>
      <c r="AE218" s="804">
        <f t="shared" si="17"/>
        <v>0</v>
      </c>
      <c r="AF218" s="804">
        <f t="shared" si="17"/>
        <v>0</v>
      </c>
      <c r="AG218" s="804">
        <f t="shared" si="17"/>
        <v>0</v>
      </c>
      <c r="AH218" s="804">
        <f t="shared" si="17"/>
        <v>0</v>
      </c>
      <c r="AI218" s="1786"/>
      <c r="AJ218" s="1787"/>
      <c r="AK218" s="1787"/>
      <c r="AL218" s="1788"/>
      <c r="AN218" s="650"/>
      <c r="AO218" s="652"/>
      <c r="AP218" s="661"/>
      <c r="AQ218" s="652"/>
      <c r="AR218" s="652"/>
      <c r="AS218" s="652"/>
      <c r="AT218" s="652"/>
      <c r="AU218" s="652"/>
      <c r="AV218" s="652"/>
      <c r="AW218" s="652"/>
      <c r="AX218" s="652"/>
      <c r="AY218" s="652"/>
      <c r="AZ218" s="652"/>
      <c r="BA218" s="652"/>
      <c r="BB218" s="652"/>
      <c r="BC218" s="652"/>
      <c r="BD218" s="652"/>
      <c r="BE218" s="652"/>
      <c r="BF218" s="652"/>
      <c r="BG218" s="652"/>
      <c r="BH218" s="652"/>
      <c r="BI218" s="652"/>
      <c r="BJ218" s="652"/>
      <c r="BK218" s="652"/>
      <c r="BL218" s="652"/>
      <c r="BM218" s="652"/>
      <c r="BN218" s="652"/>
      <c r="BO218" s="652"/>
      <c r="BP218" s="652"/>
      <c r="BQ218" s="652"/>
    </row>
    <row r="219" spans="1:69" s="5" customFormat="1" ht="15">
      <c r="A219" s="1761"/>
      <c r="B219" s="1504"/>
      <c r="C219" s="1783"/>
      <c r="D219" s="1783"/>
      <c r="E219" s="1497"/>
      <c r="F219" s="527"/>
      <c r="G219" s="527"/>
      <c r="H219" s="527"/>
      <c r="J219" s="27"/>
      <c r="K219" s="27"/>
      <c r="L219" s="526"/>
      <c r="M219" s="737" t="s">
        <v>692</v>
      </c>
      <c r="N219" s="605"/>
      <c r="O219" s="737" t="s">
        <v>1519</v>
      </c>
      <c r="P219" s="605"/>
      <c r="Q219" s="605"/>
      <c r="R219" s="605"/>
      <c r="S219" s="804"/>
      <c r="T219" s="804" t="s">
        <v>1525</v>
      </c>
      <c r="U219" s="805"/>
      <c r="V219" s="1098"/>
      <c r="W219" s="805"/>
      <c r="X219" s="805"/>
      <c r="Y219" s="805"/>
      <c r="Z219" s="805"/>
      <c r="AA219" s="805" t="s">
        <v>1525</v>
      </c>
      <c r="AB219" s="805"/>
      <c r="AC219" s="805"/>
      <c r="AD219" s="805"/>
      <c r="AE219" s="805"/>
      <c r="AF219" s="805"/>
      <c r="AG219" s="805"/>
      <c r="AH219" s="805"/>
      <c r="AI219" s="1417"/>
      <c r="AJ219" s="1431"/>
      <c r="AK219" s="1431"/>
      <c r="AL219" s="1099"/>
      <c r="AN219" s="650"/>
      <c r="AO219" s="652"/>
      <c r="AP219" s="661"/>
      <c r="AQ219" s="652"/>
      <c r="AR219" s="652"/>
      <c r="AS219" s="652"/>
      <c r="AT219" s="652"/>
      <c r="AU219" s="652"/>
      <c r="AV219" s="652"/>
      <c r="AW219" s="652"/>
      <c r="AX219" s="652"/>
      <c r="AY219" s="652"/>
      <c r="AZ219" s="652"/>
      <c r="BA219" s="652"/>
      <c r="BB219" s="652"/>
      <c r="BC219" s="652"/>
      <c r="BD219" s="652"/>
      <c r="BE219" s="652"/>
      <c r="BF219" s="652"/>
      <c r="BG219" s="652"/>
      <c r="BH219" s="652"/>
      <c r="BI219" s="652"/>
      <c r="BJ219" s="652"/>
      <c r="BK219" s="652"/>
      <c r="BL219" s="652"/>
      <c r="BM219" s="652"/>
      <c r="BN219" s="652"/>
      <c r="BO219" s="652"/>
      <c r="BP219" s="652"/>
      <c r="BQ219" s="652"/>
    </row>
    <row r="220" spans="1:69" s="5" customFormat="1" ht="15">
      <c r="A220" s="226" t="s">
        <v>533</v>
      </c>
      <c r="B220" s="1470"/>
      <c r="C220" s="43" t="s">
        <v>1348</v>
      </c>
      <c r="D220" s="1757" t="s">
        <v>1346</v>
      </c>
      <c r="E220" s="43"/>
      <c r="F220" s="503"/>
      <c r="G220" s="503"/>
      <c r="H220" s="503"/>
      <c r="I220" s="36" t="s">
        <v>751</v>
      </c>
      <c r="J220" s="36"/>
      <c r="K220" s="36"/>
      <c r="L220" s="502"/>
      <c r="M220" s="503"/>
      <c r="N220" s="606"/>
      <c r="O220" s="503"/>
      <c r="P220" s="606"/>
      <c r="Q220" s="606"/>
      <c r="R220" s="606"/>
      <c r="S220" s="804"/>
      <c r="T220" s="804"/>
      <c r="U220" s="805"/>
      <c r="V220" s="1098"/>
      <c r="W220" s="805"/>
      <c r="X220" s="805"/>
      <c r="Y220" s="805"/>
      <c r="Z220" s="805"/>
      <c r="AA220" s="805"/>
      <c r="AB220" s="805"/>
      <c r="AC220" s="805"/>
      <c r="AD220" s="805"/>
      <c r="AE220" s="805"/>
      <c r="AF220" s="805"/>
      <c r="AG220" s="805"/>
      <c r="AH220" s="805"/>
      <c r="AI220" s="1418"/>
      <c r="AJ220" s="1432"/>
      <c r="AK220" s="1432"/>
      <c r="AL220" s="1101"/>
      <c r="AN220" s="650"/>
      <c r="AO220" s="652"/>
      <c r="AP220" s="661"/>
      <c r="AQ220" s="652"/>
      <c r="AR220" s="652"/>
      <c r="AS220" s="652"/>
      <c r="AT220" s="652"/>
      <c r="AU220" s="652"/>
      <c r="AV220" s="652"/>
      <c r="AW220" s="652"/>
      <c r="AX220" s="652"/>
      <c r="AY220" s="652"/>
      <c r="AZ220" s="652"/>
      <c r="BA220" s="652"/>
      <c r="BB220" s="652"/>
      <c r="BC220" s="652"/>
      <c r="BD220" s="652"/>
      <c r="BE220" s="652"/>
      <c r="BF220" s="652"/>
      <c r="BG220" s="652"/>
      <c r="BH220" s="652"/>
      <c r="BI220" s="652"/>
      <c r="BJ220" s="652"/>
      <c r="BK220" s="652"/>
      <c r="BL220" s="652"/>
      <c r="BM220" s="652"/>
      <c r="BN220" s="652"/>
      <c r="BO220" s="652"/>
      <c r="BP220" s="652"/>
      <c r="BQ220" s="652"/>
    </row>
    <row r="221" spans="1:69" s="5" customFormat="1" ht="15">
      <c r="A221" s="226" t="s">
        <v>533</v>
      </c>
      <c r="B221" s="1470"/>
      <c r="C221" s="43" t="s">
        <v>1347</v>
      </c>
      <c r="D221" s="1757" t="s">
        <v>1346</v>
      </c>
      <c r="E221" s="43"/>
      <c r="F221" s="503"/>
      <c r="G221" s="503"/>
      <c r="H221" s="503"/>
      <c r="I221" s="36" t="s">
        <v>751</v>
      </c>
      <c r="J221" s="36"/>
      <c r="K221" s="36"/>
      <c r="L221" s="502"/>
      <c r="M221" s="503"/>
      <c r="N221" s="606"/>
      <c r="O221" s="503"/>
      <c r="P221" s="606"/>
      <c r="Q221" s="606"/>
      <c r="R221" s="606"/>
      <c r="S221" s="804"/>
      <c r="T221" s="804"/>
      <c r="U221" s="805"/>
      <c r="V221" s="1098"/>
      <c r="W221" s="805"/>
      <c r="X221" s="805"/>
      <c r="Y221" s="805"/>
      <c r="Z221" s="805"/>
      <c r="AA221" s="805"/>
      <c r="AB221" s="805"/>
      <c r="AC221" s="805"/>
      <c r="AD221" s="805"/>
      <c r="AE221" s="805"/>
      <c r="AF221" s="805"/>
      <c r="AG221" s="805"/>
      <c r="AH221" s="805"/>
      <c r="AI221" s="1418"/>
      <c r="AJ221" s="1432"/>
      <c r="AK221" s="1432"/>
      <c r="AL221" s="1101"/>
      <c r="AN221" s="650"/>
      <c r="AO221" s="652"/>
      <c r="AP221" s="661"/>
      <c r="AQ221" s="652"/>
      <c r="AR221" s="652"/>
      <c r="AS221" s="652"/>
      <c r="AT221" s="652"/>
      <c r="AU221" s="652"/>
      <c r="AV221" s="652"/>
      <c r="AW221" s="652"/>
      <c r="AX221" s="652"/>
      <c r="AY221" s="652"/>
      <c r="AZ221" s="652"/>
      <c r="BA221" s="652"/>
      <c r="BB221" s="652"/>
      <c r="BC221" s="652"/>
      <c r="BD221" s="652"/>
      <c r="BE221" s="652"/>
      <c r="BF221" s="652"/>
      <c r="BG221" s="652"/>
      <c r="BH221" s="652"/>
      <c r="BI221" s="652"/>
      <c r="BJ221" s="652"/>
      <c r="BK221" s="652"/>
      <c r="BL221" s="652"/>
      <c r="BM221" s="652"/>
      <c r="BN221" s="652"/>
      <c r="BO221" s="652"/>
      <c r="BP221" s="652"/>
      <c r="BQ221" s="652"/>
    </row>
    <row r="222" spans="1:69" s="5" customFormat="1" ht="15">
      <c r="A222" s="668" t="s">
        <v>533</v>
      </c>
      <c r="B222" s="26"/>
      <c r="C222" s="26" t="s">
        <v>534</v>
      </c>
      <c r="D222" s="1757" t="s">
        <v>1346</v>
      </c>
      <c r="E222" s="26"/>
      <c r="F222" s="506"/>
      <c r="G222" s="506"/>
      <c r="H222" s="506"/>
      <c r="I222" s="26" t="s">
        <v>751</v>
      </c>
      <c r="J222" s="26"/>
      <c r="K222" s="26"/>
      <c r="L222" s="505">
        <v>727</v>
      </c>
      <c r="M222" s="506"/>
      <c r="N222" s="608"/>
      <c r="O222" s="506"/>
      <c r="P222" s="608"/>
      <c r="Q222" s="608"/>
      <c r="R222" s="608"/>
      <c r="S222" s="806"/>
      <c r="T222" s="806"/>
      <c r="U222" s="807"/>
      <c r="V222" s="1100"/>
      <c r="W222" s="805"/>
      <c r="X222" s="805"/>
      <c r="Y222" s="807"/>
      <c r="Z222" s="807"/>
      <c r="AA222" s="805"/>
      <c r="AB222" s="807"/>
      <c r="AC222" s="805"/>
      <c r="AD222" s="805"/>
      <c r="AE222" s="805"/>
      <c r="AF222" s="805"/>
      <c r="AG222" s="807"/>
      <c r="AH222" s="805"/>
      <c r="AI222" s="1418"/>
      <c r="AJ222" s="1432"/>
      <c r="AK222" s="1432"/>
      <c r="AL222" s="1101"/>
      <c r="AN222" s="650"/>
      <c r="AO222" s="652"/>
      <c r="AP222" s="661"/>
      <c r="AQ222" s="652"/>
      <c r="AR222" s="652"/>
      <c r="AS222" s="652"/>
      <c r="AT222" s="652"/>
      <c r="AU222" s="652"/>
      <c r="AV222" s="652"/>
      <c r="AW222" s="652"/>
      <c r="AX222" s="652"/>
      <c r="AY222" s="652"/>
      <c r="AZ222" s="652"/>
      <c r="BA222" s="652"/>
      <c r="BB222" s="652"/>
      <c r="BC222" s="652"/>
      <c r="BD222" s="652"/>
      <c r="BE222" s="652"/>
      <c r="BF222" s="652"/>
      <c r="BG222" s="652"/>
      <c r="BH222" s="652"/>
      <c r="BI222" s="652"/>
      <c r="BJ222" s="652"/>
      <c r="BK222" s="652"/>
      <c r="BL222" s="652"/>
      <c r="BM222" s="652"/>
      <c r="BN222" s="652"/>
      <c r="BO222" s="652"/>
      <c r="BP222" s="652"/>
      <c r="BQ222" s="652"/>
    </row>
    <row r="223" spans="1:69" s="5" customFormat="1" ht="15">
      <c r="A223" s="668"/>
      <c r="B223" s="26"/>
      <c r="C223" s="26"/>
      <c r="D223" s="26"/>
      <c r="E223" s="26"/>
      <c r="F223" s="506"/>
      <c r="G223" s="506"/>
      <c r="H223" s="506"/>
      <c r="I223" s="26"/>
      <c r="J223" s="26"/>
      <c r="K223" s="26"/>
      <c r="L223" s="505"/>
      <c r="M223" s="506"/>
      <c r="N223" s="608"/>
      <c r="O223" s="506"/>
      <c r="P223" s="608"/>
      <c r="Q223" s="608"/>
      <c r="R223" s="608"/>
      <c r="S223" s="806"/>
      <c r="T223" s="806"/>
      <c r="U223" s="807"/>
      <c r="V223" s="1100"/>
      <c r="W223" s="805"/>
      <c r="X223" s="805"/>
      <c r="Y223" s="807"/>
      <c r="Z223" s="807"/>
      <c r="AA223" s="805"/>
      <c r="AB223" s="807"/>
      <c r="AC223" s="805"/>
      <c r="AD223" s="805"/>
      <c r="AE223" s="805"/>
      <c r="AF223" s="805"/>
      <c r="AG223" s="807"/>
      <c r="AH223" s="805"/>
      <c r="AI223" s="1115"/>
      <c r="AJ223" s="1116"/>
      <c r="AK223" s="1116"/>
      <c r="AL223" s="1117"/>
      <c r="AN223" s="650"/>
      <c r="AO223" s="652"/>
      <c r="AP223" s="661"/>
      <c r="AQ223" s="652"/>
      <c r="AR223" s="652"/>
      <c r="AS223" s="652"/>
      <c r="AT223" s="652"/>
      <c r="AU223" s="652"/>
      <c r="AV223" s="652"/>
      <c r="AW223" s="652"/>
      <c r="AX223" s="652"/>
      <c r="AY223" s="652"/>
      <c r="AZ223" s="652"/>
      <c r="BA223" s="652"/>
      <c r="BB223" s="652"/>
      <c r="BC223" s="652"/>
      <c r="BD223" s="652"/>
      <c r="BE223" s="652"/>
      <c r="BF223" s="652"/>
      <c r="BG223" s="652"/>
      <c r="BH223" s="652"/>
      <c r="BI223" s="652"/>
      <c r="BJ223" s="652"/>
      <c r="BK223" s="652"/>
      <c r="BL223" s="652"/>
      <c r="BM223" s="652"/>
      <c r="BN223" s="652"/>
      <c r="BO223" s="652"/>
      <c r="BP223" s="652"/>
      <c r="BQ223" s="652"/>
    </row>
    <row r="224" spans="1:69" s="5" customFormat="1" ht="15">
      <c r="A224" s="1789" t="s">
        <v>1230</v>
      </c>
      <c r="B224" s="1790" t="s">
        <v>1229</v>
      </c>
      <c r="C224" s="1791">
        <f>COUNTA(C226:C234)</f>
        <v>9</v>
      </c>
      <c r="D224" s="1791"/>
      <c r="E224" s="1549"/>
      <c r="F224" s="527">
        <v>71.400000000000006</v>
      </c>
      <c r="G224" s="527"/>
      <c r="H224" s="527"/>
      <c r="I224" s="27" t="s">
        <v>751</v>
      </c>
      <c r="J224" s="27"/>
      <c r="K224" s="27"/>
      <c r="L224" s="526"/>
      <c r="M224" s="737" t="s">
        <v>691</v>
      </c>
      <c r="N224" s="605"/>
      <c r="O224" s="737" t="s">
        <v>2644</v>
      </c>
      <c r="P224" s="605"/>
      <c r="Q224" s="737" t="s">
        <v>703</v>
      </c>
      <c r="R224" s="605"/>
      <c r="S224" s="804">
        <f t="shared" ref="S224:AH224" si="18">COUNTA(S219:S222)</f>
        <v>0</v>
      </c>
      <c r="T224" s="804">
        <f t="shared" si="18"/>
        <v>1</v>
      </c>
      <c r="U224" s="804">
        <f t="shared" si="18"/>
        <v>0</v>
      </c>
      <c r="V224" s="1098">
        <f t="shared" si="18"/>
        <v>0</v>
      </c>
      <c r="W224" s="804">
        <f t="shared" si="18"/>
        <v>0</v>
      </c>
      <c r="X224" s="804">
        <f t="shared" si="18"/>
        <v>0</v>
      </c>
      <c r="Y224" s="804">
        <f t="shared" si="18"/>
        <v>0</v>
      </c>
      <c r="Z224" s="804">
        <f t="shared" si="18"/>
        <v>0</v>
      </c>
      <c r="AA224" s="804">
        <f t="shared" si="18"/>
        <v>1</v>
      </c>
      <c r="AB224" s="804">
        <f t="shared" si="18"/>
        <v>0</v>
      </c>
      <c r="AC224" s="804">
        <f t="shared" si="18"/>
        <v>0</v>
      </c>
      <c r="AD224" s="804">
        <f t="shared" si="18"/>
        <v>0</v>
      </c>
      <c r="AE224" s="804">
        <f t="shared" si="18"/>
        <v>0</v>
      </c>
      <c r="AF224" s="804">
        <f t="shared" si="18"/>
        <v>0</v>
      </c>
      <c r="AG224" s="804">
        <f t="shared" si="18"/>
        <v>0</v>
      </c>
      <c r="AH224" s="804">
        <f t="shared" si="18"/>
        <v>0</v>
      </c>
      <c r="AI224" s="1786"/>
      <c r="AJ224" s="1787"/>
      <c r="AK224" s="1787"/>
      <c r="AL224" s="1788"/>
      <c r="AN224" s="650"/>
      <c r="AO224" s="652"/>
      <c r="AP224" s="661"/>
      <c r="AQ224" s="652"/>
      <c r="AR224" s="652"/>
      <c r="AS224" s="652"/>
      <c r="AT224" s="652"/>
      <c r="AU224" s="652"/>
      <c r="AV224" s="652"/>
      <c r="AW224" s="652"/>
      <c r="AX224" s="652"/>
      <c r="AY224" s="652"/>
      <c r="AZ224" s="652"/>
      <c r="BA224" s="652"/>
      <c r="BB224" s="652"/>
      <c r="BC224" s="652"/>
      <c r="BD224" s="652"/>
      <c r="BE224" s="652"/>
      <c r="BF224" s="652"/>
      <c r="BG224" s="652"/>
      <c r="BH224" s="652"/>
      <c r="BI224" s="652"/>
      <c r="BJ224" s="652"/>
      <c r="BK224" s="652"/>
      <c r="BL224" s="652"/>
      <c r="BM224" s="652"/>
      <c r="BN224" s="652"/>
      <c r="BO224" s="652"/>
      <c r="BP224" s="652"/>
      <c r="BQ224" s="652"/>
    </row>
    <row r="225" spans="1:69" s="11" customFormat="1" ht="15">
      <c r="A225" s="1792"/>
      <c r="B225" s="1793"/>
      <c r="C225" s="1794"/>
      <c r="D225" s="1794"/>
      <c r="E225" s="1550"/>
      <c r="G225" s="527"/>
      <c r="H225" s="527"/>
      <c r="J225" s="27"/>
      <c r="K225" s="27"/>
      <c r="L225" s="526">
        <v>9804</v>
      </c>
      <c r="M225" s="737" t="s">
        <v>692</v>
      </c>
      <c r="N225" s="605"/>
      <c r="O225" s="737" t="s">
        <v>2643</v>
      </c>
      <c r="P225" s="605"/>
      <c r="Q225" s="737" t="s">
        <v>685</v>
      </c>
      <c r="R225" s="605"/>
      <c r="S225" s="804"/>
      <c r="T225" s="804" t="s">
        <v>1525</v>
      </c>
      <c r="U225" s="805"/>
      <c r="V225" s="1098"/>
      <c r="W225" s="805"/>
      <c r="X225" s="805" t="s">
        <v>1525</v>
      </c>
      <c r="Y225" s="805" t="s">
        <v>1525</v>
      </c>
      <c r="Z225" s="805"/>
      <c r="AA225" s="805"/>
      <c r="AB225" s="804" t="s">
        <v>1525</v>
      </c>
      <c r="AC225" s="805"/>
      <c r="AD225" s="805"/>
      <c r="AE225" s="805"/>
      <c r="AF225" s="805"/>
      <c r="AG225" s="805"/>
      <c r="AH225" s="805" t="s">
        <v>1525</v>
      </c>
      <c r="AI225" s="1417"/>
      <c r="AJ225" s="1417"/>
      <c r="AK225" s="1417"/>
      <c r="AL225" s="810"/>
      <c r="AN225" s="657"/>
      <c r="AO225" s="658"/>
      <c r="AP225" s="664"/>
      <c r="AQ225" s="658"/>
      <c r="AR225" s="658"/>
      <c r="AS225" s="658"/>
      <c r="AT225" s="658"/>
      <c r="AU225" s="658"/>
      <c r="AV225" s="658"/>
      <c r="AW225" s="658"/>
      <c r="AX225" s="658"/>
      <c r="AY225" s="658"/>
      <c r="AZ225" s="658"/>
      <c r="BA225" s="658"/>
      <c r="BB225" s="658"/>
      <c r="BC225" s="658"/>
      <c r="BD225" s="658"/>
      <c r="BE225" s="658"/>
      <c r="BF225" s="658"/>
      <c r="BG225" s="658"/>
      <c r="BH225" s="658"/>
      <c r="BI225" s="658"/>
      <c r="BJ225" s="658"/>
      <c r="BK225" s="658"/>
      <c r="BL225" s="658"/>
      <c r="BM225" s="658"/>
      <c r="BN225" s="658"/>
      <c r="BO225" s="658"/>
      <c r="BP225" s="658"/>
      <c r="BQ225" s="658"/>
    </row>
    <row r="226" spans="1:69" s="5" customFormat="1" ht="15">
      <c r="A226" s="672" t="s">
        <v>1228</v>
      </c>
      <c r="B226" s="36"/>
      <c r="C226" s="40" t="s">
        <v>1227</v>
      </c>
      <c r="D226" s="1790" t="s">
        <v>1229</v>
      </c>
      <c r="E226" s="40"/>
      <c r="F226" s="530">
        <v>81.2</v>
      </c>
      <c r="G226" s="530"/>
      <c r="H226" s="530"/>
      <c r="I226" s="36" t="s">
        <v>751</v>
      </c>
      <c r="J226" s="36"/>
      <c r="K226" s="36"/>
      <c r="L226" s="517">
        <v>501</v>
      </c>
      <c r="M226" s="530"/>
      <c r="N226" s="607"/>
      <c r="O226" s="530"/>
      <c r="P226" s="607"/>
      <c r="Q226" s="607"/>
      <c r="R226" s="607"/>
      <c r="S226" s="806"/>
      <c r="T226" s="806"/>
      <c r="U226" s="807"/>
      <c r="V226" s="1100"/>
      <c r="W226" s="805"/>
      <c r="X226" s="805"/>
      <c r="Y226" s="807"/>
      <c r="Z226" s="807"/>
      <c r="AA226" s="805"/>
      <c r="AB226" s="807"/>
      <c r="AC226" s="805"/>
      <c r="AD226" s="805"/>
      <c r="AE226" s="805"/>
      <c r="AF226" s="805"/>
      <c r="AG226" s="807"/>
      <c r="AH226" s="805"/>
      <c r="AI226" s="1418"/>
      <c r="AJ226" s="1418"/>
      <c r="AK226" s="1418"/>
      <c r="AL226" s="811"/>
      <c r="AN226" s="650"/>
      <c r="AO226" s="652"/>
      <c r="AP226" s="661"/>
      <c r="AQ226" s="652"/>
      <c r="AR226" s="652"/>
      <c r="AS226" s="652"/>
      <c r="AT226" s="652"/>
      <c r="AU226" s="652"/>
      <c r="AV226" s="652"/>
      <c r="AW226" s="652"/>
      <c r="AX226" s="652"/>
      <c r="AY226" s="652"/>
      <c r="AZ226" s="652"/>
      <c r="BA226" s="652"/>
      <c r="BB226" s="652"/>
      <c r="BC226" s="652"/>
      <c r="BD226" s="652"/>
      <c r="BE226" s="652"/>
      <c r="BF226" s="652"/>
      <c r="BG226" s="652"/>
      <c r="BH226" s="652"/>
      <c r="BI226" s="652"/>
      <c r="BJ226" s="652"/>
      <c r="BK226" s="652"/>
      <c r="BL226" s="652"/>
      <c r="BM226" s="652"/>
      <c r="BN226" s="652"/>
      <c r="BO226" s="652"/>
      <c r="BP226" s="652"/>
      <c r="BQ226" s="652"/>
    </row>
    <row r="227" spans="1:69" s="7" customFormat="1" ht="15">
      <c r="A227" s="672" t="s">
        <v>1228</v>
      </c>
      <c r="B227" s="36"/>
      <c r="C227" s="40" t="s">
        <v>1243</v>
      </c>
      <c r="D227" s="1790" t="s">
        <v>1229</v>
      </c>
      <c r="E227" s="40"/>
      <c r="F227" s="530">
        <v>52.8</v>
      </c>
      <c r="G227" s="530"/>
      <c r="H227" s="530"/>
      <c r="I227" s="36" t="s">
        <v>751</v>
      </c>
      <c r="J227" s="36"/>
      <c r="K227" s="36"/>
      <c r="L227" s="517">
        <v>58</v>
      </c>
      <c r="M227" s="530"/>
      <c r="N227" s="607"/>
      <c r="O227" s="530"/>
      <c r="P227" s="607"/>
      <c r="Q227" s="607"/>
      <c r="R227" s="607"/>
      <c r="S227" s="804"/>
      <c r="T227" s="804"/>
      <c r="U227" s="805"/>
      <c r="V227" s="1098"/>
      <c r="W227" s="805"/>
      <c r="X227" s="805"/>
      <c r="Y227" s="805"/>
      <c r="Z227" s="805"/>
      <c r="AA227" s="805"/>
      <c r="AB227" s="805"/>
      <c r="AC227" s="805"/>
      <c r="AD227" s="805"/>
      <c r="AE227" s="805"/>
      <c r="AF227" s="805"/>
      <c r="AG227" s="805"/>
      <c r="AH227" s="805"/>
      <c r="AI227" s="1418"/>
      <c r="AJ227" s="1418"/>
      <c r="AK227" s="1418"/>
      <c r="AL227" s="811"/>
      <c r="AN227" s="657"/>
      <c r="AO227" s="658"/>
      <c r="AP227" s="664"/>
      <c r="AQ227" s="658"/>
      <c r="AR227" s="658"/>
      <c r="AS227" s="658"/>
      <c r="AT227" s="658"/>
      <c r="AU227" s="658"/>
      <c r="AV227" s="658"/>
      <c r="AW227" s="658"/>
      <c r="AX227" s="658"/>
      <c r="AY227" s="658"/>
      <c r="AZ227" s="658"/>
      <c r="BA227" s="658"/>
      <c r="BB227" s="658"/>
      <c r="BC227" s="658"/>
      <c r="BD227" s="658"/>
      <c r="BE227" s="658"/>
      <c r="BF227" s="658"/>
      <c r="BG227" s="658"/>
      <c r="BH227" s="658"/>
      <c r="BI227" s="658"/>
      <c r="BJ227" s="658"/>
      <c r="BK227" s="658"/>
      <c r="BL227" s="658"/>
      <c r="BM227" s="658"/>
      <c r="BN227" s="658"/>
      <c r="BO227" s="658"/>
      <c r="BP227" s="658"/>
      <c r="BQ227" s="658"/>
    </row>
    <row r="228" spans="1:69" s="7" customFormat="1" ht="15">
      <c r="A228" s="672" t="s">
        <v>1230</v>
      </c>
      <c r="B228" s="36"/>
      <c r="C228" s="40" t="s">
        <v>1349</v>
      </c>
      <c r="D228" s="1790" t="s">
        <v>1229</v>
      </c>
      <c r="E228" s="40"/>
      <c r="F228" s="530"/>
      <c r="G228" s="530"/>
      <c r="H228" s="530"/>
      <c r="I228" s="36" t="s">
        <v>751</v>
      </c>
      <c r="J228" s="36"/>
      <c r="K228" s="36"/>
      <c r="L228" s="517"/>
      <c r="M228" s="530"/>
      <c r="N228" s="607"/>
      <c r="O228" s="530"/>
      <c r="P228" s="607"/>
      <c r="Q228" s="607"/>
      <c r="R228" s="607"/>
      <c r="S228" s="804"/>
      <c r="T228" s="804"/>
      <c r="U228" s="805"/>
      <c r="V228" s="1098"/>
      <c r="W228" s="805"/>
      <c r="X228" s="805"/>
      <c r="Y228" s="805"/>
      <c r="Z228" s="805"/>
      <c r="AA228" s="805"/>
      <c r="AB228" s="805"/>
      <c r="AC228" s="805"/>
      <c r="AD228" s="805"/>
      <c r="AE228" s="805"/>
      <c r="AF228" s="805"/>
      <c r="AG228" s="805"/>
      <c r="AH228" s="805"/>
      <c r="AI228" s="1418"/>
      <c r="AJ228" s="1418"/>
      <c r="AK228" s="1418"/>
      <c r="AL228" s="811"/>
      <c r="AN228" s="657"/>
      <c r="AO228" s="658"/>
      <c r="AP228" s="664"/>
      <c r="AQ228" s="658"/>
      <c r="AR228" s="658"/>
      <c r="AS228" s="658"/>
      <c r="AT228" s="658"/>
      <c r="AU228" s="658"/>
      <c r="AV228" s="658"/>
      <c r="AW228" s="658"/>
      <c r="AX228" s="658"/>
      <c r="AY228" s="658"/>
      <c r="AZ228" s="658"/>
      <c r="BA228" s="658"/>
      <c r="BB228" s="658"/>
      <c r="BC228" s="658"/>
      <c r="BD228" s="658"/>
      <c r="BE228" s="658"/>
      <c r="BF228" s="658"/>
      <c r="BG228" s="658"/>
      <c r="BH228" s="658"/>
      <c r="BI228" s="658"/>
      <c r="BJ228" s="658"/>
      <c r="BK228" s="658"/>
      <c r="BL228" s="658"/>
      <c r="BM228" s="658"/>
      <c r="BN228" s="658"/>
      <c r="BO228" s="658"/>
      <c r="BP228" s="658"/>
      <c r="BQ228" s="658"/>
    </row>
    <row r="229" spans="1:69" s="7" customFormat="1" ht="15">
      <c r="A229" s="672" t="s">
        <v>1230</v>
      </c>
      <c r="B229" s="36"/>
      <c r="C229" s="40" t="s">
        <v>1350</v>
      </c>
      <c r="D229" s="1790" t="s">
        <v>1229</v>
      </c>
      <c r="E229" s="40"/>
      <c r="F229" s="530"/>
      <c r="G229" s="530"/>
      <c r="H229" s="530"/>
      <c r="I229" s="36" t="s">
        <v>751</v>
      </c>
      <c r="J229" s="36"/>
      <c r="K229" s="36"/>
      <c r="L229" s="517"/>
      <c r="M229" s="530"/>
      <c r="N229" s="607"/>
      <c r="O229" s="530"/>
      <c r="P229" s="607"/>
      <c r="Q229" s="607"/>
      <c r="R229" s="607"/>
      <c r="S229" s="804"/>
      <c r="T229" s="804"/>
      <c r="U229" s="805"/>
      <c r="V229" s="1098"/>
      <c r="W229" s="805"/>
      <c r="X229" s="805"/>
      <c r="Y229" s="805"/>
      <c r="Z229" s="805"/>
      <c r="AA229" s="805"/>
      <c r="AB229" s="805"/>
      <c r="AC229" s="805"/>
      <c r="AD229" s="805"/>
      <c r="AE229" s="805"/>
      <c r="AF229" s="805"/>
      <c r="AG229" s="805"/>
      <c r="AH229" s="805"/>
      <c r="AI229" s="1418"/>
      <c r="AJ229" s="1418"/>
      <c r="AK229" s="1418"/>
      <c r="AL229" s="811"/>
      <c r="AN229" s="657"/>
      <c r="AO229" s="658"/>
      <c r="AP229" s="664"/>
      <c r="AQ229" s="658"/>
      <c r="AR229" s="658"/>
      <c r="AS229" s="658"/>
      <c r="AT229" s="658"/>
      <c r="AU229" s="658"/>
      <c r="AV229" s="658"/>
      <c r="AW229" s="658"/>
      <c r="AX229" s="658"/>
      <c r="AY229" s="658"/>
      <c r="AZ229" s="658"/>
      <c r="BA229" s="658"/>
      <c r="BB229" s="658"/>
      <c r="BC229" s="658"/>
      <c r="BD229" s="658"/>
      <c r="BE229" s="658"/>
      <c r="BF229" s="658"/>
      <c r="BG229" s="658"/>
      <c r="BH229" s="658"/>
      <c r="BI229" s="658"/>
      <c r="BJ229" s="658"/>
      <c r="BK229" s="658"/>
      <c r="BL229" s="658"/>
      <c r="BM229" s="658"/>
      <c r="BN229" s="658"/>
      <c r="BO229" s="658"/>
      <c r="BP229" s="658"/>
      <c r="BQ229" s="658"/>
    </row>
    <row r="230" spans="1:69" s="5" customFormat="1" ht="15">
      <c r="A230" s="672" t="s">
        <v>1230</v>
      </c>
      <c r="B230" s="36"/>
      <c r="C230" s="36" t="s">
        <v>1231</v>
      </c>
      <c r="D230" s="1790" t="s">
        <v>1229</v>
      </c>
      <c r="E230" s="36"/>
      <c r="F230" s="530">
        <v>71.900000000000006</v>
      </c>
      <c r="G230" s="530"/>
      <c r="H230" s="530"/>
      <c r="I230" s="36" t="s">
        <v>751</v>
      </c>
      <c r="J230" s="36"/>
      <c r="K230" s="36"/>
      <c r="L230" s="517">
        <v>19</v>
      </c>
      <c r="M230" s="530"/>
      <c r="N230" s="607"/>
      <c r="O230" s="530"/>
      <c r="P230" s="607"/>
      <c r="Q230" s="607"/>
      <c r="R230" s="607"/>
      <c r="S230" s="806"/>
      <c r="T230" s="806"/>
      <c r="U230" s="807"/>
      <c r="V230" s="1100"/>
      <c r="W230" s="805"/>
      <c r="X230" s="805"/>
      <c r="Y230" s="807"/>
      <c r="Z230" s="807"/>
      <c r="AA230" s="805"/>
      <c r="AB230" s="807"/>
      <c r="AC230" s="805"/>
      <c r="AD230" s="805"/>
      <c r="AE230" s="805"/>
      <c r="AF230" s="805"/>
      <c r="AG230" s="807"/>
      <c r="AH230" s="805"/>
      <c r="AI230" s="1418"/>
      <c r="AJ230" s="1418"/>
      <c r="AK230" s="1418"/>
      <c r="AL230" s="811"/>
      <c r="AN230" s="650"/>
      <c r="AO230" s="652"/>
      <c r="AP230" s="661"/>
      <c r="AQ230" s="652"/>
      <c r="AR230" s="652"/>
      <c r="AS230" s="652"/>
      <c r="AT230" s="652"/>
      <c r="AU230" s="652"/>
      <c r="AV230" s="652"/>
      <c r="AW230" s="652"/>
      <c r="AX230" s="652"/>
      <c r="AY230" s="652"/>
      <c r="AZ230" s="652"/>
      <c r="BA230" s="652"/>
      <c r="BB230" s="652"/>
      <c r="BC230" s="652"/>
      <c r="BD230" s="652"/>
      <c r="BE230" s="652"/>
      <c r="BF230" s="652"/>
      <c r="BG230" s="652"/>
      <c r="BH230" s="652"/>
      <c r="BI230" s="652"/>
      <c r="BJ230" s="652"/>
      <c r="BK230" s="652"/>
      <c r="BL230" s="652"/>
      <c r="BM230" s="652"/>
      <c r="BN230" s="652"/>
      <c r="BO230" s="652"/>
      <c r="BP230" s="652"/>
      <c r="BQ230" s="652"/>
    </row>
    <row r="231" spans="1:69" s="5" customFormat="1" ht="15">
      <c r="A231" s="672" t="s">
        <v>1230</v>
      </c>
      <c r="B231" s="36"/>
      <c r="C231" s="36" t="s">
        <v>1351</v>
      </c>
      <c r="D231" s="1790" t="s">
        <v>1229</v>
      </c>
      <c r="E231" s="36"/>
      <c r="F231" s="530"/>
      <c r="G231" s="530"/>
      <c r="H231" s="530"/>
      <c r="I231" s="36" t="s">
        <v>766</v>
      </c>
      <c r="J231" s="36"/>
      <c r="K231" s="36"/>
      <c r="L231" s="517"/>
      <c r="M231" s="530"/>
      <c r="N231" s="607"/>
      <c r="O231" s="530"/>
      <c r="P231" s="607"/>
      <c r="Q231" s="607"/>
      <c r="R231" s="607"/>
      <c r="S231" s="806"/>
      <c r="T231" s="806"/>
      <c r="U231" s="807"/>
      <c r="V231" s="1100"/>
      <c r="W231" s="805"/>
      <c r="X231" s="805"/>
      <c r="Y231" s="807"/>
      <c r="Z231" s="807"/>
      <c r="AA231" s="805"/>
      <c r="AB231" s="807"/>
      <c r="AC231" s="805"/>
      <c r="AD231" s="805"/>
      <c r="AE231" s="805"/>
      <c r="AF231" s="805"/>
      <c r="AG231" s="807"/>
      <c r="AH231" s="805"/>
      <c r="AI231" s="1418"/>
      <c r="AJ231" s="1418"/>
      <c r="AK231" s="1418"/>
      <c r="AL231" s="811"/>
      <c r="AN231" s="650"/>
      <c r="AO231" s="652"/>
      <c r="AP231" s="661"/>
      <c r="AQ231" s="652"/>
      <c r="AR231" s="652"/>
      <c r="AS231" s="652"/>
      <c r="AT231" s="652"/>
      <c r="AU231" s="652"/>
      <c r="AV231" s="652"/>
      <c r="AW231" s="652"/>
      <c r="AX231" s="652"/>
      <c r="AY231" s="652"/>
      <c r="AZ231" s="652"/>
      <c r="BA231" s="652"/>
      <c r="BB231" s="652"/>
      <c r="BC231" s="652"/>
      <c r="BD231" s="652"/>
      <c r="BE231" s="652"/>
      <c r="BF231" s="652"/>
      <c r="BG231" s="652"/>
      <c r="BH231" s="652"/>
      <c r="BI231" s="652"/>
      <c r="BJ231" s="652"/>
      <c r="BK231" s="652"/>
      <c r="BL231" s="652"/>
      <c r="BM231" s="652"/>
      <c r="BN231" s="652"/>
      <c r="BO231" s="652"/>
      <c r="BP231" s="652"/>
      <c r="BQ231" s="652"/>
    </row>
    <row r="232" spans="1:69" s="5" customFormat="1" ht="15">
      <c r="A232" s="672" t="s">
        <v>1230</v>
      </c>
      <c r="B232" s="36"/>
      <c r="C232" s="36" t="s">
        <v>1352</v>
      </c>
      <c r="D232" s="1790" t="s">
        <v>1229</v>
      </c>
      <c r="E232" s="36"/>
      <c r="F232" s="530"/>
      <c r="G232" s="530"/>
      <c r="H232" s="530"/>
      <c r="I232" s="36" t="s">
        <v>751</v>
      </c>
      <c r="J232" s="36"/>
      <c r="K232" s="36"/>
      <c r="L232" s="517"/>
      <c r="M232" s="530"/>
      <c r="N232" s="607"/>
      <c r="O232" s="530"/>
      <c r="P232" s="607"/>
      <c r="Q232" s="607"/>
      <c r="R232" s="607"/>
      <c r="S232" s="806"/>
      <c r="T232" s="806"/>
      <c r="U232" s="807"/>
      <c r="V232" s="1100"/>
      <c r="W232" s="805"/>
      <c r="X232" s="805"/>
      <c r="Y232" s="807"/>
      <c r="Z232" s="807"/>
      <c r="AA232" s="805"/>
      <c r="AB232" s="807"/>
      <c r="AC232" s="805"/>
      <c r="AD232" s="805"/>
      <c r="AE232" s="805"/>
      <c r="AF232" s="805"/>
      <c r="AG232" s="807"/>
      <c r="AH232" s="805"/>
      <c r="AI232" s="1418"/>
      <c r="AJ232" s="1418"/>
      <c r="AK232" s="1418"/>
      <c r="AL232" s="811"/>
      <c r="AN232" s="650"/>
      <c r="AO232" s="652"/>
      <c r="AP232" s="661"/>
      <c r="AQ232" s="652"/>
      <c r="AR232" s="652"/>
      <c r="AS232" s="652"/>
      <c r="AT232" s="652"/>
      <c r="AU232" s="652"/>
      <c r="AV232" s="652"/>
      <c r="AW232" s="652"/>
      <c r="AX232" s="652"/>
      <c r="AY232" s="652"/>
      <c r="AZ232" s="652"/>
      <c r="BA232" s="652"/>
      <c r="BB232" s="652"/>
      <c r="BC232" s="652"/>
      <c r="BD232" s="652"/>
      <c r="BE232" s="652"/>
      <c r="BF232" s="652"/>
      <c r="BG232" s="652"/>
      <c r="BH232" s="652"/>
      <c r="BI232" s="652"/>
      <c r="BJ232" s="652"/>
      <c r="BK232" s="652"/>
      <c r="BL232" s="652"/>
      <c r="BM232" s="652"/>
      <c r="BN232" s="652"/>
      <c r="BO232" s="652"/>
      <c r="BP232" s="652"/>
      <c r="BQ232" s="652"/>
    </row>
    <row r="233" spans="1:69" s="5" customFormat="1" ht="15">
      <c r="A233" s="672" t="s">
        <v>1230</v>
      </c>
      <c r="B233" s="36"/>
      <c r="C233" s="36" t="s">
        <v>1353</v>
      </c>
      <c r="D233" s="1790" t="s">
        <v>1229</v>
      </c>
      <c r="E233" s="36"/>
      <c r="F233" s="530"/>
      <c r="G233" s="530"/>
      <c r="H233" s="530"/>
      <c r="I233" s="36" t="s">
        <v>751</v>
      </c>
      <c r="J233" s="36"/>
      <c r="K233" s="36"/>
      <c r="L233" s="517"/>
      <c r="M233" s="530"/>
      <c r="N233" s="607"/>
      <c r="O233" s="530"/>
      <c r="P233" s="607"/>
      <c r="Q233" s="607"/>
      <c r="R233" s="607"/>
      <c r="S233" s="806"/>
      <c r="T233" s="806"/>
      <c r="U233" s="807"/>
      <c r="V233" s="1100"/>
      <c r="W233" s="805"/>
      <c r="X233" s="805"/>
      <c r="Y233" s="807"/>
      <c r="Z233" s="807"/>
      <c r="AA233" s="805"/>
      <c r="AB233" s="807"/>
      <c r="AC233" s="805"/>
      <c r="AD233" s="805"/>
      <c r="AE233" s="805"/>
      <c r="AF233" s="805"/>
      <c r="AG233" s="807"/>
      <c r="AH233" s="805"/>
      <c r="AI233" s="1418"/>
      <c r="AJ233" s="1418"/>
      <c r="AK233" s="1418"/>
      <c r="AL233" s="811"/>
      <c r="AN233" s="650"/>
      <c r="AO233" s="652"/>
      <c r="AP233" s="661"/>
      <c r="AQ233" s="652"/>
      <c r="AR233" s="652"/>
      <c r="AS233" s="652"/>
      <c r="AT233" s="652"/>
      <c r="AU233" s="652"/>
      <c r="AV233" s="652"/>
      <c r="AW233" s="652"/>
      <c r="AX233" s="652"/>
      <c r="AY233" s="652"/>
      <c r="AZ233" s="652"/>
      <c r="BA233" s="652"/>
      <c r="BB233" s="652"/>
      <c r="BC233" s="652"/>
      <c r="BD233" s="652"/>
      <c r="BE233" s="652"/>
      <c r="BF233" s="652"/>
      <c r="BG233" s="652"/>
      <c r="BH233" s="652"/>
      <c r="BI233" s="652"/>
      <c r="BJ233" s="652"/>
      <c r="BK233" s="652"/>
      <c r="BL233" s="652"/>
      <c r="BM233" s="652"/>
      <c r="BN233" s="652"/>
      <c r="BO233" s="652"/>
      <c r="BP233" s="652"/>
      <c r="BQ233" s="652"/>
    </row>
    <row r="234" spans="1:69" s="5" customFormat="1" ht="15">
      <c r="A234" s="672" t="s">
        <v>1230</v>
      </c>
      <c r="B234" s="36"/>
      <c r="C234" s="40" t="s">
        <v>1241</v>
      </c>
      <c r="D234" s="1790" t="s">
        <v>1229</v>
      </c>
      <c r="E234" s="40"/>
      <c r="F234" s="530">
        <v>90.8</v>
      </c>
      <c r="G234" s="530"/>
      <c r="H234" s="530"/>
      <c r="I234" s="36" t="s">
        <v>751</v>
      </c>
      <c r="J234" s="36"/>
      <c r="K234" s="36"/>
      <c r="L234" s="517">
        <v>112</v>
      </c>
      <c r="M234" s="530"/>
      <c r="N234" s="607"/>
      <c r="O234" s="530"/>
      <c r="P234" s="607"/>
      <c r="Q234" s="607"/>
      <c r="R234" s="607"/>
      <c r="S234" s="806"/>
      <c r="T234" s="806"/>
      <c r="U234" s="807"/>
      <c r="V234" s="1100"/>
      <c r="W234" s="805"/>
      <c r="X234" s="805"/>
      <c r="Y234" s="807"/>
      <c r="Z234" s="807"/>
      <c r="AA234" s="805"/>
      <c r="AB234" s="807"/>
      <c r="AC234" s="805"/>
      <c r="AD234" s="805"/>
      <c r="AE234" s="805"/>
      <c r="AF234" s="805"/>
      <c r="AG234" s="807"/>
      <c r="AH234" s="805"/>
      <c r="AI234" s="1418"/>
      <c r="AJ234" s="1418"/>
      <c r="AK234" s="1418"/>
      <c r="AL234" s="811"/>
      <c r="AN234" s="650"/>
      <c r="AO234" s="652"/>
      <c r="AP234" s="661"/>
      <c r="AQ234" s="652"/>
      <c r="AR234" s="652"/>
      <c r="AS234" s="652"/>
      <c r="AT234" s="652"/>
      <c r="AU234" s="652"/>
      <c r="AV234" s="652"/>
      <c r="AW234" s="652"/>
      <c r="AX234" s="652"/>
      <c r="AY234" s="652"/>
      <c r="AZ234" s="652"/>
      <c r="BA234" s="652"/>
      <c r="BB234" s="652"/>
      <c r="BC234" s="652"/>
      <c r="BD234" s="652"/>
      <c r="BE234" s="652"/>
      <c r="BF234" s="652"/>
      <c r="BG234" s="652"/>
      <c r="BH234" s="652"/>
      <c r="BI234" s="652"/>
      <c r="BJ234" s="652"/>
      <c r="BK234" s="652"/>
      <c r="BL234" s="652"/>
      <c r="BM234" s="652"/>
      <c r="BN234" s="652"/>
      <c r="BO234" s="652"/>
      <c r="BP234" s="652"/>
      <c r="BQ234" s="652"/>
    </row>
    <row r="235" spans="1:69" s="5" customFormat="1" ht="15">
      <c r="A235" s="672"/>
      <c r="B235" s="36"/>
      <c r="C235" s="40"/>
      <c r="D235" s="40"/>
      <c r="E235" s="40"/>
      <c r="F235" s="530"/>
      <c r="G235" s="530"/>
      <c r="H235" s="530"/>
      <c r="I235" s="36"/>
      <c r="J235" s="36"/>
      <c r="K235" s="36"/>
      <c r="L235" s="517"/>
      <c r="M235" s="530"/>
      <c r="N235" s="607"/>
      <c r="O235" s="530"/>
      <c r="P235" s="607"/>
      <c r="Q235" s="607"/>
      <c r="R235" s="607"/>
      <c r="S235" s="806"/>
      <c r="T235" s="806"/>
      <c r="U235" s="807"/>
      <c r="V235" s="1100"/>
      <c r="W235" s="805"/>
      <c r="X235" s="805"/>
      <c r="Y235" s="807"/>
      <c r="Z235" s="807"/>
      <c r="AA235" s="805"/>
      <c r="AB235" s="807"/>
      <c r="AC235" s="805"/>
      <c r="AD235" s="805"/>
      <c r="AE235" s="805"/>
      <c r="AF235" s="805"/>
      <c r="AG235" s="807"/>
      <c r="AH235" s="805"/>
      <c r="AI235" s="1115"/>
      <c r="AJ235" s="865"/>
      <c r="AK235" s="865"/>
      <c r="AL235" s="866"/>
      <c r="AN235" s="650"/>
      <c r="AO235" s="652"/>
      <c r="AP235" s="661"/>
      <c r="AQ235" s="652"/>
      <c r="AR235" s="652"/>
      <c r="AS235" s="652"/>
      <c r="AT235" s="652"/>
      <c r="AU235" s="652"/>
      <c r="AV235" s="652"/>
      <c r="AW235" s="652"/>
      <c r="AX235" s="652"/>
      <c r="AY235" s="652"/>
      <c r="AZ235" s="652"/>
      <c r="BA235" s="652"/>
      <c r="BB235" s="652"/>
      <c r="BC235" s="652"/>
      <c r="BD235" s="652"/>
      <c r="BE235" s="652"/>
      <c r="BF235" s="652"/>
      <c r="BG235" s="652"/>
      <c r="BH235" s="652"/>
      <c r="BI235" s="652"/>
      <c r="BJ235" s="652"/>
      <c r="BK235" s="652"/>
      <c r="BL235" s="652"/>
      <c r="BM235" s="652"/>
      <c r="BN235" s="652"/>
      <c r="BO235" s="652"/>
      <c r="BP235" s="652"/>
      <c r="BQ235" s="652"/>
    </row>
    <row r="236" spans="1:69" s="5" customFormat="1" ht="15">
      <c r="A236" s="1756" t="s">
        <v>2663</v>
      </c>
      <c r="B236" s="1757" t="s">
        <v>516</v>
      </c>
      <c r="C236" s="1781">
        <f>COUNTA(C238:C246)</f>
        <v>8</v>
      </c>
      <c r="D236" s="1781"/>
      <c r="E236" s="1495"/>
      <c r="F236" s="527"/>
      <c r="G236" s="527"/>
      <c r="H236" s="527"/>
      <c r="I236" s="27" t="s">
        <v>751</v>
      </c>
      <c r="J236" s="27"/>
      <c r="K236" s="27"/>
      <c r="L236" s="526">
        <f>SUM(L237:L245)</f>
        <v>792</v>
      </c>
      <c r="M236" s="527"/>
      <c r="N236" s="605"/>
      <c r="O236" s="527"/>
      <c r="P236" s="605"/>
      <c r="Q236" s="605"/>
      <c r="R236" s="605"/>
      <c r="S236" s="804">
        <f t="shared" ref="S236:AH236" si="19">COUNTA(S225:S234)</f>
        <v>0</v>
      </c>
      <c r="T236" s="804">
        <f t="shared" si="19"/>
        <v>1</v>
      </c>
      <c r="U236" s="804">
        <f t="shared" si="19"/>
        <v>0</v>
      </c>
      <c r="V236" s="1098">
        <f t="shared" si="19"/>
        <v>0</v>
      </c>
      <c r="W236" s="804">
        <f t="shared" si="19"/>
        <v>0</v>
      </c>
      <c r="X236" s="804">
        <f t="shared" si="19"/>
        <v>1</v>
      </c>
      <c r="Y236" s="804">
        <f t="shared" si="19"/>
        <v>1</v>
      </c>
      <c r="Z236" s="804">
        <f t="shared" si="19"/>
        <v>0</v>
      </c>
      <c r="AA236" s="804">
        <f t="shared" si="19"/>
        <v>0</v>
      </c>
      <c r="AB236" s="804">
        <f t="shared" si="19"/>
        <v>1</v>
      </c>
      <c r="AC236" s="804">
        <f t="shared" si="19"/>
        <v>0</v>
      </c>
      <c r="AD236" s="804">
        <f t="shared" si="19"/>
        <v>0</v>
      </c>
      <c r="AE236" s="804">
        <f t="shared" si="19"/>
        <v>0</v>
      </c>
      <c r="AF236" s="804">
        <f t="shared" si="19"/>
        <v>0</v>
      </c>
      <c r="AG236" s="804">
        <f t="shared" si="19"/>
        <v>0</v>
      </c>
      <c r="AH236" s="804">
        <f t="shared" si="19"/>
        <v>1</v>
      </c>
      <c r="AI236" s="1786"/>
      <c r="AJ236" s="1787"/>
      <c r="AK236" s="1787"/>
      <c r="AL236" s="1788"/>
      <c r="AN236" s="650"/>
      <c r="AO236" s="652"/>
      <c r="AP236" s="661"/>
      <c r="AQ236" s="652"/>
      <c r="AR236" s="652"/>
      <c r="AS236" s="652"/>
      <c r="AT236" s="652"/>
      <c r="AU236" s="652"/>
      <c r="AV236" s="652"/>
      <c r="AW236" s="652"/>
      <c r="AX236" s="652"/>
      <c r="AY236" s="652"/>
      <c r="AZ236" s="652"/>
      <c r="BA236" s="652"/>
      <c r="BB236" s="652"/>
      <c r="BC236" s="652"/>
      <c r="BD236" s="652"/>
      <c r="BE236" s="652"/>
      <c r="BF236" s="652"/>
      <c r="BG236" s="652"/>
      <c r="BH236" s="652"/>
      <c r="BI236" s="652"/>
      <c r="BJ236" s="652"/>
      <c r="BK236" s="652"/>
      <c r="BL236" s="652"/>
      <c r="BM236" s="652"/>
      <c r="BN236" s="652"/>
      <c r="BO236" s="652"/>
      <c r="BP236" s="652"/>
      <c r="BQ236" s="652"/>
    </row>
    <row r="237" spans="1:69" s="5" customFormat="1" ht="15">
      <c r="A237" s="1761"/>
      <c r="B237" s="1504"/>
      <c r="C237" s="1783"/>
      <c r="D237" s="1783"/>
      <c r="E237" s="1497"/>
      <c r="F237" s="527"/>
      <c r="G237" s="527"/>
      <c r="H237" s="527"/>
      <c r="J237" s="27"/>
      <c r="K237" s="27"/>
      <c r="L237" s="526">
        <v>682</v>
      </c>
      <c r="M237" s="737" t="s">
        <v>692</v>
      </c>
      <c r="N237" s="605"/>
      <c r="O237" s="527"/>
      <c r="P237" s="605"/>
      <c r="Q237" s="605"/>
      <c r="R237" s="605"/>
      <c r="S237" s="804"/>
      <c r="T237" s="804" t="s">
        <v>1525</v>
      </c>
      <c r="U237" s="807"/>
      <c r="V237" s="1100"/>
      <c r="W237" s="805" t="s">
        <v>1525</v>
      </c>
      <c r="X237" s="805"/>
      <c r="Y237" s="805"/>
      <c r="Z237" s="805"/>
      <c r="AA237" s="805"/>
      <c r="AB237" s="805"/>
      <c r="AC237" s="805" t="s">
        <v>1525</v>
      </c>
      <c r="AD237" s="805"/>
      <c r="AE237" s="805"/>
      <c r="AF237" s="805"/>
      <c r="AG237" s="805"/>
      <c r="AH237" s="805"/>
      <c r="AI237" s="1417"/>
      <c r="AJ237" s="1431"/>
      <c r="AK237" s="1431"/>
      <c r="AL237" s="1099"/>
      <c r="AN237" s="650"/>
      <c r="AO237" s="652"/>
      <c r="AP237" s="661"/>
      <c r="AQ237" s="652"/>
      <c r="AR237" s="652"/>
      <c r="AS237" s="652"/>
      <c r="AT237" s="652"/>
      <c r="AU237" s="652"/>
      <c r="AV237" s="652"/>
      <c r="AW237" s="652"/>
      <c r="AX237" s="652"/>
      <c r="AY237" s="652"/>
      <c r="AZ237" s="652"/>
      <c r="BA237" s="652"/>
      <c r="BB237" s="652"/>
      <c r="BC237" s="652"/>
      <c r="BD237" s="652"/>
      <c r="BE237" s="652"/>
      <c r="BF237" s="652"/>
      <c r="BG237" s="652"/>
      <c r="BH237" s="652"/>
      <c r="BI237" s="652"/>
      <c r="BJ237" s="652"/>
      <c r="BK237" s="652"/>
      <c r="BL237" s="652"/>
      <c r="BM237" s="652"/>
      <c r="BN237" s="652"/>
      <c r="BO237" s="652"/>
      <c r="BP237" s="652"/>
      <c r="BQ237" s="652"/>
    </row>
    <row r="238" spans="1:69" s="5" customFormat="1" ht="15">
      <c r="A238" s="668" t="s">
        <v>2663</v>
      </c>
      <c r="B238" s="26"/>
      <c r="C238" s="26" t="s">
        <v>517</v>
      </c>
      <c r="D238" s="1757" t="s">
        <v>516</v>
      </c>
      <c r="E238" s="26"/>
      <c r="F238" s="506"/>
      <c r="G238" s="506"/>
      <c r="H238" s="506"/>
      <c r="I238" s="26" t="s">
        <v>766</v>
      </c>
      <c r="J238" s="26"/>
      <c r="K238" s="26"/>
      <c r="L238" s="505">
        <v>58</v>
      </c>
      <c r="M238" s="506"/>
      <c r="N238" s="608"/>
      <c r="O238" s="506"/>
      <c r="P238" s="608"/>
      <c r="Q238" s="608"/>
      <c r="R238" s="608"/>
      <c r="S238" s="806"/>
      <c r="T238" s="806"/>
      <c r="U238" s="807"/>
      <c r="V238" s="1100"/>
      <c r="W238" s="805"/>
      <c r="X238" s="805"/>
      <c r="Y238" s="807"/>
      <c r="Z238" s="807"/>
      <c r="AA238" s="805"/>
      <c r="AB238" s="807"/>
      <c r="AC238" s="805"/>
      <c r="AD238" s="805"/>
      <c r="AE238" s="805"/>
      <c r="AF238" s="805"/>
      <c r="AG238" s="807"/>
      <c r="AH238" s="805"/>
      <c r="AI238" s="1418"/>
      <c r="AJ238" s="1432"/>
      <c r="AK238" s="1432"/>
      <c r="AL238" s="1101"/>
      <c r="AN238" s="650"/>
      <c r="AO238" s="652"/>
      <c r="AP238" s="661"/>
      <c r="AQ238" s="652"/>
      <c r="AR238" s="652"/>
      <c r="AS238" s="652"/>
      <c r="AT238" s="652"/>
      <c r="AU238" s="652"/>
      <c r="AV238" s="652"/>
      <c r="AW238" s="652"/>
      <c r="AX238" s="652"/>
      <c r="AY238" s="652"/>
      <c r="AZ238" s="652"/>
      <c r="BA238" s="652"/>
      <c r="BB238" s="652"/>
      <c r="BC238" s="652"/>
      <c r="BD238" s="652"/>
      <c r="BE238" s="652"/>
      <c r="BF238" s="652"/>
      <c r="BG238" s="652"/>
      <c r="BH238" s="652"/>
      <c r="BI238" s="652"/>
      <c r="BJ238" s="652"/>
      <c r="BK238" s="652"/>
      <c r="BL238" s="652"/>
      <c r="BM238" s="652"/>
      <c r="BN238" s="652"/>
      <c r="BO238" s="652"/>
      <c r="BP238" s="652"/>
      <c r="BQ238" s="652"/>
    </row>
    <row r="239" spans="1:69" s="5" customFormat="1" ht="15">
      <c r="A239" s="668" t="s">
        <v>2663</v>
      </c>
      <c r="B239" s="26"/>
      <c r="C239" s="40" t="s">
        <v>1356</v>
      </c>
      <c r="D239" s="1757" t="s">
        <v>516</v>
      </c>
      <c r="E239" s="40"/>
      <c r="F239" s="506"/>
      <c r="G239" s="506"/>
      <c r="H239" s="506"/>
      <c r="I239" s="26" t="s">
        <v>766</v>
      </c>
      <c r="J239" s="26"/>
      <c r="K239" s="26"/>
      <c r="L239" s="505"/>
      <c r="M239" s="506"/>
      <c r="N239" s="608"/>
      <c r="O239" s="506"/>
      <c r="P239" s="608"/>
      <c r="Q239" s="608"/>
      <c r="R239" s="608"/>
      <c r="S239" s="806"/>
      <c r="T239" s="806"/>
      <c r="U239" s="807"/>
      <c r="V239" s="1100"/>
      <c r="W239" s="805"/>
      <c r="X239" s="805"/>
      <c r="Y239" s="807"/>
      <c r="Z239" s="807"/>
      <c r="AA239" s="805"/>
      <c r="AB239" s="807"/>
      <c r="AC239" s="805"/>
      <c r="AD239" s="805"/>
      <c r="AE239" s="805"/>
      <c r="AF239" s="805"/>
      <c r="AG239" s="807"/>
      <c r="AH239" s="805"/>
      <c r="AI239" s="1418"/>
      <c r="AJ239" s="1432"/>
      <c r="AK239" s="1432"/>
      <c r="AL239" s="1101"/>
      <c r="AN239" s="650"/>
      <c r="AO239" s="652"/>
      <c r="AP239" s="661"/>
      <c r="AQ239" s="652"/>
      <c r="AR239" s="652"/>
      <c r="AS239" s="652"/>
      <c r="AT239" s="652"/>
      <c r="AU239" s="652"/>
      <c r="AV239" s="652"/>
      <c r="AW239" s="652"/>
      <c r="AX239" s="652"/>
      <c r="AY239" s="652"/>
      <c r="AZ239" s="652"/>
      <c r="BA239" s="652"/>
      <c r="BB239" s="652"/>
      <c r="BC239" s="652"/>
      <c r="BD239" s="652"/>
      <c r="BE239" s="652"/>
      <c r="BF239" s="652"/>
      <c r="BG239" s="652"/>
      <c r="BH239" s="652"/>
      <c r="BI239" s="652"/>
      <c r="BJ239" s="652"/>
      <c r="BK239" s="652"/>
      <c r="BL239" s="652"/>
      <c r="BM239" s="652"/>
      <c r="BN239" s="652"/>
      <c r="BO239" s="652"/>
      <c r="BP239" s="652"/>
      <c r="BQ239" s="652"/>
    </row>
    <row r="240" spans="1:69" s="5" customFormat="1" ht="15">
      <c r="A240" s="668" t="s">
        <v>2663</v>
      </c>
      <c r="B240" s="26"/>
      <c r="C240" s="40" t="s">
        <v>1357</v>
      </c>
      <c r="D240" s="1757" t="s">
        <v>516</v>
      </c>
      <c r="E240" s="40"/>
      <c r="F240" s="506"/>
      <c r="G240" s="506"/>
      <c r="H240" s="506"/>
      <c r="I240" s="26" t="s">
        <v>766</v>
      </c>
      <c r="J240" s="26"/>
      <c r="K240" s="26"/>
      <c r="L240" s="505"/>
      <c r="M240" s="506"/>
      <c r="N240" s="608"/>
      <c r="O240" s="506"/>
      <c r="P240" s="608"/>
      <c r="Q240" s="608"/>
      <c r="R240" s="608"/>
      <c r="S240" s="806"/>
      <c r="T240" s="806"/>
      <c r="U240" s="807"/>
      <c r="V240" s="1100"/>
      <c r="W240" s="805"/>
      <c r="X240" s="805"/>
      <c r="Y240" s="807"/>
      <c r="Z240" s="807"/>
      <c r="AA240" s="805"/>
      <c r="AB240" s="807"/>
      <c r="AC240" s="805"/>
      <c r="AD240" s="805"/>
      <c r="AE240" s="805"/>
      <c r="AF240" s="805"/>
      <c r="AG240" s="807"/>
      <c r="AH240" s="805"/>
      <c r="AI240" s="1418"/>
      <c r="AJ240" s="1432"/>
      <c r="AK240" s="1432"/>
      <c r="AL240" s="1101"/>
      <c r="AN240" s="650"/>
      <c r="AO240" s="652"/>
      <c r="AP240" s="661"/>
      <c r="AQ240" s="652"/>
      <c r="AR240" s="652"/>
      <c r="AS240" s="652"/>
      <c r="AT240" s="652"/>
      <c r="AU240" s="652"/>
      <c r="AV240" s="652"/>
      <c r="AW240" s="652"/>
      <c r="AX240" s="652"/>
      <c r="AY240" s="652"/>
      <c r="AZ240" s="652"/>
      <c r="BA240" s="652"/>
      <c r="BB240" s="652"/>
      <c r="BC240" s="652"/>
      <c r="BD240" s="652"/>
      <c r="BE240" s="652"/>
      <c r="BF240" s="652"/>
      <c r="BG240" s="652"/>
      <c r="BH240" s="652"/>
      <c r="BI240" s="652"/>
      <c r="BJ240" s="652"/>
      <c r="BK240" s="652"/>
      <c r="BL240" s="652"/>
      <c r="BM240" s="652"/>
      <c r="BN240" s="652"/>
      <c r="BO240" s="652"/>
      <c r="BP240" s="652"/>
      <c r="BQ240" s="652"/>
    </row>
    <row r="241" spans="1:69" s="5" customFormat="1" ht="15">
      <c r="A241" s="668" t="s">
        <v>2663</v>
      </c>
      <c r="B241" s="26"/>
      <c r="C241" s="40" t="s">
        <v>1358</v>
      </c>
      <c r="D241" s="1757" t="s">
        <v>516</v>
      </c>
      <c r="E241" s="40"/>
      <c r="F241" s="506"/>
      <c r="G241" s="506"/>
      <c r="H241" s="506"/>
      <c r="I241" s="26" t="s">
        <v>766</v>
      </c>
      <c r="J241" s="26"/>
      <c r="K241" s="26"/>
      <c r="L241" s="505"/>
      <c r="M241" s="506"/>
      <c r="N241" s="608"/>
      <c r="O241" s="506"/>
      <c r="P241" s="608"/>
      <c r="Q241" s="608"/>
      <c r="R241" s="608"/>
      <c r="S241" s="806"/>
      <c r="T241" s="806"/>
      <c r="U241" s="807"/>
      <c r="V241" s="1100"/>
      <c r="W241" s="805"/>
      <c r="X241" s="805"/>
      <c r="Y241" s="807"/>
      <c r="Z241" s="807"/>
      <c r="AA241" s="805"/>
      <c r="AB241" s="807"/>
      <c r="AC241" s="805"/>
      <c r="AD241" s="805"/>
      <c r="AE241" s="805"/>
      <c r="AF241" s="805"/>
      <c r="AG241" s="807"/>
      <c r="AH241" s="805"/>
      <c r="AI241" s="1418"/>
      <c r="AJ241" s="1432"/>
      <c r="AK241" s="1432"/>
      <c r="AL241" s="1101"/>
      <c r="AN241" s="650"/>
      <c r="AO241" s="652"/>
      <c r="AP241" s="661"/>
      <c r="AQ241" s="652"/>
      <c r="AR241" s="652"/>
      <c r="AS241" s="652"/>
      <c r="AT241" s="652"/>
      <c r="AU241" s="652"/>
      <c r="AV241" s="652"/>
      <c r="AW241" s="652"/>
      <c r="AX241" s="652"/>
      <c r="AY241" s="652"/>
      <c r="AZ241" s="652"/>
      <c r="BA241" s="652"/>
      <c r="BB241" s="652"/>
      <c r="BC241" s="652"/>
      <c r="BD241" s="652"/>
      <c r="BE241" s="652"/>
      <c r="BF241" s="652"/>
      <c r="BG241" s="652"/>
      <c r="BH241" s="652"/>
      <c r="BI241" s="652"/>
      <c r="BJ241" s="652"/>
      <c r="BK241" s="652"/>
      <c r="BL241" s="652"/>
      <c r="BM241" s="652"/>
      <c r="BN241" s="652"/>
      <c r="BO241" s="652"/>
      <c r="BP241" s="652"/>
      <c r="BQ241" s="652"/>
    </row>
    <row r="242" spans="1:69" s="5" customFormat="1" ht="15">
      <c r="A242" s="668" t="s">
        <v>2663</v>
      </c>
      <c r="B242" s="26"/>
      <c r="C242" s="40" t="s">
        <v>1359</v>
      </c>
      <c r="D242" s="1757" t="s">
        <v>516</v>
      </c>
      <c r="E242" s="40"/>
      <c r="F242" s="506"/>
      <c r="G242" s="506"/>
      <c r="H242" s="506"/>
      <c r="I242" s="26" t="s">
        <v>766</v>
      </c>
      <c r="J242" s="26"/>
      <c r="K242" s="26"/>
      <c r="L242" s="505"/>
      <c r="M242" s="506"/>
      <c r="N242" s="608"/>
      <c r="O242" s="506"/>
      <c r="P242" s="608"/>
      <c r="Q242" s="608"/>
      <c r="R242" s="608"/>
      <c r="S242" s="806"/>
      <c r="T242" s="806"/>
      <c r="U242" s="807"/>
      <c r="V242" s="1100"/>
      <c r="W242" s="805"/>
      <c r="X242" s="805"/>
      <c r="Y242" s="807"/>
      <c r="Z242" s="807"/>
      <c r="AA242" s="805"/>
      <c r="AB242" s="807"/>
      <c r="AC242" s="805"/>
      <c r="AD242" s="805"/>
      <c r="AE242" s="805"/>
      <c r="AF242" s="805"/>
      <c r="AG242" s="807"/>
      <c r="AH242" s="805"/>
      <c r="AI242" s="1418"/>
      <c r="AJ242" s="1432"/>
      <c r="AK242" s="1432"/>
      <c r="AL242" s="1101"/>
      <c r="AN242" s="650"/>
      <c r="AO242" s="652"/>
      <c r="AP242" s="661"/>
      <c r="AQ242" s="652"/>
      <c r="AR242" s="652"/>
      <c r="AS242" s="652"/>
      <c r="AT242" s="652"/>
      <c r="AU242" s="652"/>
      <c r="AV242" s="652"/>
      <c r="AW242" s="652"/>
      <c r="AX242" s="652"/>
      <c r="AY242" s="652"/>
      <c r="AZ242" s="652"/>
      <c r="BA242" s="652"/>
      <c r="BB242" s="652"/>
      <c r="BC242" s="652"/>
      <c r="BD242" s="652"/>
      <c r="BE242" s="652"/>
      <c r="BF242" s="652"/>
      <c r="BG242" s="652"/>
      <c r="BH242" s="652"/>
      <c r="BI242" s="652"/>
      <c r="BJ242" s="652"/>
      <c r="BK242" s="652"/>
      <c r="BL242" s="652"/>
      <c r="BM242" s="652"/>
      <c r="BN242" s="652"/>
      <c r="BO242" s="652"/>
      <c r="BP242" s="652"/>
      <c r="BQ242" s="652"/>
    </row>
    <row r="243" spans="1:69" s="5" customFormat="1" ht="15">
      <c r="A243" s="668" t="s">
        <v>2663</v>
      </c>
      <c r="B243" s="26"/>
      <c r="C243" s="40" t="s">
        <v>1362</v>
      </c>
      <c r="D243" s="1757" t="s">
        <v>516</v>
      </c>
      <c r="E243" s="40"/>
      <c r="F243" s="506"/>
      <c r="G243" s="506"/>
      <c r="H243" s="506"/>
      <c r="I243" s="26" t="s">
        <v>766</v>
      </c>
      <c r="J243" s="26"/>
      <c r="K243" s="26"/>
      <c r="L243" s="505">
        <v>52</v>
      </c>
      <c r="M243" s="506"/>
      <c r="N243" s="608"/>
      <c r="O243" s="506"/>
      <c r="P243" s="608"/>
      <c r="Q243" s="608"/>
      <c r="R243" s="608"/>
      <c r="S243" s="806"/>
      <c r="T243" s="806"/>
      <c r="U243" s="807"/>
      <c r="V243" s="1100"/>
      <c r="W243" s="805"/>
      <c r="X243" s="805"/>
      <c r="Y243" s="807"/>
      <c r="Z243" s="807"/>
      <c r="AA243" s="805"/>
      <c r="AB243" s="807"/>
      <c r="AC243" s="805"/>
      <c r="AD243" s="805"/>
      <c r="AE243" s="805"/>
      <c r="AF243" s="805"/>
      <c r="AG243" s="807"/>
      <c r="AH243" s="805"/>
      <c r="AI243" s="1418"/>
      <c r="AJ243" s="1432"/>
      <c r="AK243" s="1432"/>
      <c r="AL243" s="1101"/>
      <c r="AN243" s="650"/>
      <c r="AO243" s="652"/>
      <c r="AP243" s="661"/>
      <c r="AQ243" s="652"/>
      <c r="AR243" s="652"/>
      <c r="AS243" s="652"/>
      <c r="AT243" s="652"/>
      <c r="AU243" s="652"/>
      <c r="AV243" s="652"/>
      <c r="AW243" s="652"/>
      <c r="AX243" s="652"/>
      <c r="AY243" s="652"/>
      <c r="AZ243" s="652"/>
      <c r="BA243" s="652"/>
      <c r="BB243" s="652"/>
      <c r="BC243" s="652"/>
      <c r="BD243" s="652"/>
      <c r="BE243" s="652"/>
      <c r="BF243" s="652"/>
      <c r="BG243" s="652"/>
      <c r="BH243" s="652"/>
      <c r="BI243" s="652"/>
      <c r="BJ243" s="652"/>
      <c r="BK243" s="652"/>
      <c r="BL243" s="652"/>
      <c r="BM243" s="652"/>
      <c r="BN243" s="652"/>
      <c r="BO243" s="652"/>
      <c r="BP243" s="652"/>
      <c r="BQ243" s="652"/>
    </row>
    <row r="244" spans="1:69" s="5" customFormat="1" ht="15">
      <c r="A244" s="668" t="s">
        <v>2663</v>
      </c>
      <c r="B244" s="26"/>
      <c r="C244" s="40" t="s">
        <v>1360</v>
      </c>
      <c r="D244" s="1757" t="s">
        <v>516</v>
      </c>
      <c r="E244" s="40"/>
      <c r="F244" s="506"/>
      <c r="G244" s="506"/>
      <c r="H244" s="506"/>
      <c r="I244" s="26" t="s">
        <v>766</v>
      </c>
      <c r="J244" s="26"/>
      <c r="K244" s="26"/>
      <c r="L244" s="505"/>
      <c r="M244" s="506"/>
      <c r="N244" s="608"/>
      <c r="O244" s="506"/>
      <c r="P244" s="608"/>
      <c r="Q244" s="608"/>
      <c r="R244" s="608"/>
      <c r="S244" s="806"/>
      <c r="T244" s="806"/>
      <c r="U244" s="807"/>
      <c r="V244" s="1100"/>
      <c r="W244" s="805"/>
      <c r="X244" s="805"/>
      <c r="Y244" s="807"/>
      <c r="Z244" s="807"/>
      <c r="AA244" s="805"/>
      <c r="AB244" s="807"/>
      <c r="AC244" s="805"/>
      <c r="AD244" s="805"/>
      <c r="AE244" s="805"/>
      <c r="AF244" s="805"/>
      <c r="AG244" s="807"/>
      <c r="AH244" s="805"/>
      <c r="AI244" s="1418"/>
      <c r="AJ244" s="1432"/>
      <c r="AK244" s="1432"/>
      <c r="AL244" s="1101"/>
      <c r="AN244" s="650"/>
      <c r="AO244" s="652"/>
      <c r="AP244" s="661"/>
      <c r="AQ244" s="652"/>
      <c r="AR244" s="652"/>
      <c r="AS244" s="652"/>
      <c r="AT244" s="652"/>
      <c r="AU244" s="652"/>
      <c r="AV244" s="652"/>
      <c r="AW244" s="652"/>
      <c r="AX244" s="652"/>
      <c r="AY244" s="652"/>
      <c r="AZ244" s="652"/>
      <c r="BA244" s="652"/>
      <c r="BB244" s="652"/>
      <c r="BC244" s="652"/>
      <c r="BD244" s="652"/>
      <c r="BE244" s="652"/>
      <c r="BF244" s="652"/>
      <c r="BG244" s="652"/>
      <c r="BH244" s="652"/>
      <c r="BI244" s="652"/>
      <c r="BJ244" s="652"/>
      <c r="BK244" s="652"/>
      <c r="BL244" s="652"/>
      <c r="BM244" s="652"/>
      <c r="BN244" s="652"/>
      <c r="BO244" s="652"/>
      <c r="BP244" s="652"/>
      <c r="BQ244" s="652"/>
    </row>
    <row r="245" spans="1:69" s="5" customFormat="1" ht="15">
      <c r="A245" s="668" t="s">
        <v>2663</v>
      </c>
      <c r="B245" s="26"/>
      <c r="C245" s="40" t="s">
        <v>1361</v>
      </c>
      <c r="D245" s="1757" t="s">
        <v>516</v>
      </c>
      <c r="E245" s="40"/>
      <c r="F245" s="506"/>
      <c r="G245" s="506"/>
      <c r="H245" s="506"/>
      <c r="I245" s="26" t="s">
        <v>766</v>
      </c>
      <c r="J245" s="26"/>
      <c r="K245" s="26"/>
      <c r="L245" s="505"/>
      <c r="M245" s="506"/>
      <c r="N245" s="608"/>
      <c r="O245" s="506"/>
      <c r="P245" s="608"/>
      <c r="Q245" s="608"/>
      <c r="R245" s="608"/>
      <c r="S245" s="806"/>
      <c r="T245" s="806"/>
      <c r="U245" s="807"/>
      <c r="V245" s="1100"/>
      <c r="W245" s="805"/>
      <c r="X245" s="805"/>
      <c r="Y245" s="807"/>
      <c r="Z245" s="807"/>
      <c r="AA245" s="805"/>
      <c r="AB245" s="807"/>
      <c r="AC245" s="805"/>
      <c r="AD245" s="805"/>
      <c r="AE245" s="805"/>
      <c r="AF245" s="805"/>
      <c r="AG245" s="807"/>
      <c r="AH245" s="805"/>
      <c r="AI245" s="1418"/>
      <c r="AJ245" s="1432"/>
      <c r="AK245" s="1432"/>
      <c r="AL245" s="1101"/>
      <c r="AN245" s="650"/>
      <c r="AO245" s="652"/>
      <c r="AP245" s="661"/>
      <c r="AQ245" s="652"/>
      <c r="AR245" s="652"/>
      <c r="AS245" s="652"/>
      <c r="AT245" s="652"/>
      <c r="AU245" s="652"/>
      <c r="AV245" s="652"/>
      <c r="AW245" s="652"/>
      <c r="AX245" s="652"/>
      <c r="AY245" s="652"/>
      <c r="AZ245" s="652"/>
      <c r="BA245" s="652"/>
      <c r="BB245" s="652"/>
      <c r="BC245" s="652"/>
      <c r="BD245" s="652"/>
      <c r="BE245" s="652"/>
      <c r="BF245" s="652"/>
      <c r="BG245" s="652"/>
      <c r="BH245" s="652"/>
      <c r="BI245" s="652"/>
      <c r="BJ245" s="652"/>
      <c r="BK245" s="652"/>
      <c r="BL245" s="652"/>
      <c r="BM245" s="652"/>
      <c r="BN245" s="652"/>
      <c r="BO245" s="652"/>
      <c r="BP245" s="652"/>
      <c r="BQ245" s="652"/>
    </row>
    <row r="246" spans="1:69" s="5" customFormat="1" ht="15">
      <c r="A246" s="668"/>
      <c r="B246" s="26"/>
      <c r="C246" s="40"/>
      <c r="D246" s="40"/>
      <c r="E246" s="40"/>
      <c r="F246" s="506"/>
      <c r="G246" s="506"/>
      <c r="H246" s="506"/>
      <c r="I246" s="26"/>
      <c r="J246" s="26"/>
      <c r="K246" s="26"/>
      <c r="L246" s="505"/>
      <c r="M246" s="506"/>
      <c r="N246" s="608"/>
      <c r="O246" s="506"/>
      <c r="P246" s="608"/>
      <c r="Q246" s="608"/>
      <c r="R246" s="608"/>
      <c r="S246" s="806"/>
      <c r="T246" s="806"/>
      <c r="U246" s="807"/>
      <c r="V246" s="1100"/>
      <c r="W246" s="805"/>
      <c r="X246" s="805"/>
      <c r="Y246" s="807"/>
      <c r="Z246" s="807"/>
      <c r="AA246" s="805"/>
      <c r="AB246" s="807"/>
      <c r="AC246" s="805"/>
      <c r="AD246" s="805"/>
      <c r="AE246" s="805"/>
      <c r="AF246" s="805"/>
      <c r="AG246" s="807"/>
      <c r="AH246" s="805"/>
      <c r="AI246" s="1115"/>
      <c r="AJ246" s="1116"/>
      <c r="AK246" s="1116"/>
      <c r="AL246" s="1117"/>
      <c r="AN246" s="650"/>
      <c r="AO246" s="652"/>
      <c r="AP246" s="661"/>
      <c r="AQ246" s="652"/>
      <c r="AR246" s="652"/>
      <c r="AS246" s="652"/>
      <c r="AT246" s="652"/>
      <c r="AU246" s="652"/>
      <c r="AV246" s="652"/>
      <c r="AW246" s="652"/>
      <c r="AX246" s="652"/>
      <c r="AY246" s="652"/>
      <c r="AZ246" s="652"/>
      <c r="BA246" s="652"/>
      <c r="BB246" s="652"/>
      <c r="BC246" s="652"/>
      <c r="BD246" s="652"/>
      <c r="BE246" s="652"/>
      <c r="BF246" s="652"/>
      <c r="BG246" s="652"/>
      <c r="BH246" s="652"/>
      <c r="BI246" s="652"/>
      <c r="BJ246" s="652"/>
      <c r="BK246" s="652"/>
      <c r="BL246" s="652"/>
      <c r="BM246" s="652"/>
      <c r="BN246" s="652"/>
      <c r="BO246" s="652"/>
      <c r="BP246" s="652"/>
      <c r="BQ246" s="652"/>
    </row>
    <row r="247" spans="1:69" s="5" customFormat="1" ht="15">
      <c r="A247" s="1756" t="s">
        <v>1373</v>
      </c>
      <c r="B247" s="1757" t="s">
        <v>548</v>
      </c>
      <c r="C247" s="1781">
        <f>COUNTA(C249:C258)</f>
        <v>10</v>
      </c>
      <c r="D247" s="1781"/>
      <c r="E247" s="1495"/>
      <c r="F247" s="527"/>
      <c r="G247" s="527"/>
      <c r="H247" s="527"/>
      <c r="I247" s="1031" t="s">
        <v>766</v>
      </c>
      <c r="J247" s="27"/>
      <c r="K247" s="27"/>
      <c r="L247" s="526">
        <f>SUM(L248:L258)</f>
        <v>500</v>
      </c>
      <c r="M247" s="527"/>
      <c r="N247" s="605"/>
      <c r="O247" s="527"/>
      <c r="P247" s="605"/>
      <c r="Q247" s="605"/>
      <c r="R247" s="605"/>
      <c r="S247" s="804">
        <f t="shared" ref="S247:AH247" si="20">COUNTA(S237:S245)</f>
        <v>0</v>
      </c>
      <c r="T247" s="804">
        <f t="shared" si="20"/>
        <v>1</v>
      </c>
      <c r="U247" s="804">
        <f t="shared" si="20"/>
        <v>0</v>
      </c>
      <c r="V247" s="1098">
        <f t="shared" si="20"/>
        <v>0</v>
      </c>
      <c r="W247" s="804">
        <f t="shared" si="20"/>
        <v>1</v>
      </c>
      <c r="X247" s="804">
        <f t="shared" si="20"/>
        <v>0</v>
      </c>
      <c r="Y247" s="804">
        <f t="shared" si="20"/>
        <v>0</v>
      </c>
      <c r="Z247" s="804">
        <f t="shared" si="20"/>
        <v>0</v>
      </c>
      <c r="AA247" s="804">
        <f t="shared" si="20"/>
        <v>0</v>
      </c>
      <c r="AB247" s="804">
        <f t="shared" si="20"/>
        <v>0</v>
      </c>
      <c r="AC247" s="804">
        <f t="shared" si="20"/>
        <v>1</v>
      </c>
      <c r="AD247" s="804">
        <f t="shared" si="20"/>
        <v>0</v>
      </c>
      <c r="AE247" s="804">
        <f t="shared" si="20"/>
        <v>0</v>
      </c>
      <c r="AF247" s="804">
        <f t="shared" si="20"/>
        <v>0</v>
      </c>
      <c r="AG247" s="804">
        <f t="shared" si="20"/>
        <v>0</v>
      </c>
      <c r="AH247" s="804">
        <f t="shared" si="20"/>
        <v>0</v>
      </c>
      <c r="AI247" s="1786"/>
      <c r="AJ247" s="1787"/>
      <c r="AK247" s="1787"/>
      <c r="AL247" s="1788"/>
      <c r="AN247" s="650"/>
      <c r="AO247" s="652"/>
      <c r="AP247" s="661"/>
      <c r="AQ247" s="652"/>
      <c r="AR247" s="652"/>
      <c r="AS247" s="652"/>
      <c r="AT247" s="652"/>
      <c r="AU247" s="652"/>
      <c r="AV247" s="652"/>
      <c r="AW247" s="652"/>
      <c r="AX247" s="652"/>
      <c r="AY247" s="652"/>
      <c r="AZ247" s="652"/>
      <c r="BA247" s="652"/>
      <c r="BB247" s="652"/>
      <c r="BC247" s="652"/>
      <c r="BD247" s="652"/>
      <c r="BE247" s="652"/>
      <c r="BF247" s="652"/>
      <c r="BG247" s="652"/>
      <c r="BH247" s="652"/>
      <c r="BI247" s="652"/>
      <c r="BJ247" s="652"/>
      <c r="BK247" s="652"/>
      <c r="BL247" s="652"/>
      <c r="BM247" s="652"/>
      <c r="BN247" s="652"/>
      <c r="BO247" s="652"/>
      <c r="BP247" s="652"/>
      <c r="BQ247" s="652"/>
    </row>
    <row r="248" spans="1:69" s="5" customFormat="1" ht="15">
      <c r="A248" s="1761"/>
      <c r="B248" s="1504"/>
      <c r="C248" s="1783"/>
      <c r="D248" s="1783"/>
      <c r="E248" s="1497"/>
      <c r="F248" s="527"/>
      <c r="G248" s="1137"/>
      <c r="H248" s="1137"/>
      <c r="J248" s="1031"/>
      <c r="K248" s="1031"/>
      <c r="L248" s="1132">
        <v>214</v>
      </c>
      <c r="M248" s="737" t="s">
        <v>692</v>
      </c>
      <c r="N248" s="605"/>
      <c r="O248" s="527"/>
      <c r="P248" s="605"/>
      <c r="Q248" s="605"/>
      <c r="R248" s="605"/>
      <c r="S248" s="806"/>
      <c r="T248" s="804" t="s">
        <v>1525</v>
      </c>
      <c r="U248" s="805"/>
      <c r="V248" s="1098"/>
      <c r="W248" s="805"/>
      <c r="X248" s="805"/>
      <c r="Y248" s="805"/>
      <c r="Z248" s="805"/>
      <c r="AA248" s="805"/>
      <c r="AB248" s="805"/>
      <c r="AC248" s="805"/>
      <c r="AD248" s="805"/>
      <c r="AE248" s="805"/>
      <c r="AF248" s="805"/>
      <c r="AG248" s="805"/>
      <c r="AH248" s="805"/>
      <c r="AI248" s="1417"/>
      <c r="AJ248" s="1431"/>
      <c r="AK248" s="1431"/>
      <c r="AL248" s="1099"/>
      <c r="AN248" s="650"/>
      <c r="AO248" s="652"/>
      <c r="AP248" s="661"/>
      <c r="AQ248" s="652"/>
      <c r="AR248" s="652"/>
      <c r="AS248" s="652"/>
      <c r="AT248" s="652"/>
      <c r="AU248" s="652"/>
      <c r="AV248" s="652"/>
      <c r="AW248" s="652"/>
      <c r="AX248" s="652"/>
      <c r="AY248" s="652"/>
      <c r="AZ248" s="652"/>
      <c r="BA248" s="652"/>
      <c r="BB248" s="652"/>
      <c r="BC248" s="652"/>
      <c r="BD248" s="652"/>
      <c r="BE248" s="652"/>
      <c r="BF248" s="652"/>
      <c r="BG248" s="652"/>
      <c r="BH248" s="652"/>
      <c r="BI248" s="652"/>
      <c r="BJ248" s="652"/>
      <c r="BK248" s="652"/>
      <c r="BL248" s="652"/>
      <c r="BM248" s="652"/>
      <c r="BN248" s="652"/>
      <c r="BO248" s="652"/>
      <c r="BP248" s="652"/>
      <c r="BQ248" s="652"/>
    </row>
    <row r="249" spans="1:69" s="5" customFormat="1" ht="15">
      <c r="A249" s="672" t="s">
        <v>1373</v>
      </c>
      <c r="B249" s="36"/>
      <c r="C249" s="40" t="s">
        <v>1363</v>
      </c>
      <c r="D249" s="1757" t="s">
        <v>548</v>
      </c>
      <c r="E249" s="40"/>
      <c r="F249" s="503"/>
      <c r="G249" s="503"/>
      <c r="H249" s="503"/>
      <c r="I249" s="36" t="s">
        <v>766</v>
      </c>
      <c r="J249" s="36"/>
      <c r="K249" s="36"/>
      <c r="L249" s="502">
        <v>137</v>
      </c>
      <c r="M249" s="503"/>
      <c r="N249" s="606"/>
      <c r="O249" s="503"/>
      <c r="P249" s="606"/>
      <c r="Q249" s="606"/>
      <c r="R249" s="606"/>
      <c r="S249" s="806"/>
      <c r="T249" s="804"/>
      <c r="U249" s="805"/>
      <c r="V249" s="1098"/>
      <c r="W249" s="805"/>
      <c r="X249" s="805"/>
      <c r="Y249" s="805"/>
      <c r="Z249" s="805"/>
      <c r="AA249" s="805"/>
      <c r="AB249" s="805"/>
      <c r="AC249" s="805"/>
      <c r="AD249" s="805"/>
      <c r="AE249" s="805"/>
      <c r="AF249" s="805"/>
      <c r="AG249" s="805"/>
      <c r="AH249" s="805"/>
      <c r="AI249" s="1418"/>
      <c r="AJ249" s="1432"/>
      <c r="AK249" s="1432"/>
      <c r="AL249" s="1101"/>
      <c r="AN249" s="650"/>
      <c r="AO249" s="652"/>
      <c r="AP249" s="661"/>
      <c r="AQ249" s="652"/>
      <c r="AR249" s="652"/>
      <c r="AS249" s="652"/>
      <c r="AT249" s="652"/>
      <c r="AU249" s="652"/>
      <c r="AV249" s="652"/>
      <c r="AW249" s="652"/>
      <c r="AX249" s="652"/>
      <c r="AY249" s="652"/>
      <c r="AZ249" s="652"/>
      <c r="BA249" s="652"/>
      <c r="BB249" s="652"/>
      <c r="BC249" s="652"/>
      <c r="BD249" s="652"/>
      <c r="BE249" s="652"/>
      <c r="BF249" s="652"/>
      <c r="BG249" s="652"/>
      <c r="BH249" s="652"/>
      <c r="BI249" s="652"/>
      <c r="BJ249" s="652"/>
      <c r="BK249" s="652"/>
      <c r="BL249" s="652"/>
      <c r="BM249" s="652"/>
      <c r="BN249" s="652"/>
      <c r="BO249" s="652"/>
      <c r="BP249" s="652"/>
      <c r="BQ249" s="652"/>
    </row>
    <row r="250" spans="1:69" s="5" customFormat="1" ht="15">
      <c r="A250" s="672" t="s">
        <v>1373</v>
      </c>
      <c r="B250" s="36"/>
      <c r="C250" s="40" t="s">
        <v>1364</v>
      </c>
      <c r="D250" s="1757" t="s">
        <v>548</v>
      </c>
      <c r="E250" s="40"/>
      <c r="F250" s="503"/>
      <c r="G250" s="503"/>
      <c r="H250" s="503"/>
      <c r="I250" s="36" t="s">
        <v>766</v>
      </c>
      <c r="J250" s="36"/>
      <c r="K250" s="36"/>
      <c r="L250" s="502"/>
      <c r="M250" s="503"/>
      <c r="N250" s="606"/>
      <c r="O250" s="503"/>
      <c r="P250" s="606"/>
      <c r="Q250" s="606"/>
      <c r="R250" s="606"/>
      <c r="S250" s="806"/>
      <c r="T250" s="804"/>
      <c r="U250" s="805"/>
      <c r="V250" s="1098"/>
      <c r="W250" s="805"/>
      <c r="X250" s="805"/>
      <c r="Y250" s="805"/>
      <c r="Z250" s="805"/>
      <c r="AA250" s="805"/>
      <c r="AB250" s="805"/>
      <c r="AC250" s="805"/>
      <c r="AD250" s="805"/>
      <c r="AE250" s="805"/>
      <c r="AF250" s="805"/>
      <c r="AG250" s="805"/>
      <c r="AH250" s="805"/>
      <c r="AI250" s="1418"/>
      <c r="AJ250" s="1432"/>
      <c r="AK250" s="1432"/>
      <c r="AL250" s="1101"/>
      <c r="AN250" s="650"/>
      <c r="AO250" s="652"/>
      <c r="AP250" s="661"/>
      <c r="AQ250" s="652"/>
      <c r="AR250" s="652"/>
      <c r="AS250" s="652"/>
      <c r="AT250" s="652"/>
      <c r="AU250" s="652"/>
      <c r="AV250" s="652"/>
      <c r="AW250" s="652"/>
      <c r="AX250" s="652"/>
      <c r="AY250" s="652"/>
      <c r="AZ250" s="652"/>
      <c r="BA250" s="652"/>
      <c r="BB250" s="652"/>
      <c r="BC250" s="652"/>
      <c r="BD250" s="652"/>
      <c r="BE250" s="652"/>
      <c r="BF250" s="652"/>
      <c r="BG250" s="652"/>
      <c r="BH250" s="652"/>
      <c r="BI250" s="652"/>
      <c r="BJ250" s="652"/>
      <c r="BK250" s="652"/>
      <c r="BL250" s="652"/>
      <c r="BM250" s="652"/>
      <c r="BN250" s="652"/>
      <c r="BO250" s="652"/>
      <c r="BP250" s="652"/>
      <c r="BQ250" s="652"/>
    </row>
    <row r="251" spans="1:69" s="5" customFormat="1" ht="15">
      <c r="A251" s="672" t="s">
        <v>1373</v>
      </c>
      <c r="B251" s="36"/>
      <c r="C251" s="40" t="s">
        <v>1365</v>
      </c>
      <c r="D251" s="1757" t="s">
        <v>548</v>
      </c>
      <c r="E251" s="40"/>
      <c r="F251" s="503"/>
      <c r="G251" s="503"/>
      <c r="H251" s="503"/>
      <c r="I251" s="36" t="s">
        <v>766</v>
      </c>
      <c r="J251" s="36"/>
      <c r="K251" s="36"/>
      <c r="L251" s="502">
        <v>149</v>
      </c>
      <c r="M251" s="737" t="s">
        <v>2429</v>
      </c>
      <c r="N251" s="606"/>
      <c r="O251" s="503"/>
      <c r="P251" s="606"/>
      <c r="Q251" s="606"/>
      <c r="R251" s="606"/>
      <c r="S251" s="806"/>
      <c r="T251" s="804"/>
      <c r="U251" s="805" t="s">
        <v>1525</v>
      </c>
      <c r="V251" s="1098"/>
      <c r="W251" s="805"/>
      <c r="X251" s="805"/>
      <c r="Y251" s="805"/>
      <c r="Z251" s="805"/>
      <c r="AA251" s="805"/>
      <c r="AB251" s="805"/>
      <c r="AC251" s="805"/>
      <c r="AD251" s="805"/>
      <c r="AE251" s="805"/>
      <c r="AF251" s="805"/>
      <c r="AG251" s="805"/>
      <c r="AH251" s="805"/>
      <c r="AI251" s="1418"/>
      <c r="AJ251" s="1432"/>
      <c r="AK251" s="1432"/>
      <c r="AL251" s="1101"/>
      <c r="AN251" s="650"/>
      <c r="AO251" s="652"/>
      <c r="AP251" s="661"/>
      <c r="AQ251" s="652"/>
      <c r="AR251" s="652"/>
      <c r="AS251" s="652"/>
      <c r="AT251" s="652"/>
      <c r="AU251" s="652"/>
      <c r="AV251" s="652"/>
      <c r="AW251" s="652"/>
      <c r="AX251" s="652"/>
      <c r="AY251" s="652"/>
      <c r="AZ251" s="652"/>
      <c r="BA251" s="652"/>
      <c r="BB251" s="652"/>
      <c r="BC251" s="652"/>
      <c r="BD251" s="652"/>
      <c r="BE251" s="652"/>
      <c r="BF251" s="652"/>
      <c r="BG251" s="652"/>
      <c r="BH251" s="652"/>
      <c r="BI251" s="652"/>
      <c r="BJ251" s="652"/>
      <c r="BK251" s="652"/>
      <c r="BL251" s="652"/>
      <c r="BM251" s="652"/>
      <c r="BN251" s="652"/>
      <c r="BO251" s="652"/>
      <c r="BP251" s="652"/>
      <c r="BQ251" s="652"/>
    </row>
    <row r="252" spans="1:69" s="5" customFormat="1" ht="15">
      <c r="A252" s="672" t="s">
        <v>1373</v>
      </c>
      <c r="B252" s="36"/>
      <c r="C252" s="40" t="s">
        <v>1366</v>
      </c>
      <c r="D252" s="1757" t="s">
        <v>548</v>
      </c>
      <c r="E252" s="40"/>
      <c r="F252" s="503"/>
      <c r="G252" s="503"/>
      <c r="H252" s="503"/>
      <c r="I252" s="36" t="s">
        <v>766</v>
      </c>
      <c r="J252" s="36"/>
      <c r="K252" s="36"/>
      <c r="L252" s="502"/>
      <c r="M252" s="503"/>
      <c r="N252" s="606"/>
      <c r="O252" s="503"/>
      <c r="P252" s="606"/>
      <c r="Q252" s="606"/>
      <c r="R252" s="606"/>
      <c r="S252" s="806"/>
      <c r="T252" s="804"/>
      <c r="U252" s="805"/>
      <c r="V252" s="1098"/>
      <c r="W252" s="805"/>
      <c r="X252" s="805"/>
      <c r="Y252" s="805"/>
      <c r="Z252" s="805"/>
      <c r="AA252" s="805"/>
      <c r="AB252" s="805"/>
      <c r="AC252" s="805"/>
      <c r="AD252" s="805"/>
      <c r="AE252" s="805"/>
      <c r="AF252" s="805"/>
      <c r="AG252" s="805"/>
      <c r="AH252" s="805"/>
      <c r="AI252" s="1418"/>
      <c r="AJ252" s="1432"/>
      <c r="AK252" s="1432"/>
      <c r="AL252" s="1101"/>
      <c r="AN252" s="650"/>
      <c r="AO252" s="652"/>
      <c r="AP252" s="661"/>
      <c r="AQ252" s="652"/>
      <c r="AR252" s="652"/>
      <c r="AS252" s="652"/>
      <c r="AT252" s="652"/>
      <c r="AU252" s="652"/>
      <c r="AV252" s="652"/>
      <c r="AW252" s="652"/>
      <c r="AX252" s="652"/>
      <c r="AY252" s="652"/>
      <c r="AZ252" s="652"/>
      <c r="BA252" s="652"/>
      <c r="BB252" s="652"/>
      <c r="BC252" s="652"/>
      <c r="BD252" s="652"/>
      <c r="BE252" s="652"/>
      <c r="BF252" s="652"/>
      <c r="BG252" s="652"/>
      <c r="BH252" s="652"/>
      <c r="BI252" s="652"/>
      <c r="BJ252" s="652"/>
      <c r="BK252" s="652"/>
      <c r="BL252" s="652"/>
      <c r="BM252" s="652"/>
      <c r="BN252" s="652"/>
      <c r="BO252" s="652"/>
      <c r="BP252" s="652"/>
      <c r="BQ252" s="652"/>
    </row>
    <row r="253" spans="1:69" s="5" customFormat="1" ht="15">
      <c r="A253" s="672" t="s">
        <v>1374</v>
      </c>
      <c r="B253" s="36"/>
      <c r="C253" s="40" t="s">
        <v>1367</v>
      </c>
      <c r="D253" s="1757" t="s">
        <v>548</v>
      </c>
      <c r="E253" s="40"/>
      <c r="F253" s="503"/>
      <c r="G253" s="503"/>
      <c r="H253" s="503"/>
      <c r="I253" s="36" t="s">
        <v>766</v>
      </c>
      <c r="J253" s="36"/>
      <c r="K253" s="36"/>
      <c r="L253" s="502"/>
      <c r="M253" s="503"/>
      <c r="N253" s="606"/>
      <c r="O253" s="503"/>
      <c r="P253" s="606"/>
      <c r="Q253" s="606"/>
      <c r="R253" s="606"/>
      <c r="S253" s="806"/>
      <c r="T253" s="804"/>
      <c r="U253" s="805"/>
      <c r="V253" s="1098"/>
      <c r="W253" s="805"/>
      <c r="X253" s="805"/>
      <c r="Y253" s="805"/>
      <c r="Z253" s="805"/>
      <c r="AA253" s="805"/>
      <c r="AB253" s="805"/>
      <c r="AC253" s="805"/>
      <c r="AD253" s="805"/>
      <c r="AE253" s="805"/>
      <c r="AF253" s="805"/>
      <c r="AG253" s="805"/>
      <c r="AH253" s="805"/>
      <c r="AI253" s="1418"/>
      <c r="AJ253" s="1432"/>
      <c r="AK253" s="1432"/>
      <c r="AL253" s="1101"/>
      <c r="AN253" s="650"/>
      <c r="AO253" s="652"/>
      <c r="AP253" s="661"/>
      <c r="AQ253" s="652"/>
      <c r="AR253" s="652"/>
      <c r="AS253" s="652"/>
      <c r="AT253" s="652"/>
      <c r="AU253" s="652"/>
      <c r="AV253" s="652"/>
      <c r="AW253" s="652"/>
      <c r="AX253" s="652"/>
      <c r="AY253" s="652"/>
      <c r="AZ253" s="652"/>
      <c r="BA253" s="652"/>
      <c r="BB253" s="652"/>
      <c r="BC253" s="652"/>
      <c r="BD253" s="652"/>
      <c r="BE253" s="652"/>
      <c r="BF253" s="652"/>
      <c r="BG253" s="652"/>
      <c r="BH253" s="652"/>
      <c r="BI253" s="652"/>
      <c r="BJ253" s="652"/>
      <c r="BK253" s="652"/>
      <c r="BL253" s="652"/>
      <c r="BM253" s="652"/>
      <c r="BN253" s="652"/>
      <c r="BO253" s="652"/>
      <c r="BP253" s="652"/>
      <c r="BQ253" s="652"/>
    </row>
    <row r="254" spans="1:69" s="5" customFormat="1" ht="15">
      <c r="A254" s="672" t="s">
        <v>1374</v>
      </c>
      <c r="B254" s="36"/>
      <c r="C254" s="40" t="s">
        <v>1368</v>
      </c>
      <c r="D254" s="1757" t="s">
        <v>548</v>
      </c>
      <c r="E254" s="40"/>
      <c r="F254" s="503"/>
      <c r="G254" s="503"/>
      <c r="H254" s="503"/>
      <c r="I254" s="36" t="s">
        <v>751</v>
      </c>
      <c r="J254" s="36"/>
      <c r="K254" s="36"/>
      <c r="L254" s="502"/>
      <c r="M254" s="503"/>
      <c r="N254" s="606"/>
      <c r="O254" s="503"/>
      <c r="P254" s="606"/>
      <c r="Q254" s="606"/>
      <c r="R254" s="606"/>
      <c r="S254" s="806"/>
      <c r="T254" s="804"/>
      <c r="U254" s="805"/>
      <c r="V254" s="1098"/>
      <c r="W254" s="805"/>
      <c r="X254" s="805"/>
      <c r="Y254" s="805"/>
      <c r="Z254" s="805"/>
      <c r="AA254" s="805"/>
      <c r="AB254" s="805"/>
      <c r="AC254" s="805"/>
      <c r="AD254" s="805"/>
      <c r="AE254" s="805"/>
      <c r="AF254" s="805"/>
      <c r="AG254" s="805"/>
      <c r="AH254" s="805"/>
      <c r="AI254" s="1418"/>
      <c r="AJ254" s="1432"/>
      <c r="AK254" s="1432"/>
      <c r="AL254" s="1101"/>
      <c r="AN254" s="650"/>
      <c r="AO254" s="652"/>
      <c r="AP254" s="661"/>
      <c r="AQ254" s="652"/>
      <c r="AR254" s="652"/>
      <c r="AS254" s="652"/>
      <c r="AT254" s="652"/>
      <c r="AU254" s="652"/>
      <c r="AV254" s="652"/>
      <c r="AW254" s="652"/>
      <c r="AX254" s="652"/>
      <c r="AY254" s="652"/>
      <c r="AZ254" s="652"/>
      <c r="BA254" s="652"/>
      <c r="BB254" s="652"/>
      <c r="BC254" s="652"/>
      <c r="BD254" s="652"/>
      <c r="BE254" s="652"/>
      <c r="BF254" s="652"/>
      <c r="BG254" s="652"/>
      <c r="BH254" s="652"/>
      <c r="BI254" s="652"/>
      <c r="BJ254" s="652"/>
      <c r="BK254" s="652"/>
      <c r="BL254" s="652"/>
      <c r="BM254" s="652"/>
      <c r="BN254" s="652"/>
      <c r="BO254" s="652"/>
      <c r="BP254" s="652"/>
      <c r="BQ254" s="652"/>
    </row>
    <row r="255" spans="1:69" s="5" customFormat="1" ht="15">
      <c r="A255" s="672" t="s">
        <v>1374</v>
      </c>
      <c r="B255" s="36"/>
      <c r="C255" s="40" t="s">
        <v>1369</v>
      </c>
      <c r="D255" s="1757" t="s">
        <v>548</v>
      </c>
      <c r="E255" s="40"/>
      <c r="F255" s="503"/>
      <c r="G255" s="503"/>
      <c r="H255" s="503"/>
      <c r="I255" s="36" t="s">
        <v>766</v>
      </c>
      <c r="J255" s="36"/>
      <c r="K255" s="36"/>
      <c r="L255" s="502"/>
      <c r="M255" s="503"/>
      <c r="N255" s="606"/>
      <c r="O255" s="503"/>
      <c r="P255" s="606"/>
      <c r="Q255" s="606"/>
      <c r="R255" s="606"/>
      <c r="S255" s="806"/>
      <c r="T255" s="804"/>
      <c r="U255" s="805"/>
      <c r="V255" s="1098"/>
      <c r="W255" s="805"/>
      <c r="X255" s="805"/>
      <c r="Y255" s="805"/>
      <c r="Z255" s="805"/>
      <c r="AA255" s="805"/>
      <c r="AB255" s="805"/>
      <c r="AC255" s="805"/>
      <c r="AD255" s="805"/>
      <c r="AE255" s="805"/>
      <c r="AF255" s="805"/>
      <c r="AG255" s="805"/>
      <c r="AH255" s="805"/>
      <c r="AI255" s="1418"/>
      <c r="AJ255" s="1432"/>
      <c r="AK255" s="1432"/>
      <c r="AL255" s="1101"/>
      <c r="AN255" s="650"/>
      <c r="AO255" s="652"/>
      <c r="AP255" s="661"/>
      <c r="AQ255" s="652"/>
      <c r="AR255" s="652"/>
      <c r="AS255" s="652"/>
      <c r="AT255" s="652"/>
      <c r="AU255" s="652"/>
      <c r="AV255" s="652"/>
      <c r="AW255" s="652"/>
      <c r="AX255" s="652"/>
      <c r="AY255" s="652"/>
      <c r="AZ255" s="652"/>
      <c r="BA255" s="652"/>
      <c r="BB255" s="652"/>
      <c r="BC255" s="652"/>
      <c r="BD255" s="652"/>
      <c r="BE255" s="652"/>
      <c r="BF255" s="652"/>
      <c r="BG255" s="652"/>
      <c r="BH255" s="652"/>
      <c r="BI255" s="652"/>
      <c r="BJ255" s="652"/>
      <c r="BK255" s="652"/>
      <c r="BL255" s="652"/>
      <c r="BM255" s="652"/>
      <c r="BN255" s="652"/>
      <c r="BO255" s="652"/>
      <c r="BP255" s="652"/>
      <c r="BQ255" s="652"/>
    </row>
    <row r="256" spans="1:69" s="5" customFormat="1" ht="15">
      <c r="A256" s="672" t="s">
        <v>1374</v>
      </c>
      <c r="B256" s="36"/>
      <c r="C256" s="40" t="s">
        <v>1370</v>
      </c>
      <c r="D256" s="1757" t="s">
        <v>548</v>
      </c>
      <c r="E256" s="40"/>
      <c r="F256" s="503"/>
      <c r="G256" s="503"/>
      <c r="H256" s="503"/>
      <c r="I256" s="36" t="s">
        <v>766</v>
      </c>
      <c r="J256" s="36"/>
      <c r="K256" s="36"/>
      <c r="L256" s="502"/>
      <c r="M256" s="503"/>
      <c r="N256" s="606"/>
      <c r="O256" s="503"/>
      <c r="P256" s="606"/>
      <c r="Q256" s="606"/>
      <c r="R256" s="606"/>
      <c r="S256" s="806"/>
      <c r="T256" s="804"/>
      <c r="U256" s="805"/>
      <c r="V256" s="1098"/>
      <c r="W256" s="805"/>
      <c r="X256" s="805"/>
      <c r="Y256" s="805"/>
      <c r="Z256" s="805"/>
      <c r="AA256" s="805"/>
      <c r="AB256" s="805"/>
      <c r="AC256" s="805"/>
      <c r="AD256" s="805"/>
      <c r="AE256" s="805"/>
      <c r="AF256" s="805"/>
      <c r="AG256" s="805"/>
      <c r="AH256" s="805"/>
      <c r="AI256" s="1418"/>
      <c r="AJ256" s="1432"/>
      <c r="AK256" s="1432"/>
      <c r="AL256" s="1101"/>
      <c r="AN256" s="650"/>
      <c r="AO256" s="652"/>
      <c r="AP256" s="661"/>
      <c r="AQ256" s="652"/>
      <c r="AR256" s="652"/>
      <c r="AS256" s="652"/>
      <c r="AT256" s="652"/>
      <c r="AU256" s="652"/>
      <c r="AV256" s="652"/>
      <c r="AW256" s="652"/>
      <c r="AX256" s="652"/>
      <c r="AY256" s="652"/>
      <c r="AZ256" s="652"/>
      <c r="BA256" s="652"/>
      <c r="BB256" s="652"/>
      <c r="BC256" s="652"/>
      <c r="BD256" s="652"/>
      <c r="BE256" s="652"/>
      <c r="BF256" s="652"/>
      <c r="BG256" s="652"/>
      <c r="BH256" s="652"/>
      <c r="BI256" s="652"/>
      <c r="BJ256" s="652"/>
      <c r="BK256" s="652"/>
      <c r="BL256" s="652"/>
      <c r="BM256" s="652"/>
      <c r="BN256" s="652"/>
      <c r="BO256" s="652"/>
      <c r="BP256" s="652"/>
      <c r="BQ256" s="652"/>
    </row>
    <row r="257" spans="1:69" s="5" customFormat="1" ht="15">
      <c r="A257" s="672" t="s">
        <v>1374</v>
      </c>
      <c r="B257" s="36"/>
      <c r="C257" s="40" t="s">
        <v>1371</v>
      </c>
      <c r="D257" s="1757" t="s">
        <v>548</v>
      </c>
      <c r="E257" s="40"/>
      <c r="F257" s="503"/>
      <c r="G257" s="503"/>
      <c r="H257" s="503"/>
      <c r="I257" s="36" t="s">
        <v>766</v>
      </c>
      <c r="J257" s="36"/>
      <c r="K257" s="36"/>
      <c r="L257" s="502"/>
      <c r="M257" s="503"/>
      <c r="N257" s="606"/>
      <c r="O257" s="503"/>
      <c r="P257" s="606"/>
      <c r="Q257" s="606"/>
      <c r="R257" s="606"/>
      <c r="S257" s="806"/>
      <c r="T257" s="804"/>
      <c r="U257" s="805"/>
      <c r="V257" s="1098"/>
      <c r="W257" s="805"/>
      <c r="X257" s="805"/>
      <c r="Y257" s="805"/>
      <c r="Z257" s="805"/>
      <c r="AA257" s="805"/>
      <c r="AB257" s="805"/>
      <c r="AC257" s="805"/>
      <c r="AD257" s="805"/>
      <c r="AE257" s="805"/>
      <c r="AF257" s="805"/>
      <c r="AG257" s="805"/>
      <c r="AH257" s="805"/>
      <c r="AI257" s="1418"/>
      <c r="AJ257" s="1432"/>
      <c r="AK257" s="1432"/>
      <c r="AL257" s="1101"/>
      <c r="AN257" s="650"/>
      <c r="AO257" s="652"/>
      <c r="AP257" s="661"/>
      <c r="AQ257" s="652"/>
      <c r="AR257" s="652"/>
      <c r="AS257" s="652"/>
      <c r="AT257" s="652"/>
      <c r="AU257" s="652"/>
      <c r="AV257" s="652"/>
      <c r="AW257" s="652"/>
      <c r="AX257" s="652"/>
      <c r="AY257" s="652"/>
      <c r="AZ257" s="652"/>
      <c r="BA257" s="652"/>
      <c r="BB257" s="652"/>
      <c r="BC257" s="652"/>
      <c r="BD257" s="652"/>
      <c r="BE257" s="652"/>
      <c r="BF257" s="652"/>
      <c r="BG257" s="652"/>
      <c r="BH257" s="652"/>
      <c r="BI257" s="652"/>
      <c r="BJ257" s="652"/>
      <c r="BK257" s="652"/>
      <c r="BL257" s="652"/>
      <c r="BM257" s="652"/>
      <c r="BN257" s="652"/>
      <c r="BO257" s="652"/>
      <c r="BP257" s="652"/>
      <c r="BQ257" s="652"/>
    </row>
    <row r="258" spans="1:69" s="5" customFormat="1" ht="15">
      <c r="A258" s="672" t="s">
        <v>1374</v>
      </c>
      <c r="B258" s="36"/>
      <c r="C258" s="40" t="s">
        <v>1372</v>
      </c>
      <c r="D258" s="1757" t="s">
        <v>548</v>
      </c>
      <c r="E258" s="40"/>
      <c r="F258" s="503"/>
      <c r="G258" s="503"/>
      <c r="H258" s="503"/>
      <c r="I258" s="36" t="s">
        <v>766</v>
      </c>
      <c r="J258" s="36"/>
      <c r="K258" s="36"/>
      <c r="L258" s="502"/>
      <c r="M258" s="503"/>
      <c r="N258" s="606"/>
      <c r="O258" s="503"/>
      <c r="P258" s="606"/>
      <c r="Q258" s="606"/>
      <c r="R258" s="606"/>
      <c r="S258" s="806"/>
      <c r="T258" s="804"/>
      <c r="U258" s="805"/>
      <c r="V258" s="1098"/>
      <c r="W258" s="805"/>
      <c r="X258" s="805"/>
      <c r="Y258" s="805"/>
      <c r="Z258" s="805"/>
      <c r="AA258" s="805"/>
      <c r="AB258" s="805"/>
      <c r="AC258" s="805"/>
      <c r="AD258" s="805"/>
      <c r="AE258" s="805"/>
      <c r="AF258" s="805"/>
      <c r="AG258" s="805"/>
      <c r="AH258" s="805"/>
      <c r="AI258" s="1418"/>
      <c r="AJ258" s="1432"/>
      <c r="AK258" s="1432"/>
      <c r="AL258" s="1101"/>
      <c r="AN258" s="650"/>
      <c r="AO258" s="652"/>
      <c r="AP258" s="661"/>
      <c r="AQ258" s="652"/>
      <c r="AR258" s="652"/>
      <c r="AS258" s="652"/>
      <c r="AT258" s="652"/>
      <c r="AU258" s="652"/>
      <c r="AV258" s="652"/>
      <c r="AW258" s="652"/>
      <c r="AX258" s="652"/>
      <c r="AY258" s="652"/>
      <c r="AZ258" s="652"/>
      <c r="BA258" s="652"/>
      <c r="BB258" s="652"/>
      <c r="BC258" s="652"/>
      <c r="BD258" s="652"/>
      <c r="BE258" s="652"/>
      <c r="BF258" s="652"/>
      <c r="BG258" s="652"/>
      <c r="BH258" s="652"/>
      <c r="BI258" s="652"/>
      <c r="BJ258" s="652"/>
      <c r="BK258" s="652"/>
      <c r="BL258" s="652"/>
      <c r="BM258" s="652"/>
      <c r="BN258" s="652"/>
      <c r="BO258" s="652"/>
      <c r="BP258" s="652"/>
      <c r="BQ258" s="652"/>
    </row>
    <row r="259" spans="1:69" s="5" customFormat="1" ht="15">
      <c r="A259" s="490"/>
      <c r="B259" s="27"/>
      <c r="C259" s="27"/>
      <c r="D259" s="27"/>
      <c r="E259" s="27"/>
      <c r="F259" s="527"/>
      <c r="G259" s="527"/>
      <c r="H259" s="527"/>
      <c r="I259" s="27"/>
      <c r="J259" s="27"/>
      <c r="K259" s="27"/>
      <c r="L259" s="526"/>
      <c r="M259" s="527"/>
      <c r="N259" s="605"/>
      <c r="O259" s="527"/>
      <c r="P259" s="605"/>
      <c r="Q259" s="605"/>
      <c r="R259" s="605"/>
      <c r="S259" s="804">
        <f t="shared" ref="S259:AH259" si="21">COUNTA(S248:S258)</f>
        <v>0</v>
      </c>
      <c r="T259" s="804">
        <f t="shared" si="21"/>
        <v>1</v>
      </c>
      <c r="U259" s="804">
        <f t="shared" si="21"/>
        <v>1</v>
      </c>
      <c r="V259" s="1098">
        <f t="shared" si="21"/>
        <v>0</v>
      </c>
      <c r="W259" s="804">
        <f t="shared" si="21"/>
        <v>0</v>
      </c>
      <c r="X259" s="804">
        <f t="shared" si="21"/>
        <v>0</v>
      </c>
      <c r="Y259" s="804">
        <f t="shared" si="21"/>
        <v>0</v>
      </c>
      <c r="Z259" s="804">
        <f t="shared" si="21"/>
        <v>0</v>
      </c>
      <c r="AA259" s="804">
        <f t="shared" si="21"/>
        <v>0</v>
      </c>
      <c r="AB259" s="804">
        <f t="shared" si="21"/>
        <v>0</v>
      </c>
      <c r="AC259" s="804">
        <f t="shared" si="21"/>
        <v>0</v>
      </c>
      <c r="AD259" s="804">
        <f t="shared" si="21"/>
        <v>0</v>
      </c>
      <c r="AE259" s="804">
        <f t="shared" si="21"/>
        <v>0</v>
      </c>
      <c r="AF259" s="804">
        <f t="shared" si="21"/>
        <v>0</v>
      </c>
      <c r="AG259" s="804">
        <f t="shared" si="21"/>
        <v>0</v>
      </c>
      <c r="AH259" s="804">
        <f t="shared" si="21"/>
        <v>0</v>
      </c>
      <c r="AI259" s="1529"/>
      <c r="AJ259" s="1530"/>
      <c r="AK259" s="1530"/>
      <c r="AL259" s="1531"/>
      <c r="AN259" s="650"/>
      <c r="AO259" s="652"/>
      <c r="AP259" s="661"/>
      <c r="AQ259" s="652"/>
      <c r="AR259" s="652"/>
      <c r="AS259" s="652"/>
      <c r="AT259" s="652"/>
      <c r="AU259" s="652"/>
      <c r="AV259" s="652"/>
      <c r="AW259" s="652"/>
      <c r="AX259" s="652"/>
      <c r="AY259" s="652"/>
      <c r="AZ259" s="652"/>
      <c r="BA259" s="652"/>
      <c r="BB259" s="652"/>
      <c r="BC259" s="652"/>
      <c r="BD259" s="652"/>
      <c r="BE259" s="652"/>
      <c r="BF259" s="652"/>
      <c r="BG259" s="652"/>
      <c r="BH259" s="652"/>
      <c r="BI259" s="652"/>
      <c r="BJ259" s="652"/>
      <c r="BK259" s="652"/>
      <c r="BL259" s="652"/>
      <c r="BM259" s="652"/>
      <c r="BN259" s="652"/>
      <c r="BO259" s="652"/>
      <c r="BP259" s="652"/>
      <c r="BQ259" s="652"/>
    </row>
  </sheetData>
  <pageMargins left="0.75" right="0.75" top="1" bottom="1" header="0.5" footer="0.5"/>
  <pageSetup paperSize="9" orientation="portrait" horizontalDpi="4294967292" verticalDpi="4294967292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'[1]COAST MAPPING'!#REF!</xm:f>
          </x14:formula1>
          <xm:sqref>M6 M13 M28 M32 M42 M66 M72 M82 M93 M112 M125 M136 M153 M158 M162 M194 M211 M219 M224:M225 M248 M251 M237 M96</xm:sqref>
        </x14:dataValidation>
        <x14:dataValidation type="list" allowBlank="1" showInputMessage="1" showErrorMessage="1">
          <x14:formula1>
            <xm:f>'[1]COAST MAPPING'!#REF!</xm:f>
          </x14:formula1>
          <xm:sqref>O6 O13 O22 O28 O32 O42 O48:O49 O63 O81:O82 O88 O96 O125 O135:O136 O161:O162 O219 O224:O225 Q6 Q13 Q22 Q28 Q42 Q49 Q63 Q72 Q82 Q88 Q96 Q125 Q136 Q153 Q158 Q161:Q162 Q194 Q224:Q225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BP213"/>
  <sheetViews>
    <sheetView zoomScaleNormal="100" workbookViewId="0">
      <pane ySplit="4" topLeftCell="A196" activePane="bottomLeft" state="frozen"/>
      <selection pane="bottomLeft" activeCell="D218" sqref="D218"/>
    </sheetView>
  </sheetViews>
  <sheetFormatPr defaultColWidth="11.42578125" defaultRowHeight="12.75"/>
  <cols>
    <col min="1" max="1" width="17.42578125" bestFit="1" customWidth="1"/>
    <col min="2" max="2" width="36.140625" customWidth="1"/>
    <col min="3" max="3" width="37.42578125" bestFit="1" customWidth="1"/>
    <col min="4" max="4" width="37.42578125" customWidth="1"/>
    <col min="5" max="5" width="17.7109375" customWidth="1"/>
    <col min="12" max="12" width="17.85546875" customWidth="1"/>
    <col min="13" max="13" width="20.140625" customWidth="1"/>
    <col min="14" max="14" width="20.42578125" customWidth="1"/>
    <col min="17" max="17" width="16.85546875" customWidth="1"/>
  </cols>
  <sheetData>
    <row r="1" spans="1:68" s="4" customFormat="1" ht="21.75" thickBot="1">
      <c r="A1" s="1364"/>
      <c r="B1" s="1364"/>
      <c r="C1" s="1364"/>
      <c r="D1" s="1364"/>
      <c r="E1" s="1364"/>
      <c r="F1" s="1364"/>
      <c r="G1" s="1364"/>
      <c r="H1" s="1364"/>
      <c r="I1" s="1364"/>
      <c r="J1" s="1364"/>
      <c r="K1" s="1364"/>
      <c r="L1" s="1364"/>
      <c r="M1" s="1364"/>
      <c r="N1" s="1364"/>
      <c r="O1" s="1364"/>
      <c r="P1" s="1364"/>
      <c r="Q1" s="1364"/>
      <c r="R1" s="1364"/>
      <c r="S1" s="1364"/>
      <c r="T1" s="1364"/>
      <c r="U1" s="1364"/>
      <c r="V1" s="1364"/>
      <c r="W1" s="1364"/>
      <c r="X1" s="1364"/>
      <c r="Y1" s="1364"/>
      <c r="Z1" s="1364"/>
      <c r="AA1" s="1364"/>
      <c r="AB1" s="1364"/>
      <c r="AC1" s="1364"/>
      <c r="AD1" s="1364"/>
      <c r="AE1" s="1364"/>
      <c r="AF1" s="1364"/>
      <c r="AG1" s="1364"/>
      <c r="AH1" s="1364"/>
      <c r="AI1" s="1364"/>
      <c r="AJ1" s="1364"/>
      <c r="AK1" s="1402"/>
      <c r="AM1" s="650"/>
      <c r="AN1" s="651"/>
      <c r="AO1" s="661"/>
      <c r="AP1" s="651"/>
      <c r="AQ1" s="651"/>
      <c r="AR1" s="651"/>
      <c r="AS1" s="651"/>
      <c r="AT1" s="651"/>
      <c r="AU1" s="651"/>
      <c r="AV1" s="651"/>
      <c r="AW1" s="651"/>
      <c r="AX1" s="651"/>
      <c r="AY1" s="651"/>
      <c r="AZ1" s="651"/>
      <c r="BA1" s="651"/>
      <c r="BB1" s="651"/>
      <c r="BC1" s="651"/>
      <c r="BD1" s="651"/>
      <c r="BE1" s="651"/>
      <c r="BF1" s="651"/>
      <c r="BG1" s="651"/>
      <c r="BH1" s="651"/>
      <c r="BI1" s="651"/>
      <c r="BJ1" s="651"/>
      <c r="BK1" s="651"/>
      <c r="BL1" s="651"/>
      <c r="BM1" s="651"/>
      <c r="BN1" s="651"/>
      <c r="BO1" s="651"/>
      <c r="BP1" s="651"/>
    </row>
    <row r="2" spans="1:68" s="4" customFormat="1" ht="15.75" customHeight="1">
      <c r="A2" s="1369" t="s">
        <v>1</v>
      </c>
      <c r="B2" s="1799" t="s">
        <v>683</v>
      </c>
      <c r="C2" s="1799" t="s">
        <v>684</v>
      </c>
      <c r="D2" s="1799" t="s">
        <v>2700</v>
      </c>
      <c r="E2" s="1385"/>
      <c r="F2" s="1377" t="s">
        <v>2640</v>
      </c>
      <c r="G2" s="1453" t="s">
        <v>687</v>
      </c>
      <c r="H2" s="1453"/>
      <c r="I2" s="1453"/>
      <c r="J2" s="1372" t="s">
        <v>2646</v>
      </c>
      <c r="K2" s="1365" t="s">
        <v>2633</v>
      </c>
      <c r="L2" s="1382" t="s">
        <v>2647</v>
      </c>
      <c r="M2" s="1383"/>
      <c r="N2" s="1383"/>
      <c r="O2" s="1383"/>
      <c r="P2" s="1383"/>
      <c r="Q2" s="1384"/>
      <c r="R2" s="1551"/>
      <c r="S2" s="1552"/>
      <c r="T2" s="1552"/>
      <c r="U2" s="1552"/>
      <c r="V2" s="1553" t="s">
        <v>1523</v>
      </c>
      <c r="W2" s="1554"/>
      <c r="X2" s="1554"/>
      <c r="Y2" s="1554"/>
      <c r="Z2" s="1554"/>
      <c r="AA2" s="1555" t="s">
        <v>749</v>
      </c>
      <c r="AB2" s="1555"/>
      <c r="AC2" s="1555"/>
      <c r="AD2" s="1555"/>
      <c r="AE2" s="1555"/>
      <c r="AF2" s="1555"/>
      <c r="AG2" s="1555"/>
      <c r="AH2" s="1458" t="s">
        <v>1526</v>
      </c>
      <c r="AI2" s="1459"/>
      <c r="AJ2" s="1459"/>
      <c r="AK2" s="1461"/>
      <c r="AM2" s="650"/>
      <c r="AN2" s="651"/>
      <c r="AO2" s="661"/>
      <c r="AP2" s="651"/>
      <c r="AQ2" s="651"/>
      <c r="AR2" s="651"/>
      <c r="AS2" s="651"/>
      <c r="AT2" s="651"/>
      <c r="AU2" s="651"/>
      <c r="AV2" s="651"/>
      <c r="AW2" s="651"/>
      <c r="AX2" s="651"/>
      <c r="AY2" s="651"/>
      <c r="AZ2" s="651"/>
      <c r="BA2" s="651"/>
      <c r="BB2" s="651"/>
      <c r="BC2" s="651"/>
      <c r="BD2" s="651"/>
      <c r="BE2" s="651"/>
      <c r="BF2" s="651"/>
      <c r="BG2" s="651"/>
      <c r="BH2" s="651"/>
      <c r="BI2" s="651"/>
      <c r="BJ2" s="651"/>
      <c r="BK2" s="651"/>
      <c r="BL2" s="651"/>
      <c r="BM2" s="651"/>
      <c r="BN2" s="651"/>
      <c r="BO2" s="651"/>
      <c r="BP2" s="651"/>
    </row>
    <row r="3" spans="1:68" s="4" customFormat="1" ht="46.5" customHeight="1">
      <c r="A3" s="1370"/>
      <c r="B3" s="1800"/>
      <c r="C3" s="1800"/>
      <c r="D3" s="1800"/>
      <c r="E3" s="1386" t="s">
        <v>2669</v>
      </c>
      <c r="F3" s="1378"/>
      <c r="G3" s="1454"/>
      <c r="H3" s="1302" t="s">
        <v>2678</v>
      </c>
      <c r="I3" s="1302" t="s">
        <v>2676</v>
      </c>
      <c r="J3" s="1373"/>
      <c r="K3" s="1366"/>
      <c r="L3" s="1378" t="s">
        <v>2428</v>
      </c>
      <c r="M3" s="1409" t="s">
        <v>2637</v>
      </c>
      <c r="N3" s="1378" t="s">
        <v>2638</v>
      </c>
      <c r="O3" s="1409" t="s">
        <v>2639</v>
      </c>
      <c r="P3" s="1378" t="s">
        <v>2435</v>
      </c>
      <c r="Q3" s="1409" t="s">
        <v>2641</v>
      </c>
      <c r="R3" s="1556" t="s">
        <v>691</v>
      </c>
      <c r="S3" s="1556" t="s">
        <v>692</v>
      </c>
      <c r="T3" s="1556" t="s">
        <v>1516</v>
      </c>
      <c r="U3" s="1556" t="s">
        <v>1524</v>
      </c>
      <c r="V3" s="1557" t="s">
        <v>693</v>
      </c>
      <c r="W3" s="1557"/>
      <c r="X3" s="1557" t="s">
        <v>699</v>
      </c>
      <c r="Y3" s="1557"/>
      <c r="Z3" s="1557" t="s">
        <v>700</v>
      </c>
      <c r="AA3" s="1557" t="s">
        <v>685</v>
      </c>
      <c r="AB3" s="1557" t="s">
        <v>2635</v>
      </c>
      <c r="AC3" s="1557"/>
      <c r="AD3" s="1557" t="s">
        <v>686</v>
      </c>
      <c r="AE3" s="1557" t="s">
        <v>710</v>
      </c>
      <c r="AF3" s="1557" t="s">
        <v>750</v>
      </c>
      <c r="AG3" s="1557" t="s">
        <v>703</v>
      </c>
      <c r="AH3" s="1386" t="s">
        <v>2213</v>
      </c>
      <c r="AI3" s="1401" t="s">
        <v>2634</v>
      </c>
      <c r="AJ3" s="1523"/>
      <c r="AK3" s="1524"/>
      <c r="AM3" s="650"/>
      <c r="AN3" s="651"/>
      <c r="AO3" s="661"/>
      <c r="AP3" s="651"/>
      <c r="AQ3" s="651"/>
      <c r="AR3" s="651"/>
      <c r="AS3" s="651"/>
      <c r="AT3" s="651"/>
      <c r="AU3" s="651"/>
      <c r="AV3" s="651"/>
      <c r="AW3" s="651"/>
      <c r="AX3" s="651"/>
      <c r="AY3" s="651"/>
      <c r="AZ3" s="651"/>
      <c r="BA3" s="651"/>
      <c r="BB3" s="651"/>
      <c r="BC3" s="651"/>
      <c r="BD3" s="651"/>
      <c r="BE3" s="651"/>
      <c r="BF3" s="651"/>
      <c r="BG3" s="651"/>
      <c r="BH3" s="651"/>
      <c r="BI3" s="651"/>
      <c r="BJ3" s="651"/>
      <c r="BK3" s="651"/>
      <c r="BL3" s="651"/>
      <c r="BM3" s="651"/>
      <c r="BN3" s="651"/>
      <c r="BO3" s="651"/>
      <c r="BP3" s="651"/>
    </row>
    <row r="4" spans="1:68" s="4" customFormat="1" ht="28.5">
      <c r="A4" s="1371"/>
      <c r="B4" s="1801"/>
      <c r="C4" s="1801"/>
      <c r="D4" s="1801"/>
      <c r="E4" s="1387"/>
      <c r="F4" s="1379"/>
      <c r="G4" s="1455"/>
      <c r="H4" s="1455"/>
      <c r="I4" s="1455"/>
      <c r="J4" s="1374"/>
      <c r="K4" s="1367"/>
      <c r="L4" s="1379"/>
      <c r="M4" s="1410"/>
      <c r="N4" s="1379"/>
      <c r="O4" s="1410"/>
      <c r="P4" s="1379"/>
      <c r="Q4" s="1410"/>
      <c r="R4" s="1557"/>
      <c r="S4" s="1557"/>
      <c r="T4" s="1557"/>
      <c r="U4" s="1557"/>
      <c r="V4" s="1558">
        <v>6400</v>
      </c>
      <c r="W4" s="1558">
        <v>8222</v>
      </c>
      <c r="X4" s="1558" t="s">
        <v>711</v>
      </c>
      <c r="Y4" s="1558" t="s">
        <v>724</v>
      </c>
      <c r="Z4" s="1558"/>
      <c r="AA4" s="1558"/>
      <c r="AB4" s="1558" t="s">
        <v>940</v>
      </c>
      <c r="AC4" s="1558" t="s">
        <v>709</v>
      </c>
      <c r="AD4" s="1558"/>
      <c r="AE4" s="1558" t="s">
        <v>715</v>
      </c>
      <c r="AF4" s="1558"/>
      <c r="AG4" s="1558"/>
      <c r="AH4" s="1526"/>
      <c r="AI4" s="738" t="s">
        <v>2535</v>
      </c>
      <c r="AJ4" s="738" t="s">
        <v>2536</v>
      </c>
      <c r="AK4" s="487" t="s">
        <v>2537</v>
      </c>
      <c r="AM4" s="650"/>
      <c r="AN4" s="651"/>
      <c r="AO4" s="661"/>
      <c r="AP4" s="651"/>
      <c r="AQ4" s="651"/>
      <c r="AR4" s="651"/>
      <c r="AS4" s="651"/>
      <c r="AT4" s="651"/>
      <c r="AU4" s="651"/>
      <c r="AV4" s="651"/>
      <c r="AW4" s="651"/>
      <c r="AX4" s="651"/>
      <c r="AY4" s="651"/>
      <c r="AZ4" s="651"/>
      <c r="BA4" s="651"/>
      <c r="BB4" s="651"/>
      <c r="BC4" s="651"/>
      <c r="BD4" s="651"/>
      <c r="BE4" s="651"/>
      <c r="BF4" s="651"/>
      <c r="BG4" s="651"/>
      <c r="BH4" s="651"/>
      <c r="BI4" s="651"/>
      <c r="BJ4" s="651"/>
      <c r="BK4" s="651"/>
      <c r="BL4" s="651"/>
      <c r="BM4" s="651"/>
      <c r="BN4" s="651"/>
      <c r="BO4" s="651"/>
      <c r="BP4" s="651"/>
    </row>
    <row r="5" spans="1:68" s="4" customFormat="1" ht="15">
      <c r="A5" s="1449"/>
      <c r="B5" s="1020"/>
      <c r="C5" s="1020"/>
      <c r="D5" s="1020"/>
      <c r="E5" s="1020"/>
      <c r="F5" s="1024"/>
      <c r="G5" s="1021"/>
      <c r="H5" s="1021"/>
      <c r="I5" s="1021"/>
      <c r="J5" s="1022"/>
      <c r="K5" s="1023"/>
      <c r="L5" s="1024"/>
      <c r="M5" s="1024"/>
      <c r="N5" s="1024"/>
      <c r="O5" s="1024"/>
      <c r="P5" s="1024"/>
      <c r="Q5" s="1024"/>
      <c r="R5" s="1146"/>
      <c r="S5" s="1146"/>
      <c r="T5" s="1146"/>
      <c r="U5" s="1146"/>
      <c r="V5" s="1146"/>
      <c r="W5" s="1146"/>
      <c r="X5" s="1146"/>
      <c r="Y5" s="1146"/>
      <c r="Z5" s="1146"/>
      <c r="AA5" s="1146"/>
      <c r="AB5" s="1146"/>
      <c r="AC5" s="1146"/>
      <c r="AD5" s="1146"/>
      <c r="AE5" s="1146"/>
      <c r="AF5" s="1146"/>
      <c r="AG5" s="1146"/>
      <c r="AH5" s="1523"/>
      <c r="AI5" s="1523"/>
      <c r="AJ5" s="1523"/>
      <c r="AK5" s="1524"/>
      <c r="AM5" s="650"/>
      <c r="AN5" s="651"/>
      <c r="AO5" s="661"/>
      <c r="AP5" s="651"/>
      <c r="AQ5" s="651"/>
      <c r="AR5" s="651"/>
      <c r="AS5" s="651"/>
      <c r="AT5" s="651"/>
      <c r="AU5" s="651"/>
      <c r="AV5" s="651"/>
      <c r="AW5" s="651"/>
      <c r="AX5" s="651"/>
      <c r="AY5" s="651"/>
      <c r="AZ5" s="651"/>
      <c r="BA5" s="651"/>
      <c r="BB5" s="651"/>
      <c r="BC5" s="651"/>
      <c r="BD5" s="651"/>
      <c r="BE5" s="651"/>
      <c r="BF5" s="651"/>
      <c r="BG5" s="651"/>
      <c r="BH5" s="651"/>
      <c r="BI5" s="651"/>
      <c r="BJ5" s="651"/>
      <c r="BK5" s="651"/>
      <c r="BL5" s="651"/>
      <c r="BM5" s="651"/>
      <c r="BN5" s="651"/>
      <c r="BO5" s="651"/>
      <c r="BP5" s="651"/>
    </row>
    <row r="6" spans="1:68" s="4" customFormat="1" ht="15">
      <c r="A6" s="490" t="s">
        <v>1376</v>
      </c>
      <c r="B6" s="1779" t="s">
        <v>565</v>
      </c>
      <c r="C6" s="1020"/>
      <c r="D6" s="1020"/>
      <c r="E6" s="1020"/>
      <c r="F6" s="1024"/>
      <c r="G6" s="27" t="s">
        <v>751</v>
      </c>
      <c r="H6" s="1021"/>
      <c r="I6" s="1021"/>
      <c r="J6" s="1022">
        <f>SUM(J7:J34)</f>
        <v>12227</v>
      </c>
      <c r="K6" s="1023"/>
      <c r="L6" s="1024"/>
      <c r="M6" s="1024"/>
      <c r="N6" s="737" t="s">
        <v>2644</v>
      </c>
      <c r="O6" s="1024"/>
      <c r="P6" s="1024"/>
      <c r="Q6" s="737" t="s">
        <v>709</v>
      </c>
      <c r="R6" s="1146"/>
      <c r="S6" s="1146"/>
      <c r="T6" s="1146"/>
      <c r="U6" s="1146"/>
      <c r="V6" s="1146"/>
      <c r="W6" s="1146"/>
      <c r="X6" s="1146"/>
      <c r="Y6" s="1146"/>
      <c r="Z6" s="1146"/>
      <c r="AA6" s="1146"/>
      <c r="AB6" s="1146"/>
      <c r="AC6" s="1146"/>
      <c r="AD6" s="1146"/>
      <c r="AE6" s="1146"/>
      <c r="AF6" s="1146"/>
      <c r="AG6" s="1146"/>
      <c r="AH6" s="1523"/>
      <c r="AI6" s="1523"/>
      <c r="AJ6" s="1523"/>
      <c r="AK6" s="1524"/>
      <c r="AM6" s="650"/>
      <c r="AN6" s="651"/>
      <c r="AO6" s="661"/>
      <c r="AP6" s="651"/>
      <c r="AQ6" s="651"/>
      <c r="AR6" s="651"/>
      <c r="AS6" s="651"/>
      <c r="AT6" s="651"/>
      <c r="AU6" s="651"/>
      <c r="AV6" s="651"/>
      <c r="AW6" s="651"/>
      <c r="AX6" s="651"/>
      <c r="AY6" s="651"/>
      <c r="AZ6" s="651"/>
      <c r="BA6" s="651"/>
      <c r="BB6" s="651"/>
      <c r="BC6" s="651"/>
      <c r="BD6" s="651"/>
      <c r="BE6" s="651"/>
      <c r="BF6" s="651"/>
      <c r="BG6" s="651"/>
      <c r="BH6" s="651"/>
      <c r="BI6" s="651"/>
      <c r="BJ6" s="651"/>
      <c r="BK6" s="651"/>
      <c r="BL6" s="651"/>
      <c r="BM6" s="651"/>
      <c r="BN6" s="651"/>
      <c r="BO6" s="651"/>
      <c r="BP6" s="651"/>
    </row>
    <row r="7" spans="1:68" s="5" customFormat="1" ht="15">
      <c r="B7" s="1780"/>
      <c r="C7" s="1071">
        <f>COUNTA(C8:C34)</f>
        <v>27</v>
      </c>
      <c r="D7" s="1071"/>
      <c r="E7" s="1071"/>
      <c r="F7" s="527"/>
      <c r="H7" s="27"/>
      <c r="I7" s="27"/>
      <c r="J7" s="526">
        <v>2868</v>
      </c>
      <c r="K7" s="714"/>
      <c r="L7" s="737" t="s">
        <v>692</v>
      </c>
      <c r="M7" s="605"/>
      <c r="N7" s="737" t="s">
        <v>2643</v>
      </c>
      <c r="O7" s="605"/>
      <c r="P7" s="605"/>
      <c r="Q7" s="737" t="s">
        <v>685</v>
      </c>
      <c r="R7" s="1147"/>
      <c r="S7" s="1148" t="s">
        <v>1525</v>
      </c>
      <c r="T7" s="1149"/>
      <c r="U7" s="1148"/>
      <c r="V7" s="1149"/>
      <c r="W7" s="1149" t="s">
        <v>1525</v>
      </c>
      <c r="X7" s="1149" t="s">
        <v>1525</v>
      </c>
      <c r="Y7" s="1149"/>
      <c r="Z7" s="1149"/>
      <c r="AA7" s="1148" t="s">
        <v>1525</v>
      </c>
      <c r="AB7" s="1149"/>
      <c r="AC7" s="1149" t="s">
        <v>1525</v>
      </c>
      <c r="AD7" s="1149"/>
      <c r="AE7" s="1149"/>
      <c r="AF7" s="1149"/>
      <c r="AG7" s="1149"/>
      <c r="AH7" s="1507"/>
      <c r="AI7" s="485"/>
      <c r="AJ7" s="485"/>
      <c r="AK7" s="544"/>
      <c r="AM7" s="650"/>
      <c r="AN7" s="652"/>
      <c r="AO7" s="661"/>
      <c r="AP7" s="652"/>
      <c r="AQ7" s="652"/>
      <c r="AR7" s="652"/>
      <c r="AS7" s="652"/>
      <c r="AT7" s="652"/>
      <c r="AU7" s="652"/>
      <c r="AV7" s="652"/>
      <c r="AW7" s="652"/>
      <c r="AX7" s="652"/>
      <c r="AY7" s="652"/>
      <c r="AZ7" s="652"/>
      <c r="BA7" s="652"/>
      <c r="BB7" s="652"/>
      <c r="BC7" s="652"/>
      <c r="BD7" s="652"/>
      <c r="BE7" s="652"/>
      <c r="BF7" s="652"/>
      <c r="BG7" s="652"/>
      <c r="BH7" s="652"/>
      <c r="BI7" s="652"/>
      <c r="BJ7" s="652"/>
      <c r="BK7" s="652"/>
      <c r="BL7" s="652"/>
      <c r="BM7" s="652"/>
      <c r="BN7" s="652"/>
      <c r="BO7" s="652"/>
      <c r="BP7" s="652"/>
    </row>
    <row r="8" spans="1:68" s="23" customFormat="1" ht="15">
      <c r="A8" s="226" t="s">
        <v>1376</v>
      </c>
      <c r="B8" s="36"/>
      <c r="C8" s="36" t="s">
        <v>1392</v>
      </c>
      <c r="D8" s="1779" t="s">
        <v>565</v>
      </c>
      <c r="E8" s="36"/>
      <c r="F8" s="530"/>
      <c r="G8" s="36" t="s">
        <v>751</v>
      </c>
      <c r="H8" s="36"/>
      <c r="I8" s="36"/>
      <c r="J8" s="517"/>
      <c r="K8" s="711"/>
      <c r="L8" s="530"/>
      <c r="M8" s="607"/>
      <c r="N8" s="530"/>
      <c r="O8" s="607"/>
      <c r="P8" s="607"/>
      <c r="Q8" s="607"/>
      <c r="R8" s="1147"/>
      <c r="S8" s="1147"/>
      <c r="T8" s="1150"/>
      <c r="U8" s="1147"/>
      <c r="V8" s="1149"/>
      <c r="W8" s="1149"/>
      <c r="X8" s="1150"/>
      <c r="Y8" s="1150"/>
      <c r="Z8" s="1149"/>
      <c r="AA8" s="1150"/>
      <c r="AB8" s="1149"/>
      <c r="AC8" s="1149"/>
      <c r="AD8" s="1149"/>
      <c r="AE8" s="1149"/>
      <c r="AF8" s="1150"/>
      <c r="AG8" s="1149"/>
      <c r="AH8" s="1508"/>
      <c r="AI8" s="486"/>
      <c r="AJ8" s="486"/>
      <c r="AK8" s="545"/>
      <c r="AM8" s="650"/>
      <c r="AN8" s="652"/>
      <c r="AO8" s="661"/>
      <c r="AP8" s="652"/>
      <c r="AQ8" s="652"/>
      <c r="AR8" s="652"/>
      <c r="AS8" s="652"/>
      <c r="AT8" s="652"/>
      <c r="AU8" s="652"/>
      <c r="AV8" s="652"/>
      <c r="AW8" s="652"/>
      <c r="AX8" s="652"/>
      <c r="AY8" s="652"/>
      <c r="AZ8" s="652"/>
      <c r="BA8" s="652"/>
      <c r="BB8" s="652"/>
      <c r="BC8" s="652"/>
      <c r="BD8" s="652"/>
      <c r="BE8" s="652"/>
      <c r="BF8" s="652"/>
      <c r="BG8" s="652"/>
      <c r="BH8" s="652"/>
      <c r="BI8" s="652"/>
      <c r="BJ8" s="652"/>
      <c r="BK8" s="652"/>
      <c r="BL8" s="652"/>
      <c r="BM8" s="652"/>
      <c r="BN8" s="652"/>
      <c r="BO8" s="652"/>
      <c r="BP8" s="652"/>
    </row>
    <row r="9" spans="1:68" s="23" customFormat="1" ht="15">
      <c r="A9" s="226" t="s">
        <v>1376</v>
      </c>
      <c r="B9" s="36"/>
      <c r="C9" s="53" t="s">
        <v>1393</v>
      </c>
      <c r="D9" s="1779" t="s">
        <v>565</v>
      </c>
      <c r="E9" s="53"/>
      <c r="F9" s="530"/>
      <c r="G9" s="36" t="s">
        <v>766</v>
      </c>
      <c r="H9" s="36"/>
      <c r="I9" s="36"/>
      <c r="J9" s="517"/>
      <c r="K9" s="711"/>
      <c r="L9" s="530"/>
      <c r="M9" s="607"/>
      <c r="N9" s="530"/>
      <c r="O9" s="607"/>
      <c r="P9" s="607"/>
      <c r="Q9" s="607"/>
      <c r="R9" s="1147"/>
      <c r="S9" s="1147"/>
      <c r="T9" s="1150"/>
      <c r="U9" s="1147"/>
      <c r="V9" s="1149"/>
      <c r="W9" s="1149"/>
      <c r="X9" s="1150"/>
      <c r="Y9" s="1150"/>
      <c r="Z9" s="1149"/>
      <c r="AA9" s="1150"/>
      <c r="AB9" s="1149"/>
      <c r="AC9" s="1149"/>
      <c r="AD9" s="1149"/>
      <c r="AE9" s="1149"/>
      <c r="AF9" s="1150"/>
      <c r="AG9" s="1149"/>
      <c r="AH9" s="1508"/>
      <c r="AI9" s="486"/>
      <c r="AJ9" s="486"/>
      <c r="AK9" s="545"/>
      <c r="AM9" s="650"/>
      <c r="AN9" s="652"/>
      <c r="AO9" s="661"/>
      <c r="AP9" s="652"/>
      <c r="AQ9" s="652"/>
      <c r="AR9" s="652"/>
      <c r="AS9" s="652"/>
      <c r="AT9" s="652"/>
      <c r="AU9" s="652"/>
      <c r="AV9" s="652"/>
      <c r="AW9" s="652"/>
      <c r="AX9" s="652"/>
      <c r="AY9" s="652"/>
      <c r="AZ9" s="652"/>
      <c r="BA9" s="652"/>
      <c r="BB9" s="652"/>
      <c r="BC9" s="652"/>
      <c r="BD9" s="652"/>
      <c r="BE9" s="652"/>
      <c r="BF9" s="652"/>
      <c r="BG9" s="652"/>
      <c r="BH9" s="652"/>
      <c r="BI9" s="652"/>
      <c r="BJ9" s="652"/>
      <c r="BK9" s="652"/>
      <c r="BL9" s="652"/>
      <c r="BM9" s="652"/>
      <c r="BN9" s="652"/>
      <c r="BO9" s="652"/>
      <c r="BP9" s="652"/>
    </row>
    <row r="10" spans="1:68" s="23" customFormat="1" ht="15">
      <c r="A10" s="226" t="s">
        <v>1376</v>
      </c>
      <c r="B10" s="42"/>
      <c r="C10" s="40" t="s">
        <v>1394</v>
      </c>
      <c r="D10" s="1779" t="s">
        <v>565</v>
      </c>
      <c r="E10" s="40"/>
      <c r="F10" s="530"/>
      <c r="G10" s="36" t="s">
        <v>751</v>
      </c>
      <c r="H10" s="43"/>
      <c r="I10" s="43"/>
      <c r="J10" s="537"/>
      <c r="K10" s="716"/>
      <c r="L10" s="530"/>
      <c r="M10" s="607"/>
      <c r="N10" s="530"/>
      <c r="O10" s="607"/>
      <c r="P10" s="607"/>
      <c r="Q10" s="607"/>
      <c r="R10" s="1147"/>
      <c r="S10" s="1147"/>
      <c r="T10" s="1150"/>
      <c r="U10" s="1147"/>
      <c r="V10" s="1149"/>
      <c r="W10" s="1149"/>
      <c r="X10" s="1150"/>
      <c r="Y10" s="1150"/>
      <c r="Z10" s="1149"/>
      <c r="AA10" s="1150"/>
      <c r="AB10" s="1149"/>
      <c r="AC10" s="1149"/>
      <c r="AD10" s="1149"/>
      <c r="AE10" s="1149"/>
      <c r="AF10" s="1150"/>
      <c r="AG10" s="1149"/>
      <c r="AH10" s="1508"/>
      <c r="AI10" s="486"/>
      <c r="AJ10" s="486"/>
      <c r="AK10" s="545"/>
      <c r="AM10" s="650"/>
      <c r="AN10" s="652"/>
      <c r="AO10" s="661"/>
      <c r="AP10" s="652"/>
      <c r="AQ10" s="652"/>
      <c r="AR10" s="652"/>
      <c r="AS10" s="652"/>
      <c r="AT10" s="652"/>
      <c r="AU10" s="652"/>
      <c r="AV10" s="652"/>
      <c r="AW10" s="652"/>
      <c r="AX10" s="652"/>
      <c r="AY10" s="652"/>
      <c r="AZ10" s="652"/>
      <c r="BA10" s="652"/>
      <c r="BB10" s="652"/>
      <c r="BC10" s="652"/>
      <c r="BD10" s="652"/>
      <c r="BE10" s="652"/>
      <c r="BF10" s="652"/>
      <c r="BG10" s="652"/>
      <c r="BH10" s="652"/>
      <c r="BI10" s="652"/>
      <c r="BJ10" s="652"/>
      <c r="BK10" s="652"/>
      <c r="BL10" s="652"/>
      <c r="BM10" s="652"/>
      <c r="BN10" s="652"/>
      <c r="BO10" s="652"/>
      <c r="BP10" s="652"/>
    </row>
    <row r="11" spans="1:68" s="23" customFormat="1" ht="15">
      <c r="A11" s="226" t="s">
        <v>1376</v>
      </c>
      <c r="B11" s="42"/>
      <c r="C11" s="40" t="s">
        <v>1395</v>
      </c>
      <c r="D11" s="1779" t="s">
        <v>565</v>
      </c>
      <c r="E11" s="40"/>
      <c r="F11" s="530"/>
      <c r="G11" s="36" t="s">
        <v>751</v>
      </c>
      <c r="H11" s="43"/>
      <c r="I11" s="43"/>
      <c r="J11" s="537"/>
      <c r="K11" s="716"/>
      <c r="L11" s="530"/>
      <c r="M11" s="607"/>
      <c r="N11" s="530"/>
      <c r="O11" s="607"/>
      <c r="P11" s="607"/>
      <c r="Q11" s="607"/>
      <c r="R11" s="1147"/>
      <c r="S11" s="1147"/>
      <c r="T11" s="1150"/>
      <c r="U11" s="1147"/>
      <c r="V11" s="1149"/>
      <c r="W11" s="1149"/>
      <c r="X11" s="1150"/>
      <c r="Y11" s="1150"/>
      <c r="Z11" s="1149"/>
      <c r="AA11" s="1150"/>
      <c r="AB11" s="1149"/>
      <c r="AC11" s="1149"/>
      <c r="AD11" s="1149"/>
      <c r="AE11" s="1149"/>
      <c r="AF11" s="1150"/>
      <c r="AG11" s="1149"/>
      <c r="AH11" s="1508"/>
      <c r="AI11" s="486"/>
      <c r="AJ11" s="486"/>
      <c r="AK11" s="545"/>
      <c r="AM11" s="650"/>
      <c r="AN11" s="652"/>
      <c r="AO11" s="661"/>
      <c r="AP11" s="652"/>
      <c r="AQ11" s="652"/>
      <c r="AR11" s="652"/>
      <c r="AS11" s="652"/>
      <c r="AT11" s="652"/>
      <c r="AU11" s="652"/>
      <c r="AV11" s="652"/>
      <c r="AW11" s="652"/>
      <c r="AX11" s="652"/>
      <c r="AY11" s="652"/>
      <c r="AZ11" s="652"/>
      <c r="BA11" s="652"/>
      <c r="BB11" s="652"/>
      <c r="BC11" s="652"/>
      <c r="BD11" s="652"/>
      <c r="BE11" s="652"/>
      <c r="BF11" s="652"/>
      <c r="BG11" s="652"/>
      <c r="BH11" s="652"/>
      <c r="BI11" s="652"/>
      <c r="BJ11" s="652"/>
      <c r="BK11" s="652"/>
      <c r="BL11" s="652"/>
      <c r="BM11" s="652"/>
      <c r="BN11" s="652"/>
      <c r="BO11" s="652"/>
      <c r="BP11" s="652"/>
    </row>
    <row r="12" spans="1:68" s="23" customFormat="1" ht="15">
      <c r="A12" s="226" t="s">
        <v>1376</v>
      </c>
      <c r="B12" s="42"/>
      <c r="C12" s="40" t="s">
        <v>1396</v>
      </c>
      <c r="D12" s="1779" t="s">
        <v>565</v>
      </c>
      <c r="E12" s="40"/>
      <c r="F12" s="530"/>
      <c r="G12" s="36" t="s">
        <v>751</v>
      </c>
      <c r="H12" s="43"/>
      <c r="I12" s="43"/>
      <c r="J12" s="537"/>
      <c r="K12" s="716"/>
      <c r="L12" s="530"/>
      <c r="M12" s="607"/>
      <c r="N12" s="530"/>
      <c r="O12" s="607"/>
      <c r="P12" s="607"/>
      <c r="Q12" s="607"/>
      <c r="R12" s="1147"/>
      <c r="S12" s="1147"/>
      <c r="T12" s="1150"/>
      <c r="U12" s="1147"/>
      <c r="V12" s="1149"/>
      <c r="W12" s="1149"/>
      <c r="X12" s="1150"/>
      <c r="Y12" s="1150"/>
      <c r="Z12" s="1149"/>
      <c r="AA12" s="1150"/>
      <c r="AB12" s="1149"/>
      <c r="AC12" s="1149"/>
      <c r="AD12" s="1149"/>
      <c r="AE12" s="1149"/>
      <c r="AF12" s="1150"/>
      <c r="AG12" s="1149"/>
      <c r="AH12" s="1508"/>
      <c r="AI12" s="486"/>
      <c r="AJ12" s="486"/>
      <c r="AK12" s="545"/>
      <c r="AM12" s="650"/>
      <c r="AN12" s="652"/>
      <c r="AO12" s="661"/>
      <c r="AP12" s="652"/>
      <c r="AQ12" s="652"/>
      <c r="AR12" s="652"/>
      <c r="AS12" s="652"/>
      <c r="AT12" s="652"/>
      <c r="AU12" s="652"/>
      <c r="AV12" s="652"/>
      <c r="AW12" s="652"/>
      <c r="AX12" s="652"/>
      <c r="AY12" s="652"/>
      <c r="AZ12" s="652"/>
      <c r="BA12" s="652"/>
      <c r="BB12" s="652"/>
      <c r="BC12" s="652"/>
      <c r="BD12" s="652"/>
      <c r="BE12" s="652"/>
      <c r="BF12" s="652"/>
      <c r="BG12" s="652"/>
      <c r="BH12" s="652"/>
      <c r="BI12" s="652"/>
      <c r="BJ12" s="652"/>
      <c r="BK12" s="652"/>
      <c r="BL12" s="652"/>
      <c r="BM12" s="652"/>
      <c r="BN12" s="652"/>
      <c r="BO12" s="652"/>
      <c r="BP12" s="652"/>
    </row>
    <row r="13" spans="1:68" s="5" customFormat="1" ht="15">
      <c r="A13" s="226" t="s">
        <v>1376</v>
      </c>
      <c r="B13" s="1501"/>
      <c r="C13" s="40" t="s">
        <v>1397</v>
      </c>
      <c r="D13" s="1779" t="s">
        <v>565</v>
      </c>
      <c r="E13" s="40"/>
      <c r="F13" s="500">
        <v>20.2</v>
      </c>
      <c r="G13" s="26" t="s">
        <v>766</v>
      </c>
      <c r="H13" s="1502"/>
      <c r="I13" s="1502"/>
      <c r="J13" s="546">
        <v>215</v>
      </c>
      <c r="K13" s="717"/>
      <c r="L13" s="500"/>
      <c r="M13" s="603"/>
      <c r="N13" s="500"/>
      <c r="O13" s="603"/>
      <c r="P13" s="603"/>
      <c r="Q13" s="603"/>
      <c r="R13" s="1147"/>
      <c r="S13" s="1147"/>
      <c r="T13" s="1150"/>
      <c r="U13" s="1147"/>
      <c r="V13" s="1149"/>
      <c r="W13" s="1149"/>
      <c r="X13" s="1150"/>
      <c r="Y13" s="1150"/>
      <c r="Z13" s="1149"/>
      <c r="AA13" s="1150"/>
      <c r="AB13" s="1149"/>
      <c r="AC13" s="1149"/>
      <c r="AD13" s="1149"/>
      <c r="AE13" s="1149"/>
      <c r="AF13" s="1150"/>
      <c r="AG13" s="1149"/>
      <c r="AH13" s="1508"/>
      <c r="AI13" s="486"/>
      <c r="AJ13" s="486"/>
      <c r="AK13" s="545"/>
      <c r="AM13" s="650"/>
      <c r="AN13" s="652"/>
      <c r="AO13" s="661"/>
      <c r="AP13" s="652"/>
      <c r="AQ13" s="652"/>
      <c r="AR13" s="652"/>
      <c r="AS13" s="652"/>
      <c r="AT13" s="652"/>
      <c r="AU13" s="652"/>
      <c r="AV13" s="652"/>
      <c r="AW13" s="652"/>
      <c r="AX13" s="652"/>
      <c r="AY13" s="652"/>
      <c r="AZ13" s="652"/>
      <c r="BA13" s="652"/>
      <c r="BB13" s="652"/>
      <c r="BC13" s="652"/>
      <c r="BD13" s="652"/>
      <c r="BE13" s="652"/>
      <c r="BF13" s="652"/>
      <c r="BG13" s="652"/>
      <c r="BH13" s="652"/>
      <c r="BI13" s="652"/>
      <c r="BJ13" s="652"/>
      <c r="BK13" s="652"/>
      <c r="BL13" s="652"/>
      <c r="BM13" s="652"/>
      <c r="BN13" s="652"/>
      <c r="BO13" s="652"/>
      <c r="BP13" s="652"/>
    </row>
    <row r="14" spans="1:68" s="21" customFormat="1" ht="15">
      <c r="A14" s="697" t="s">
        <v>1375</v>
      </c>
      <c r="B14" s="54"/>
      <c r="C14" s="33" t="s">
        <v>1398</v>
      </c>
      <c r="D14" s="1779" t="s">
        <v>565</v>
      </c>
      <c r="E14" s="33"/>
      <c r="F14" s="558"/>
      <c r="G14" s="54" t="s">
        <v>751</v>
      </c>
      <c r="H14" s="1316"/>
      <c r="I14" s="1316"/>
      <c r="J14" s="587"/>
      <c r="K14" s="719"/>
      <c r="L14" s="558"/>
      <c r="M14" s="607"/>
      <c r="N14" s="558"/>
      <c r="O14" s="607"/>
      <c r="P14" s="607"/>
      <c r="Q14" s="607"/>
      <c r="R14" s="1147"/>
      <c r="S14" s="1147"/>
      <c r="T14" s="1150"/>
      <c r="U14" s="1147"/>
      <c r="V14" s="1149"/>
      <c r="W14" s="1149"/>
      <c r="X14" s="1150"/>
      <c r="Y14" s="1150"/>
      <c r="Z14" s="1149"/>
      <c r="AA14" s="1150"/>
      <c r="AB14" s="1149"/>
      <c r="AC14" s="1149"/>
      <c r="AD14" s="1149"/>
      <c r="AE14" s="1149"/>
      <c r="AF14" s="1150"/>
      <c r="AG14" s="1149"/>
      <c r="AH14" s="1508"/>
      <c r="AI14" s="486"/>
      <c r="AJ14" s="486"/>
      <c r="AK14" s="545"/>
      <c r="AM14" s="650"/>
      <c r="AN14" s="652"/>
      <c r="AO14" s="661"/>
      <c r="AP14" s="652"/>
      <c r="AQ14" s="652"/>
      <c r="AR14" s="652"/>
      <c r="AS14" s="652"/>
      <c r="AT14" s="652"/>
      <c r="AU14" s="652"/>
      <c r="AV14" s="652"/>
      <c r="AW14" s="652"/>
      <c r="AX14" s="652"/>
      <c r="AY14" s="652"/>
      <c r="AZ14" s="652"/>
      <c r="BA14" s="652"/>
      <c r="BB14" s="652"/>
      <c r="BC14" s="652"/>
      <c r="BD14" s="652"/>
      <c r="BE14" s="652"/>
      <c r="BF14" s="652"/>
      <c r="BG14" s="652"/>
      <c r="BH14" s="652"/>
      <c r="BI14" s="652"/>
      <c r="BJ14" s="652"/>
      <c r="BK14" s="652"/>
      <c r="BL14" s="652"/>
      <c r="BM14" s="652"/>
      <c r="BN14" s="652"/>
      <c r="BO14" s="652"/>
      <c r="BP14" s="652"/>
    </row>
    <row r="15" spans="1:68" s="21" customFormat="1" ht="15">
      <c r="A15" s="226" t="s">
        <v>1375</v>
      </c>
      <c r="B15" s="36"/>
      <c r="C15" s="33" t="s">
        <v>1399</v>
      </c>
      <c r="D15" s="1779" t="s">
        <v>565</v>
      </c>
      <c r="E15" s="33"/>
      <c r="F15" s="558"/>
      <c r="G15" s="36" t="s">
        <v>766</v>
      </c>
      <c r="H15" s="43"/>
      <c r="I15" s="43"/>
      <c r="J15" s="587"/>
      <c r="K15" s="719"/>
      <c r="L15" s="558"/>
      <c r="M15" s="607"/>
      <c r="N15" s="558"/>
      <c r="O15" s="607"/>
      <c r="P15" s="607"/>
      <c r="Q15" s="607"/>
      <c r="R15" s="1147"/>
      <c r="S15" s="1147"/>
      <c r="T15" s="1150"/>
      <c r="U15" s="1147"/>
      <c r="V15" s="1149"/>
      <c r="W15" s="1149"/>
      <c r="X15" s="1150"/>
      <c r="Y15" s="1150"/>
      <c r="Z15" s="1149"/>
      <c r="AA15" s="1150"/>
      <c r="AB15" s="1149"/>
      <c r="AC15" s="1149"/>
      <c r="AD15" s="1149"/>
      <c r="AE15" s="1149"/>
      <c r="AF15" s="1150"/>
      <c r="AG15" s="1149"/>
      <c r="AH15" s="1508"/>
      <c r="AI15" s="486"/>
      <c r="AJ15" s="486"/>
      <c r="AK15" s="545"/>
      <c r="AM15" s="650"/>
      <c r="AN15" s="652"/>
      <c r="AO15" s="661"/>
      <c r="AP15" s="652"/>
      <c r="AQ15" s="652"/>
      <c r="AR15" s="652"/>
      <c r="AS15" s="652"/>
      <c r="AT15" s="652"/>
      <c r="AU15" s="652"/>
      <c r="AV15" s="652"/>
      <c r="AW15" s="652"/>
      <c r="AX15" s="652"/>
      <c r="AY15" s="652"/>
      <c r="AZ15" s="652"/>
      <c r="BA15" s="652"/>
      <c r="BB15" s="652"/>
      <c r="BC15" s="652"/>
      <c r="BD15" s="652"/>
      <c r="BE15" s="652"/>
      <c r="BF15" s="652"/>
      <c r="BG15" s="652"/>
      <c r="BH15" s="652"/>
      <c r="BI15" s="652"/>
      <c r="BJ15" s="652"/>
      <c r="BK15" s="652"/>
      <c r="BL15" s="652"/>
      <c r="BM15" s="652"/>
      <c r="BN15" s="652"/>
      <c r="BO15" s="652"/>
      <c r="BP15" s="652"/>
    </row>
    <row r="16" spans="1:68" s="21" customFormat="1" ht="15">
      <c r="A16" s="226" t="s">
        <v>1375</v>
      </c>
      <c r="B16" s="36"/>
      <c r="C16" s="33" t="s">
        <v>1400</v>
      </c>
      <c r="D16" s="1779" t="s">
        <v>565</v>
      </c>
      <c r="E16" s="33"/>
      <c r="F16" s="500">
        <v>11.7</v>
      </c>
      <c r="G16" s="36" t="s">
        <v>751</v>
      </c>
      <c r="H16" s="36"/>
      <c r="I16" s="36"/>
      <c r="J16" s="505">
        <v>28</v>
      </c>
      <c r="K16" s="709"/>
      <c r="L16" s="500"/>
      <c r="M16" s="603"/>
      <c r="N16" s="500"/>
      <c r="O16" s="603"/>
      <c r="P16" s="603"/>
      <c r="Q16" s="603"/>
      <c r="R16" s="1147"/>
      <c r="S16" s="1147"/>
      <c r="T16" s="1150"/>
      <c r="U16" s="1147"/>
      <c r="V16" s="1149"/>
      <c r="W16" s="1149"/>
      <c r="X16" s="1150"/>
      <c r="Y16" s="1150"/>
      <c r="Z16" s="1149"/>
      <c r="AA16" s="1150"/>
      <c r="AB16" s="1149"/>
      <c r="AC16" s="1149"/>
      <c r="AD16" s="1149"/>
      <c r="AE16" s="1149"/>
      <c r="AF16" s="1150"/>
      <c r="AG16" s="1149"/>
      <c r="AH16" s="1508"/>
      <c r="AI16" s="486"/>
      <c r="AJ16" s="486"/>
      <c r="AK16" s="545"/>
      <c r="AM16" s="650"/>
      <c r="AN16" s="652"/>
      <c r="AO16" s="661"/>
      <c r="AP16" s="652"/>
      <c r="AQ16" s="652"/>
      <c r="AR16" s="652"/>
      <c r="AS16" s="652"/>
      <c r="AT16" s="652"/>
      <c r="AU16" s="652"/>
      <c r="AV16" s="652"/>
      <c r="AW16" s="652"/>
      <c r="AX16" s="652"/>
      <c r="AY16" s="652"/>
      <c r="AZ16" s="652"/>
      <c r="BA16" s="652"/>
      <c r="BB16" s="652"/>
      <c r="BC16" s="652"/>
      <c r="BD16" s="652"/>
      <c r="BE16" s="652"/>
      <c r="BF16" s="652"/>
      <c r="BG16" s="652"/>
      <c r="BH16" s="652"/>
      <c r="BI16" s="652"/>
      <c r="BJ16" s="652"/>
      <c r="BK16" s="652"/>
      <c r="BL16" s="652"/>
      <c r="BM16" s="652"/>
      <c r="BN16" s="652"/>
      <c r="BO16" s="652"/>
      <c r="BP16" s="652"/>
    </row>
    <row r="17" spans="1:68" s="21" customFormat="1" ht="15">
      <c r="A17" s="226" t="s">
        <v>1375</v>
      </c>
      <c r="B17" s="36"/>
      <c r="C17" s="33" t="s">
        <v>1401</v>
      </c>
      <c r="D17" s="1779" t="s">
        <v>565</v>
      </c>
      <c r="E17" s="33"/>
      <c r="F17" s="500">
        <v>27.6</v>
      </c>
      <c r="G17" s="36" t="s">
        <v>751</v>
      </c>
      <c r="H17" s="36"/>
      <c r="I17" s="36"/>
      <c r="J17" s="505">
        <v>162</v>
      </c>
      <c r="K17" s="709"/>
      <c r="L17" s="500"/>
      <c r="M17" s="603"/>
      <c r="N17" s="500"/>
      <c r="O17" s="603"/>
      <c r="P17" s="603"/>
      <c r="Q17" s="603"/>
      <c r="R17" s="1147"/>
      <c r="S17" s="1147"/>
      <c r="T17" s="1150"/>
      <c r="U17" s="1147"/>
      <c r="V17" s="1149"/>
      <c r="W17" s="1149"/>
      <c r="X17" s="1150"/>
      <c r="Y17" s="1150"/>
      <c r="Z17" s="1149"/>
      <c r="AA17" s="1150"/>
      <c r="AB17" s="1149"/>
      <c r="AC17" s="1149"/>
      <c r="AD17" s="1149"/>
      <c r="AE17" s="1149"/>
      <c r="AF17" s="1150"/>
      <c r="AG17" s="1149"/>
      <c r="AH17" s="1508"/>
      <c r="AI17" s="486"/>
      <c r="AJ17" s="486"/>
      <c r="AK17" s="545"/>
      <c r="AM17" s="650"/>
      <c r="AN17" s="652"/>
      <c r="AO17" s="661"/>
      <c r="AP17" s="652"/>
      <c r="AQ17" s="652"/>
      <c r="AR17" s="652"/>
      <c r="AS17" s="652"/>
      <c r="AT17" s="652"/>
      <c r="AU17" s="652"/>
      <c r="AV17" s="652"/>
      <c r="AW17" s="652"/>
      <c r="AX17" s="652"/>
      <c r="AY17" s="652"/>
      <c r="AZ17" s="652"/>
      <c r="BA17" s="652"/>
      <c r="BB17" s="652"/>
      <c r="BC17" s="652"/>
      <c r="BD17" s="652"/>
      <c r="BE17" s="652"/>
      <c r="BF17" s="652"/>
      <c r="BG17" s="652"/>
      <c r="BH17" s="652"/>
      <c r="BI17" s="652"/>
      <c r="BJ17" s="652"/>
      <c r="BK17" s="652"/>
      <c r="BL17" s="652"/>
      <c r="BM17" s="652"/>
      <c r="BN17" s="652"/>
      <c r="BO17" s="652"/>
      <c r="BP17" s="652"/>
    </row>
    <row r="18" spans="1:68" s="21" customFormat="1" ht="15">
      <c r="A18" s="226" t="s">
        <v>1375</v>
      </c>
      <c r="B18" s="36"/>
      <c r="C18" s="33" t="s">
        <v>1402</v>
      </c>
      <c r="D18" s="1779" t="s">
        <v>565</v>
      </c>
      <c r="E18" s="33"/>
      <c r="F18" s="500">
        <v>30.9</v>
      </c>
      <c r="G18" s="36" t="s">
        <v>751</v>
      </c>
      <c r="H18" s="36"/>
      <c r="I18" s="36"/>
      <c r="J18" s="505">
        <v>15</v>
      </c>
      <c r="K18" s="709"/>
      <c r="L18" s="500"/>
      <c r="M18" s="603"/>
      <c r="N18" s="500"/>
      <c r="O18" s="603"/>
      <c r="P18" s="603"/>
      <c r="Q18" s="603"/>
      <c r="R18" s="1147"/>
      <c r="S18" s="1147"/>
      <c r="T18" s="1150"/>
      <c r="U18" s="1147"/>
      <c r="V18" s="1149"/>
      <c r="W18" s="1149"/>
      <c r="X18" s="1150"/>
      <c r="Y18" s="1150"/>
      <c r="Z18" s="1149"/>
      <c r="AA18" s="1150"/>
      <c r="AB18" s="1149"/>
      <c r="AC18" s="1149"/>
      <c r="AD18" s="1149"/>
      <c r="AE18" s="1149"/>
      <c r="AF18" s="1150"/>
      <c r="AG18" s="1149"/>
      <c r="AH18" s="1508"/>
      <c r="AI18" s="486"/>
      <c r="AJ18" s="486"/>
      <c r="AK18" s="545"/>
      <c r="AM18" s="650"/>
      <c r="AN18" s="652"/>
      <c r="AO18" s="661"/>
      <c r="AP18" s="652"/>
      <c r="AQ18" s="652"/>
      <c r="AR18" s="652"/>
      <c r="AS18" s="652"/>
      <c r="AT18" s="652"/>
      <c r="AU18" s="652"/>
      <c r="AV18" s="652"/>
      <c r="AW18" s="652"/>
      <c r="AX18" s="652"/>
      <c r="AY18" s="652"/>
      <c r="AZ18" s="652"/>
      <c r="BA18" s="652"/>
      <c r="BB18" s="652"/>
      <c r="BC18" s="652"/>
      <c r="BD18" s="652"/>
      <c r="BE18" s="652"/>
      <c r="BF18" s="652"/>
      <c r="BG18" s="652"/>
      <c r="BH18" s="652"/>
      <c r="BI18" s="652"/>
      <c r="BJ18" s="652"/>
      <c r="BK18" s="652"/>
      <c r="BL18" s="652"/>
      <c r="BM18" s="652"/>
      <c r="BN18" s="652"/>
      <c r="BO18" s="652"/>
      <c r="BP18" s="652"/>
    </row>
    <row r="19" spans="1:68" s="21" customFormat="1" ht="15">
      <c r="A19" s="698" t="s">
        <v>595</v>
      </c>
      <c r="B19" s="138"/>
      <c r="C19" s="159" t="s">
        <v>1462</v>
      </c>
      <c r="D19" s="1779" t="s">
        <v>565</v>
      </c>
      <c r="E19" s="159"/>
      <c r="F19" s="589"/>
      <c r="G19" s="145" t="s">
        <v>751</v>
      </c>
      <c r="H19" s="145"/>
      <c r="I19" s="145"/>
      <c r="J19" s="588">
        <v>944</v>
      </c>
      <c r="K19" s="720"/>
      <c r="L19" s="589"/>
      <c r="M19" s="644"/>
      <c r="N19" s="737" t="s">
        <v>2642</v>
      </c>
      <c r="O19" s="644"/>
      <c r="P19" s="644"/>
      <c r="Q19" s="737" t="s">
        <v>940</v>
      </c>
      <c r="R19" s="1148"/>
      <c r="S19" s="1148"/>
      <c r="T19" s="1149"/>
      <c r="U19" s="1148"/>
      <c r="V19" s="1149" t="s">
        <v>1525</v>
      </c>
      <c r="W19" s="1149"/>
      <c r="X19" s="1149"/>
      <c r="Y19" s="1149"/>
      <c r="Z19" s="1149"/>
      <c r="AA19" s="1149"/>
      <c r="AB19" s="1149" t="s">
        <v>1525</v>
      </c>
      <c r="AC19" s="1149"/>
      <c r="AD19" s="1149"/>
      <c r="AE19" s="1149"/>
      <c r="AF19" s="1149"/>
      <c r="AG19" s="1149"/>
      <c r="AH19" s="1508"/>
      <c r="AI19" s="486"/>
      <c r="AJ19" s="486"/>
      <c r="AK19" s="545"/>
      <c r="AM19" s="650"/>
      <c r="AN19" s="652"/>
      <c r="AO19" s="661"/>
      <c r="AP19" s="652"/>
      <c r="AQ19" s="652"/>
      <c r="AR19" s="652"/>
      <c r="AS19" s="652"/>
      <c r="AT19" s="652"/>
      <c r="AU19" s="652"/>
      <c r="AV19" s="652"/>
      <c r="AW19" s="652"/>
      <c r="AX19" s="652"/>
      <c r="AY19" s="652"/>
      <c r="AZ19" s="652"/>
      <c r="BA19" s="652"/>
      <c r="BB19" s="652"/>
      <c r="BC19" s="652"/>
      <c r="BD19" s="652"/>
      <c r="BE19" s="652"/>
      <c r="BF19" s="652"/>
      <c r="BG19" s="652"/>
      <c r="BH19" s="652"/>
      <c r="BI19" s="652"/>
      <c r="BJ19" s="652"/>
      <c r="BK19" s="652"/>
      <c r="BL19" s="652"/>
      <c r="BM19" s="652"/>
      <c r="BN19" s="652"/>
      <c r="BO19" s="652"/>
      <c r="BP19" s="652"/>
    </row>
    <row r="20" spans="1:68" s="21" customFormat="1" ht="15">
      <c r="A20" s="697" t="s">
        <v>595</v>
      </c>
      <c r="B20" s="25"/>
      <c r="C20" s="25" t="s">
        <v>573</v>
      </c>
      <c r="D20" s="1779" t="s">
        <v>565</v>
      </c>
      <c r="E20" s="25"/>
      <c r="F20" s="591">
        <v>13.6</v>
      </c>
      <c r="G20" s="25" t="s">
        <v>751</v>
      </c>
      <c r="H20" s="25"/>
      <c r="I20" s="25"/>
      <c r="J20" s="590">
        <v>198</v>
      </c>
      <c r="K20" s="721"/>
      <c r="L20" s="591"/>
      <c r="M20" s="645"/>
      <c r="N20" s="591"/>
      <c r="O20" s="645"/>
      <c r="P20" s="645"/>
      <c r="Q20" s="645"/>
      <c r="R20" s="1147"/>
      <c r="S20" s="1147"/>
      <c r="T20" s="1150"/>
      <c r="U20" s="1147"/>
      <c r="V20" s="1149"/>
      <c r="W20" s="1149"/>
      <c r="X20" s="1150"/>
      <c r="Y20" s="1150"/>
      <c r="Z20" s="1149"/>
      <c r="AA20" s="1150"/>
      <c r="AB20" s="1149"/>
      <c r="AC20" s="1149"/>
      <c r="AD20" s="1149"/>
      <c r="AE20" s="1149"/>
      <c r="AF20" s="1150"/>
      <c r="AG20" s="1149"/>
      <c r="AH20" s="1508"/>
      <c r="AI20" s="486"/>
      <c r="AJ20" s="486"/>
      <c r="AK20" s="545"/>
      <c r="AM20" s="650"/>
      <c r="AN20" s="652"/>
      <c r="AO20" s="661"/>
      <c r="AP20" s="652"/>
      <c r="AQ20" s="652"/>
      <c r="AR20" s="652"/>
      <c r="AS20" s="652"/>
      <c r="AT20" s="652"/>
      <c r="AU20" s="652"/>
      <c r="AV20" s="652"/>
      <c r="AW20" s="652"/>
      <c r="AX20" s="652"/>
      <c r="AY20" s="652"/>
      <c r="AZ20" s="652"/>
      <c r="BA20" s="652"/>
      <c r="BB20" s="652"/>
      <c r="BC20" s="652"/>
      <c r="BD20" s="652"/>
      <c r="BE20" s="652"/>
      <c r="BF20" s="652"/>
      <c r="BG20" s="652"/>
      <c r="BH20" s="652"/>
      <c r="BI20" s="652"/>
      <c r="BJ20" s="652"/>
      <c r="BK20" s="652"/>
      <c r="BL20" s="652"/>
      <c r="BM20" s="652"/>
      <c r="BN20" s="652"/>
      <c r="BO20" s="652"/>
      <c r="BP20" s="652"/>
    </row>
    <row r="21" spans="1:68" s="21" customFormat="1" ht="15">
      <c r="A21" s="699" t="s">
        <v>595</v>
      </c>
      <c r="B21" s="145"/>
      <c r="C21" s="187" t="s">
        <v>1461</v>
      </c>
      <c r="D21" s="1779" t="s">
        <v>565</v>
      </c>
      <c r="E21" s="187"/>
      <c r="F21" s="591"/>
      <c r="G21" s="145" t="s">
        <v>751</v>
      </c>
      <c r="H21" s="145"/>
      <c r="I21" s="145"/>
      <c r="J21" s="590"/>
      <c r="K21" s="721"/>
      <c r="L21" s="591"/>
      <c r="M21" s="645"/>
      <c r="N21" s="591"/>
      <c r="O21" s="645"/>
      <c r="P21" s="645"/>
      <c r="Q21" s="645"/>
      <c r="R21" s="1147"/>
      <c r="S21" s="1147"/>
      <c r="T21" s="1150"/>
      <c r="U21" s="1147"/>
      <c r="V21" s="1149"/>
      <c r="W21" s="1149"/>
      <c r="X21" s="1150"/>
      <c r="Y21" s="1150"/>
      <c r="Z21" s="1149"/>
      <c r="AA21" s="1150"/>
      <c r="AB21" s="1149"/>
      <c r="AC21" s="1149"/>
      <c r="AD21" s="1149"/>
      <c r="AE21" s="1149"/>
      <c r="AF21" s="1150"/>
      <c r="AG21" s="1149"/>
      <c r="AH21" s="1508"/>
      <c r="AI21" s="486"/>
      <c r="AJ21" s="486"/>
      <c r="AK21" s="545"/>
      <c r="AM21" s="650"/>
      <c r="AN21" s="652"/>
      <c r="AO21" s="661"/>
      <c r="AP21" s="652"/>
      <c r="AQ21" s="652"/>
      <c r="AR21" s="652"/>
      <c r="AS21" s="652"/>
      <c r="AT21" s="652"/>
      <c r="AU21" s="652"/>
      <c r="AV21" s="652"/>
      <c r="AW21" s="652"/>
      <c r="AX21" s="652"/>
      <c r="AY21" s="652"/>
      <c r="AZ21" s="652"/>
      <c r="BA21" s="652"/>
      <c r="BB21" s="652"/>
      <c r="BC21" s="652"/>
      <c r="BD21" s="652"/>
      <c r="BE21" s="652"/>
      <c r="BF21" s="652"/>
      <c r="BG21" s="652"/>
      <c r="BH21" s="652"/>
      <c r="BI21" s="652"/>
      <c r="BJ21" s="652"/>
      <c r="BK21" s="652"/>
      <c r="BL21" s="652"/>
      <c r="BM21" s="652"/>
      <c r="BN21" s="652"/>
      <c r="BO21" s="652"/>
      <c r="BP21" s="652"/>
    </row>
    <row r="22" spans="1:68" s="21" customFormat="1" ht="15">
      <c r="A22" s="699" t="s">
        <v>595</v>
      </c>
      <c r="B22" s="145"/>
      <c r="C22" s="187" t="s">
        <v>1463</v>
      </c>
      <c r="D22" s="1779" t="s">
        <v>565</v>
      </c>
      <c r="E22" s="187"/>
      <c r="F22" s="591"/>
      <c r="G22" s="145" t="s">
        <v>751</v>
      </c>
      <c r="H22" s="145"/>
      <c r="I22" s="145"/>
      <c r="J22" s="590"/>
      <c r="K22" s="721"/>
      <c r="L22" s="591"/>
      <c r="M22" s="645"/>
      <c r="N22" s="591"/>
      <c r="O22" s="645"/>
      <c r="P22" s="645"/>
      <c r="Q22" s="645"/>
      <c r="R22" s="1147"/>
      <c r="S22" s="1147"/>
      <c r="T22" s="1150"/>
      <c r="U22" s="1147"/>
      <c r="V22" s="1149"/>
      <c r="W22" s="1149"/>
      <c r="X22" s="1150"/>
      <c r="Y22" s="1150"/>
      <c r="Z22" s="1149"/>
      <c r="AA22" s="1150"/>
      <c r="AB22" s="1149"/>
      <c r="AC22" s="1149"/>
      <c r="AD22" s="1149"/>
      <c r="AE22" s="1149"/>
      <c r="AF22" s="1150"/>
      <c r="AG22" s="1149"/>
      <c r="AH22" s="1508"/>
      <c r="AI22" s="486"/>
      <c r="AJ22" s="486"/>
      <c r="AK22" s="545"/>
      <c r="AM22" s="650"/>
      <c r="AN22" s="652"/>
      <c r="AO22" s="661"/>
      <c r="AP22" s="652"/>
      <c r="AQ22" s="652"/>
      <c r="AR22" s="652"/>
      <c r="AS22" s="652"/>
      <c r="AT22" s="652"/>
      <c r="AU22" s="652"/>
      <c r="AV22" s="652"/>
      <c r="AW22" s="652"/>
      <c r="AX22" s="652"/>
      <c r="AY22" s="652"/>
      <c r="AZ22" s="652"/>
      <c r="BA22" s="652"/>
      <c r="BB22" s="652"/>
      <c r="BC22" s="652"/>
      <c r="BD22" s="652"/>
      <c r="BE22" s="652"/>
      <c r="BF22" s="652"/>
      <c r="BG22" s="652"/>
      <c r="BH22" s="652"/>
      <c r="BI22" s="652"/>
      <c r="BJ22" s="652"/>
      <c r="BK22" s="652"/>
      <c r="BL22" s="652"/>
      <c r="BM22" s="652"/>
      <c r="BN22" s="652"/>
      <c r="BO22" s="652"/>
      <c r="BP22" s="652"/>
    </row>
    <row r="23" spans="1:68" s="21" customFormat="1" ht="15">
      <c r="A23" s="699" t="s">
        <v>595</v>
      </c>
      <c r="B23" s="145"/>
      <c r="C23" s="145" t="s">
        <v>577</v>
      </c>
      <c r="D23" s="1779" t="s">
        <v>565</v>
      </c>
      <c r="E23" s="145"/>
      <c r="F23" s="591">
        <v>33.799999999999997</v>
      </c>
      <c r="G23" s="145" t="s">
        <v>751</v>
      </c>
      <c r="H23" s="145"/>
      <c r="I23" s="145"/>
      <c r="J23" s="592">
        <v>125</v>
      </c>
      <c r="K23" s="722"/>
      <c r="L23" s="591"/>
      <c r="M23" s="645"/>
      <c r="N23" s="591"/>
      <c r="O23" s="645"/>
      <c r="P23" s="645"/>
      <c r="Q23" s="645"/>
      <c r="R23" s="1147"/>
      <c r="S23" s="1147"/>
      <c r="T23" s="1150"/>
      <c r="U23" s="1147"/>
      <c r="V23" s="1149"/>
      <c r="W23" s="1149"/>
      <c r="X23" s="1150"/>
      <c r="Y23" s="1150"/>
      <c r="Z23" s="1149"/>
      <c r="AA23" s="1150"/>
      <c r="AB23" s="1149"/>
      <c r="AC23" s="1149"/>
      <c r="AD23" s="1149"/>
      <c r="AE23" s="1149"/>
      <c r="AF23" s="1150"/>
      <c r="AG23" s="1149"/>
      <c r="AH23" s="1508"/>
      <c r="AI23" s="486"/>
      <c r="AJ23" s="486"/>
      <c r="AK23" s="545"/>
      <c r="AM23" s="650"/>
      <c r="AN23" s="652"/>
      <c r="AO23" s="661"/>
      <c r="AP23" s="652"/>
      <c r="AQ23" s="652"/>
      <c r="AR23" s="652"/>
      <c r="AS23" s="652"/>
      <c r="AT23" s="652"/>
      <c r="AU23" s="652"/>
      <c r="AV23" s="652"/>
      <c r="AW23" s="652"/>
      <c r="AX23" s="652"/>
      <c r="AY23" s="652"/>
      <c r="AZ23" s="652"/>
      <c r="BA23" s="652"/>
      <c r="BB23" s="652"/>
      <c r="BC23" s="652"/>
      <c r="BD23" s="652"/>
      <c r="BE23" s="652"/>
      <c r="BF23" s="652"/>
      <c r="BG23" s="652"/>
      <c r="BH23" s="652"/>
      <c r="BI23" s="652"/>
      <c r="BJ23" s="652"/>
      <c r="BK23" s="652"/>
      <c r="BL23" s="652"/>
      <c r="BM23" s="652"/>
      <c r="BN23" s="652"/>
      <c r="BO23" s="652"/>
      <c r="BP23" s="652"/>
    </row>
    <row r="24" spans="1:68" s="17" customFormat="1" ht="15">
      <c r="A24" s="671" t="s">
        <v>1217</v>
      </c>
      <c r="B24" s="144"/>
      <c r="C24" s="144" t="s">
        <v>1391</v>
      </c>
      <c r="D24" s="1779" t="s">
        <v>565</v>
      </c>
      <c r="E24" s="144"/>
      <c r="F24" s="520">
        <v>88.8</v>
      </c>
      <c r="G24" s="144" t="s">
        <v>751</v>
      </c>
      <c r="H24" s="144"/>
      <c r="I24" s="144"/>
      <c r="J24" s="518">
        <v>5849</v>
      </c>
      <c r="K24" s="712"/>
      <c r="L24" s="520"/>
      <c r="M24" s="614"/>
      <c r="N24" s="737" t="s">
        <v>2642</v>
      </c>
      <c r="O24" s="614"/>
      <c r="P24" s="614"/>
      <c r="Q24" s="614"/>
      <c r="R24" s="1151"/>
      <c r="S24" s="1151"/>
      <c r="T24" s="1152"/>
      <c r="U24" s="1151"/>
      <c r="V24" s="1152">
        <v>6400</v>
      </c>
      <c r="W24" s="1152"/>
      <c r="X24" s="1152"/>
      <c r="Y24" s="1152"/>
      <c r="Z24" s="1152"/>
      <c r="AA24" s="1152"/>
      <c r="AB24" s="1152"/>
      <c r="AC24" s="1152"/>
      <c r="AD24" s="1152"/>
      <c r="AE24" s="1152"/>
      <c r="AF24" s="1152"/>
      <c r="AG24" s="1152"/>
      <c r="AH24" s="1508"/>
      <c r="AI24" s="486"/>
      <c r="AJ24" s="486"/>
      <c r="AK24" s="545"/>
      <c r="AM24" s="657"/>
      <c r="AN24" s="658"/>
      <c r="AO24" s="664"/>
      <c r="AP24" s="658"/>
      <c r="AQ24" s="658"/>
      <c r="AR24" s="658"/>
      <c r="AS24" s="658"/>
      <c r="AT24" s="658"/>
      <c r="AU24" s="658"/>
      <c r="AV24" s="658"/>
      <c r="AW24" s="658"/>
      <c r="AX24" s="658"/>
      <c r="AY24" s="658"/>
      <c r="AZ24" s="658"/>
      <c r="BA24" s="658"/>
      <c r="BB24" s="658"/>
      <c r="BC24" s="658"/>
      <c r="BD24" s="658"/>
      <c r="BE24" s="658"/>
      <c r="BF24" s="658"/>
      <c r="BG24" s="658"/>
      <c r="BH24" s="658"/>
      <c r="BI24" s="658"/>
      <c r="BJ24" s="658"/>
      <c r="BK24" s="658"/>
      <c r="BL24" s="658"/>
      <c r="BM24" s="658"/>
      <c r="BN24" s="658"/>
      <c r="BO24" s="658"/>
      <c r="BP24" s="658"/>
    </row>
    <row r="25" spans="1:68" s="21" customFormat="1" ht="15">
      <c r="A25" s="673" t="s">
        <v>1217</v>
      </c>
      <c r="B25" s="152"/>
      <c r="C25" s="152" t="s">
        <v>1377</v>
      </c>
      <c r="D25" s="1779" t="s">
        <v>565</v>
      </c>
      <c r="E25" s="152"/>
      <c r="F25" s="525">
        <v>90.9</v>
      </c>
      <c r="G25" s="152" t="s">
        <v>751</v>
      </c>
      <c r="H25" s="152"/>
      <c r="I25" s="152"/>
      <c r="J25" s="523">
        <v>272</v>
      </c>
      <c r="K25" s="713"/>
      <c r="L25" s="525"/>
      <c r="M25" s="616"/>
      <c r="N25" s="525"/>
      <c r="O25" s="616"/>
      <c r="P25" s="616"/>
      <c r="Q25" s="616"/>
      <c r="R25" s="1147"/>
      <c r="S25" s="1147"/>
      <c r="T25" s="1150"/>
      <c r="U25" s="1147"/>
      <c r="V25" s="1149"/>
      <c r="W25" s="1149"/>
      <c r="X25" s="1150"/>
      <c r="Y25" s="1150"/>
      <c r="Z25" s="1149"/>
      <c r="AA25" s="1150"/>
      <c r="AB25" s="1149"/>
      <c r="AC25" s="1149"/>
      <c r="AD25" s="1149"/>
      <c r="AE25" s="1149"/>
      <c r="AF25" s="1150"/>
      <c r="AG25" s="1149"/>
      <c r="AH25" s="1508"/>
      <c r="AI25" s="486"/>
      <c r="AJ25" s="486"/>
      <c r="AK25" s="545"/>
      <c r="AM25" s="650"/>
      <c r="AN25" s="652"/>
      <c r="AO25" s="661"/>
      <c r="AP25" s="652"/>
      <c r="AQ25" s="652"/>
      <c r="AR25" s="652"/>
      <c r="AS25" s="652"/>
      <c r="AT25" s="652"/>
      <c r="AU25" s="652"/>
      <c r="AV25" s="652"/>
      <c r="AW25" s="652"/>
      <c r="AX25" s="652"/>
      <c r="AY25" s="652"/>
      <c r="AZ25" s="652"/>
      <c r="BA25" s="652"/>
      <c r="BB25" s="652"/>
      <c r="BC25" s="652"/>
      <c r="BD25" s="652"/>
      <c r="BE25" s="652"/>
      <c r="BF25" s="652"/>
      <c r="BG25" s="652"/>
      <c r="BH25" s="652"/>
      <c r="BI25" s="652"/>
      <c r="BJ25" s="652"/>
      <c r="BK25" s="652"/>
      <c r="BL25" s="652"/>
      <c r="BM25" s="652"/>
      <c r="BN25" s="652"/>
      <c r="BO25" s="652"/>
      <c r="BP25" s="652"/>
    </row>
    <row r="26" spans="1:68" s="21" customFormat="1" ht="15">
      <c r="A26" s="673" t="s">
        <v>1217</v>
      </c>
      <c r="B26" s="152"/>
      <c r="C26" s="152" t="s">
        <v>1384</v>
      </c>
      <c r="D26" s="1779" t="s">
        <v>565</v>
      </c>
      <c r="E26" s="152"/>
      <c r="F26" s="525"/>
      <c r="G26" s="152" t="s">
        <v>751</v>
      </c>
      <c r="H26" s="152"/>
      <c r="I26" s="152"/>
      <c r="J26" s="523"/>
      <c r="K26" s="713"/>
      <c r="L26" s="525"/>
      <c r="M26" s="616"/>
      <c r="N26" s="525"/>
      <c r="O26" s="616"/>
      <c r="P26" s="616"/>
      <c r="Q26" s="616"/>
      <c r="R26" s="1147"/>
      <c r="S26" s="1147"/>
      <c r="T26" s="1150"/>
      <c r="U26" s="1147"/>
      <c r="V26" s="1149"/>
      <c r="W26" s="1149"/>
      <c r="X26" s="1150"/>
      <c r="Y26" s="1150"/>
      <c r="Z26" s="1149"/>
      <c r="AA26" s="1150"/>
      <c r="AB26" s="1149"/>
      <c r="AC26" s="1149"/>
      <c r="AD26" s="1149"/>
      <c r="AE26" s="1149"/>
      <c r="AF26" s="1150"/>
      <c r="AG26" s="1149"/>
      <c r="AH26" s="1508"/>
      <c r="AI26" s="486"/>
      <c r="AJ26" s="486"/>
      <c r="AK26" s="545"/>
      <c r="AM26" s="650"/>
      <c r="AN26" s="652"/>
      <c r="AO26" s="661"/>
      <c r="AP26" s="652"/>
      <c r="AQ26" s="652"/>
      <c r="AR26" s="652"/>
      <c r="AS26" s="652"/>
      <c r="AT26" s="652"/>
      <c r="AU26" s="652"/>
      <c r="AV26" s="652"/>
      <c r="AW26" s="652"/>
      <c r="AX26" s="652"/>
      <c r="AY26" s="652"/>
      <c r="AZ26" s="652"/>
      <c r="BA26" s="652"/>
      <c r="BB26" s="652"/>
      <c r="BC26" s="652"/>
      <c r="BD26" s="652"/>
      <c r="BE26" s="652"/>
      <c r="BF26" s="652"/>
      <c r="BG26" s="652"/>
      <c r="BH26" s="652"/>
      <c r="BI26" s="652"/>
      <c r="BJ26" s="652"/>
      <c r="BK26" s="652"/>
      <c r="BL26" s="652"/>
      <c r="BM26" s="652"/>
      <c r="BN26" s="652"/>
      <c r="BO26" s="652"/>
      <c r="BP26" s="652"/>
    </row>
    <row r="27" spans="1:68" s="21" customFormat="1" ht="15">
      <c r="A27" s="673" t="s">
        <v>1217</v>
      </c>
      <c r="B27" s="152"/>
      <c r="C27" s="152" t="s">
        <v>1385</v>
      </c>
      <c r="D27" s="1779" t="s">
        <v>565</v>
      </c>
      <c r="E27" s="152"/>
      <c r="F27" s="525"/>
      <c r="G27" s="152" t="s">
        <v>751</v>
      </c>
      <c r="H27" s="152"/>
      <c r="I27" s="152"/>
      <c r="J27" s="523"/>
      <c r="K27" s="713"/>
      <c r="L27" s="525"/>
      <c r="M27" s="616"/>
      <c r="N27" s="525"/>
      <c r="O27" s="616"/>
      <c r="P27" s="616"/>
      <c r="Q27" s="616"/>
      <c r="R27" s="1147"/>
      <c r="S27" s="1147"/>
      <c r="T27" s="1150"/>
      <c r="U27" s="1147"/>
      <c r="V27" s="1149"/>
      <c r="W27" s="1149"/>
      <c r="X27" s="1150"/>
      <c r="Y27" s="1150"/>
      <c r="Z27" s="1149"/>
      <c r="AA27" s="1150"/>
      <c r="AB27" s="1149"/>
      <c r="AC27" s="1149"/>
      <c r="AD27" s="1149"/>
      <c r="AE27" s="1149"/>
      <c r="AF27" s="1150"/>
      <c r="AG27" s="1149"/>
      <c r="AH27" s="1508"/>
      <c r="AI27" s="486"/>
      <c r="AJ27" s="486"/>
      <c r="AK27" s="545"/>
      <c r="AM27" s="650"/>
      <c r="AN27" s="652"/>
      <c r="AO27" s="661"/>
      <c r="AP27" s="652"/>
      <c r="AQ27" s="652"/>
      <c r="AR27" s="652"/>
      <c r="AS27" s="652"/>
      <c r="AT27" s="652"/>
      <c r="AU27" s="652"/>
      <c r="AV27" s="652"/>
      <c r="AW27" s="652"/>
      <c r="AX27" s="652"/>
      <c r="AY27" s="652"/>
      <c r="AZ27" s="652"/>
      <c r="BA27" s="652"/>
      <c r="BB27" s="652"/>
      <c r="BC27" s="652"/>
      <c r="BD27" s="652"/>
      <c r="BE27" s="652"/>
      <c r="BF27" s="652"/>
      <c r="BG27" s="652"/>
      <c r="BH27" s="652"/>
      <c r="BI27" s="652"/>
      <c r="BJ27" s="652"/>
      <c r="BK27" s="652"/>
      <c r="BL27" s="652"/>
      <c r="BM27" s="652"/>
      <c r="BN27" s="652"/>
      <c r="BO27" s="652"/>
      <c r="BP27" s="652"/>
    </row>
    <row r="28" spans="1:68" s="21" customFormat="1" ht="15">
      <c r="A28" s="673" t="s">
        <v>1217</v>
      </c>
      <c r="B28" s="152"/>
      <c r="C28" s="152" t="s">
        <v>1386</v>
      </c>
      <c r="D28" s="1779" t="s">
        <v>565</v>
      </c>
      <c r="E28" s="152"/>
      <c r="F28" s="525"/>
      <c r="G28" s="152" t="s">
        <v>751</v>
      </c>
      <c r="H28" s="152"/>
      <c r="I28" s="152"/>
      <c r="J28" s="523">
        <v>1380</v>
      </c>
      <c r="K28" s="713"/>
      <c r="L28" s="525"/>
      <c r="M28" s="616"/>
      <c r="N28" s="525"/>
      <c r="O28" s="616"/>
      <c r="P28" s="616"/>
      <c r="Q28" s="616"/>
      <c r="R28" s="1147"/>
      <c r="S28" s="1147"/>
      <c r="T28" s="1150"/>
      <c r="U28" s="1147"/>
      <c r="V28" s="1149"/>
      <c r="W28" s="1149"/>
      <c r="X28" s="1150"/>
      <c r="Y28" s="1150"/>
      <c r="Z28" s="1149"/>
      <c r="AA28" s="1150"/>
      <c r="AB28" s="1149"/>
      <c r="AC28" s="1149"/>
      <c r="AD28" s="1149"/>
      <c r="AE28" s="1149"/>
      <c r="AF28" s="1150"/>
      <c r="AG28" s="1149"/>
      <c r="AH28" s="1508"/>
      <c r="AI28" s="486"/>
      <c r="AJ28" s="486"/>
      <c r="AK28" s="545"/>
      <c r="AM28" s="650"/>
      <c r="AN28" s="652"/>
      <c r="AO28" s="661"/>
      <c r="AP28" s="652"/>
      <c r="AQ28" s="652"/>
      <c r="AR28" s="652"/>
      <c r="AS28" s="652"/>
      <c r="AT28" s="652"/>
      <c r="AU28" s="652"/>
      <c r="AV28" s="652"/>
      <c r="AW28" s="652"/>
      <c r="AX28" s="652"/>
      <c r="AY28" s="652"/>
      <c r="AZ28" s="652"/>
      <c r="BA28" s="652"/>
      <c r="BB28" s="652"/>
      <c r="BC28" s="652"/>
      <c r="BD28" s="652"/>
      <c r="BE28" s="652"/>
      <c r="BF28" s="652"/>
      <c r="BG28" s="652"/>
      <c r="BH28" s="652"/>
      <c r="BI28" s="652"/>
      <c r="BJ28" s="652"/>
      <c r="BK28" s="652"/>
      <c r="BL28" s="652"/>
      <c r="BM28" s="652"/>
      <c r="BN28" s="652"/>
      <c r="BO28" s="652"/>
      <c r="BP28" s="652"/>
    </row>
    <row r="29" spans="1:68" s="21" customFormat="1" ht="15">
      <c r="A29" s="673" t="s">
        <v>1217</v>
      </c>
      <c r="B29" s="152"/>
      <c r="C29" s="152" t="s">
        <v>1387</v>
      </c>
      <c r="D29" s="1779" t="s">
        <v>565</v>
      </c>
      <c r="E29" s="152"/>
      <c r="F29" s="525"/>
      <c r="G29" s="152" t="s">
        <v>978</v>
      </c>
      <c r="H29" s="152"/>
      <c r="I29" s="152"/>
      <c r="J29" s="523"/>
      <c r="K29" s="713"/>
      <c r="L29" s="525"/>
      <c r="M29" s="616"/>
      <c r="N29" s="525"/>
      <c r="O29" s="616"/>
      <c r="P29" s="616"/>
      <c r="Q29" s="616"/>
      <c r="R29" s="1147"/>
      <c r="S29" s="1147"/>
      <c r="T29" s="1150"/>
      <c r="U29" s="1147"/>
      <c r="V29" s="1149"/>
      <c r="W29" s="1149"/>
      <c r="X29" s="1150"/>
      <c r="Y29" s="1150"/>
      <c r="Z29" s="1149"/>
      <c r="AA29" s="1150"/>
      <c r="AB29" s="1149"/>
      <c r="AC29" s="1149"/>
      <c r="AD29" s="1149"/>
      <c r="AE29" s="1149"/>
      <c r="AF29" s="1150"/>
      <c r="AG29" s="1149"/>
      <c r="AH29" s="1508"/>
      <c r="AI29" s="486"/>
      <c r="AJ29" s="486"/>
      <c r="AK29" s="545"/>
      <c r="AM29" s="650"/>
      <c r="AN29" s="652"/>
      <c r="AO29" s="661"/>
      <c r="AP29" s="652"/>
      <c r="AQ29" s="652"/>
      <c r="AR29" s="652"/>
      <c r="AS29" s="652"/>
      <c r="AT29" s="652"/>
      <c r="AU29" s="652"/>
      <c r="AV29" s="652"/>
      <c r="AW29" s="652"/>
      <c r="AX29" s="652"/>
      <c r="AY29" s="652"/>
      <c r="AZ29" s="652"/>
      <c r="BA29" s="652"/>
      <c r="BB29" s="652"/>
      <c r="BC29" s="652"/>
      <c r="BD29" s="652"/>
      <c r="BE29" s="652"/>
      <c r="BF29" s="652"/>
      <c r="BG29" s="652"/>
      <c r="BH29" s="652"/>
      <c r="BI29" s="652"/>
      <c r="BJ29" s="652"/>
      <c r="BK29" s="652"/>
      <c r="BL29" s="652"/>
      <c r="BM29" s="652"/>
      <c r="BN29" s="652"/>
      <c r="BO29" s="652"/>
      <c r="BP29" s="652"/>
    </row>
    <row r="30" spans="1:68" s="21" customFormat="1" ht="15">
      <c r="A30" s="673" t="s">
        <v>1217</v>
      </c>
      <c r="B30" s="152"/>
      <c r="C30" s="152" t="s">
        <v>1388</v>
      </c>
      <c r="D30" s="1779" t="s">
        <v>565</v>
      </c>
      <c r="E30" s="152"/>
      <c r="F30" s="525"/>
      <c r="G30" s="152" t="s">
        <v>978</v>
      </c>
      <c r="H30" s="152"/>
      <c r="I30" s="152"/>
      <c r="J30" s="523"/>
      <c r="K30" s="713"/>
      <c r="L30" s="525"/>
      <c r="M30" s="616"/>
      <c r="N30" s="525"/>
      <c r="O30" s="616"/>
      <c r="P30" s="616"/>
      <c r="Q30" s="616"/>
      <c r="R30" s="1147"/>
      <c r="S30" s="1147"/>
      <c r="T30" s="1150"/>
      <c r="U30" s="1147"/>
      <c r="V30" s="1149"/>
      <c r="W30" s="1149"/>
      <c r="X30" s="1150"/>
      <c r="Y30" s="1150"/>
      <c r="Z30" s="1149"/>
      <c r="AA30" s="1150"/>
      <c r="AB30" s="1149"/>
      <c r="AC30" s="1149"/>
      <c r="AD30" s="1149"/>
      <c r="AE30" s="1149"/>
      <c r="AF30" s="1150"/>
      <c r="AG30" s="1149"/>
      <c r="AH30" s="1508"/>
      <c r="AI30" s="486"/>
      <c r="AJ30" s="486"/>
      <c r="AK30" s="545"/>
      <c r="AM30" s="650"/>
      <c r="AN30" s="652"/>
      <c r="AO30" s="661"/>
      <c r="AP30" s="652"/>
      <c r="AQ30" s="652"/>
      <c r="AR30" s="652"/>
      <c r="AS30" s="652"/>
      <c r="AT30" s="652"/>
      <c r="AU30" s="652"/>
      <c r="AV30" s="652"/>
      <c r="AW30" s="652"/>
      <c r="AX30" s="652"/>
      <c r="AY30" s="652"/>
      <c r="AZ30" s="652"/>
      <c r="BA30" s="652"/>
      <c r="BB30" s="652"/>
      <c r="BC30" s="652"/>
      <c r="BD30" s="652"/>
      <c r="BE30" s="652"/>
      <c r="BF30" s="652"/>
      <c r="BG30" s="652"/>
      <c r="BH30" s="652"/>
      <c r="BI30" s="652"/>
      <c r="BJ30" s="652"/>
      <c r="BK30" s="652"/>
      <c r="BL30" s="652"/>
      <c r="BM30" s="652"/>
      <c r="BN30" s="652"/>
      <c r="BO30" s="652"/>
      <c r="BP30" s="652"/>
    </row>
    <row r="31" spans="1:68" s="21" customFormat="1" ht="15">
      <c r="A31" s="673" t="s">
        <v>1217</v>
      </c>
      <c r="B31" s="152"/>
      <c r="C31" s="152" t="s">
        <v>1389</v>
      </c>
      <c r="D31" s="1779" t="s">
        <v>565</v>
      </c>
      <c r="E31" s="152"/>
      <c r="F31" s="525"/>
      <c r="G31" s="152" t="s">
        <v>978</v>
      </c>
      <c r="H31" s="152"/>
      <c r="I31" s="152"/>
      <c r="J31" s="523"/>
      <c r="K31" s="713"/>
      <c r="L31" s="525"/>
      <c r="M31" s="616"/>
      <c r="N31" s="525"/>
      <c r="O31" s="616"/>
      <c r="P31" s="616"/>
      <c r="Q31" s="616"/>
      <c r="R31" s="1147"/>
      <c r="S31" s="1147"/>
      <c r="T31" s="1150"/>
      <c r="U31" s="1147"/>
      <c r="V31" s="1149"/>
      <c r="W31" s="1149"/>
      <c r="X31" s="1150"/>
      <c r="Y31" s="1150"/>
      <c r="Z31" s="1149"/>
      <c r="AA31" s="1150"/>
      <c r="AB31" s="1149"/>
      <c r="AC31" s="1149"/>
      <c r="AD31" s="1149"/>
      <c r="AE31" s="1149"/>
      <c r="AF31" s="1150"/>
      <c r="AG31" s="1149"/>
      <c r="AH31" s="1508"/>
      <c r="AI31" s="486"/>
      <c r="AJ31" s="486"/>
      <c r="AK31" s="545"/>
      <c r="AM31" s="650"/>
      <c r="AN31" s="652"/>
      <c r="AO31" s="661"/>
      <c r="AP31" s="652"/>
      <c r="AQ31" s="652"/>
      <c r="AR31" s="652"/>
      <c r="AS31" s="652"/>
      <c r="AT31" s="652"/>
      <c r="AU31" s="652"/>
      <c r="AV31" s="652"/>
      <c r="AW31" s="652"/>
      <c r="AX31" s="652"/>
      <c r="AY31" s="652"/>
      <c r="AZ31" s="652"/>
      <c r="BA31" s="652"/>
      <c r="BB31" s="652"/>
      <c r="BC31" s="652"/>
      <c r="BD31" s="652"/>
      <c r="BE31" s="652"/>
      <c r="BF31" s="652"/>
      <c r="BG31" s="652"/>
      <c r="BH31" s="652"/>
      <c r="BI31" s="652"/>
      <c r="BJ31" s="652"/>
      <c r="BK31" s="652"/>
      <c r="BL31" s="652"/>
      <c r="BM31" s="652"/>
      <c r="BN31" s="652"/>
      <c r="BO31" s="652"/>
      <c r="BP31" s="652"/>
    </row>
    <row r="32" spans="1:68" s="5" customFormat="1" ht="15">
      <c r="A32" s="673" t="s">
        <v>1217</v>
      </c>
      <c r="B32" s="152"/>
      <c r="C32" s="152" t="s">
        <v>1410</v>
      </c>
      <c r="D32" s="1779" t="s">
        <v>565</v>
      </c>
      <c r="E32" s="152"/>
      <c r="F32" s="525">
        <v>98.7</v>
      </c>
      <c r="G32" s="152" t="s">
        <v>751</v>
      </c>
      <c r="H32" s="152"/>
      <c r="I32" s="152"/>
      <c r="J32" s="523">
        <v>30</v>
      </c>
      <c r="K32" s="713"/>
      <c r="L32" s="525"/>
      <c r="M32" s="616"/>
      <c r="N32" s="525"/>
      <c r="O32" s="616"/>
      <c r="P32" s="616"/>
      <c r="Q32" s="616"/>
      <c r="R32" s="1148"/>
      <c r="S32" s="1148"/>
      <c r="T32" s="1149"/>
      <c r="U32" s="1148"/>
      <c r="V32" s="1149"/>
      <c r="W32" s="1149"/>
      <c r="X32" s="1149"/>
      <c r="Y32" s="1149"/>
      <c r="Z32" s="1149"/>
      <c r="AA32" s="1149"/>
      <c r="AB32" s="1149"/>
      <c r="AC32" s="1149"/>
      <c r="AD32" s="1149"/>
      <c r="AE32" s="1149"/>
      <c r="AF32" s="1149"/>
      <c r="AG32" s="1149"/>
      <c r="AH32" s="1508"/>
      <c r="AI32" s="486"/>
      <c r="AJ32" s="486"/>
      <c r="AK32" s="545"/>
      <c r="AM32" s="650"/>
      <c r="AN32" s="652"/>
      <c r="AO32" s="661"/>
      <c r="AP32" s="652"/>
      <c r="AQ32" s="652"/>
      <c r="AR32" s="652"/>
      <c r="AS32" s="652"/>
      <c r="AT32" s="652"/>
      <c r="AU32" s="652"/>
      <c r="AV32" s="652"/>
      <c r="AW32" s="652"/>
      <c r="AX32" s="652"/>
      <c r="AY32" s="652"/>
      <c r="AZ32" s="652"/>
      <c r="BA32" s="652"/>
      <c r="BB32" s="652"/>
      <c r="BC32" s="652"/>
      <c r="BD32" s="652"/>
      <c r="BE32" s="652"/>
      <c r="BF32" s="652"/>
      <c r="BG32" s="652"/>
      <c r="BH32" s="652"/>
      <c r="BI32" s="652"/>
      <c r="BJ32" s="652"/>
      <c r="BK32" s="652"/>
      <c r="BL32" s="652"/>
      <c r="BM32" s="652"/>
      <c r="BN32" s="652"/>
      <c r="BO32" s="652"/>
      <c r="BP32" s="652"/>
    </row>
    <row r="33" spans="1:68" s="5" customFormat="1" ht="15">
      <c r="A33" s="673" t="s">
        <v>1217</v>
      </c>
      <c r="B33" s="152"/>
      <c r="C33" s="152" t="s">
        <v>1411</v>
      </c>
      <c r="D33" s="1779" t="s">
        <v>565</v>
      </c>
      <c r="E33" s="152"/>
      <c r="F33" s="525">
        <v>82.1</v>
      </c>
      <c r="G33" s="152" t="s">
        <v>751</v>
      </c>
      <c r="H33" s="152"/>
      <c r="I33" s="152"/>
      <c r="J33" s="523">
        <v>141</v>
      </c>
      <c r="K33" s="713"/>
      <c r="L33" s="525"/>
      <c r="M33" s="616"/>
      <c r="N33" s="525"/>
      <c r="O33" s="616"/>
      <c r="P33" s="616"/>
      <c r="Q33" s="616"/>
      <c r="R33" s="1148"/>
      <c r="S33" s="1148"/>
      <c r="T33" s="1149"/>
      <c r="U33" s="1148"/>
      <c r="V33" s="1149"/>
      <c r="W33" s="1149"/>
      <c r="X33" s="1149"/>
      <c r="Y33" s="1149"/>
      <c r="Z33" s="1149"/>
      <c r="AA33" s="1149"/>
      <c r="AB33" s="1149"/>
      <c r="AC33" s="1149"/>
      <c r="AD33" s="1149"/>
      <c r="AE33" s="1149"/>
      <c r="AF33" s="1149"/>
      <c r="AG33" s="1149"/>
      <c r="AH33" s="1508"/>
      <c r="AI33" s="486"/>
      <c r="AJ33" s="486"/>
      <c r="AK33" s="545"/>
      <c r="AM33" s="650"/>
      <c r="AN33" s="652"/>
      <c r="AO33" s="661"/>
      <c r="AP33" s="652"/>
      <c r="AQ33" s="652"/>
      <c r="AR33" s="652"/>
      <c r="AS33" s="652"/>
      <c r="AT33" s="652"/>
      <c r="AU33" s="652"/>
      <c r="AV33" s="652"/>
      <c r="AW33" s="652"/>
      <c r="AX33" s="652"/>
      <c r="AY33" s="652"/>
      <c r="AZ33" s="652"/>
      <c r="BA33" s="652"/>
      <c r="BB33" s="652"/>
      <c r="BC33" s="652"/>
      <c r="BD33" s="652"/>
      <c r="BE33" s="652"/>
      <c r="BF33" s="652"/>
      <c r="BG33" s="652"/>
      <c r="BH33" s="652"/>
      <c r="BI33" s="652"/>
      <c r="BJ33" s="652"/>
      <c r="BK33" s="652"/>
      <c r="BL33" s="652"/>
      <c r="BM33" s="652"/>
      <c r="BN33" s="652"/>
      <c r="BO33" s="652"/>
      <c r="BP33" s="652"/>
    </row>
    <row r="34" spans="1:68" s="21" customFormat="1" ht="15">
      <c r="A34" s="700" t="s">
        <v>1217</v>
      </c>
      <c r="B34" s="151"/>
      <c r="C34" s="151" t="s">
        <v>1390</v>
      </c>
      <c r="D34" s="1779" t="s">
        <v>565</v>
      </c>
      <c r="E34" s="151"/>
      <c r="F34" s="525"/>
      <c r="G34" s="151" t="s">
        <v>978</v>
      </c>
      <c r="H34" s="151"/>
      <c r="I34" s="151"/>
      <c r="J34" s="523"/>
      <c r="K34" s="713"/>
      <c r="L34" s="525"/>
      <c r="M34" s="616"/>
      <c r="N34" s="525"/>
      <c r="O34" s="616"/>
      <c r="P34" s="616"/>
      <c r="Q34" s="616"/>
      <c r="R34" s="1147"/>
      <c r="S34" s="1147"/>
      <c r="T34" s="1150"/>
      <c r="U34" s="1147"/>
      <c r="V34" s="1149"/>
      <c r="W34" s="1149"/>
      <c r="X34" s="1150"/>
      <c r="Y34" s="1150"/>
      <c r="Z34" s="1149"/>
      <c r="AA34" s="1150"/>
      <c r="AB34" s="1149"/>
      <c r="AC34" s="1149"/>
      <c r="AD34" s="1149"/>
      <c r="AE34" s="1149"/>
      <c r="AF34" s="1150"/>
      <c r="AG34" s="1149"/>
      <c r="AH34" s="1508"/>
      <c r="AI34" s="486"/>
      <c r="AJ34" s="486"/>
      <c r="AK34" s="545"/>
      <c r="AM34" s="650"/>
      <c r="AN34" s="652"/>
      <c r="AO34" s="661"/>
      <c r="AP34" s="652"/>
      <c r="AQ34" s="652"/>
      <c r="AR34" s="652"/>
      <c r="AS34" s="652"/>
      <c r="AT34" s="652"/>
      <c r="AU34" s="652"/>
      <c r="AV34" s="652"/>
      <c r="AW34" s="652"/>
      <c r="AX34" s="652"/>
      <c r="AY34" s="652"/>
      <c r="AZ34" s="652"/>
      <c r="BA34" s="652"/>
      <c r="BB34" s="652"/>
      <c r="BC34" s="652"/>
      <c r="BD34" s="652"/>
      <c r="BE34" s="652"/>
      <c r="BF34" s="652"/>
      <c r="BG34" s="652"/>
      <c r="BH34" s="652"/>
      <c r="BI34" s="652"/>
      <c r="BJ34" s="652"/>
      <c r="BK34" s="652"/>
      <c r="BL34" s="652"/>
      <c r="BM34" s="652"/>
      <c r="BN34" s="652"/>
      <c r="BO34" s="652"/>
      <c r="BP34" s="652"/>
    </row>
    <row r="35" spans="1:68" s="21" customFormat="1" ht="15">
      <c r="A35" s="700"/>
      <c r="B35" s="151"/>
      <c r="C35" s="151"/>
      <c r="D35" s="151"/>
      <c r="E35" s="151"/>
      <c r="F35" s="525"/>
      <c r="G35" s="151"/>
      <c r="H35" s="151"/>
      <c r="I35" s="151"/>
      <c r="J35" s="523"/>
      <c r="K35" s="713"/>
      <c r="L35" s="525"/>
      <c r="M35" s="616"/>
      <c r="N35" s="525"/>
      <c r="O35" s="616"/>
      <c r="P35" s="616"/>
      <c r="Q35" s="616"/>
      <c r="R35" s="1147"/>
      <c r="S35" s="1147"/>
      <c r="T35" s="1150"/>
      <c r="U35" s="1147"/>
      <c r="V35" s="1149"/>
      <c r="W35" s="1149"/>
      <c r="X35" s="1150"/>
      <c r="Y35" s="1150"/>
      <c r="Z35" s="1149"/>
      <c r="AA35" s="1150"/>
      <c r="AB35" s="1149"/>
      <c r="AC35" s="1149"/>
      <c r="AD35" s="1149"/>
      <c r="AE35" s="1149"/>
      <c r="AF35" s="1150"/>
      <c r="AG35" s="1149"/>
      <c r="AH35" s="1082"/>
      <c r="AI35" s="1083"/>
      <c r="AJ35" s="1083"/>
      <c r="AK35" s="1084"/>
      <c r="AM35" s="650"/>
      <c r="AN35" s="652"/>
      <c r="AO35" s="661"/>
      <c r="AP35" s="652"/>
      <c r="AQ35" s="652"/>
      <c r="AR35" s="652"/>
      <c r="AS35" s="652"/>
      <c r="AT35" s="652"/>
      <c r="AU35" s="652"/>
      <c r="AV35" s="652"/>
      <c r="AW35" s="652"/>
      <c r="AX35" s="652"/>
      <c r="AY35" s="652"/>
      <c r="AZ35" s="652"/>
      <c r="BA35" s="652"/>
      <c r="BB35" s="652"/>
      <c r="BC35" s="652"/>
      <c r="BD35" s="652"/>
      <c r="BE35" s="652"/>
      <c r="BF35" s="652"/>
      <c r="BG35" s="652"/>
      <c r="BH35" s="652"/>
      <c r="BI35" s="652"/>
      <c r="BJ35" s="652"/>
      <c r="BK35" s="652"/>
      <c r="BL35" s="652"/>
      <c r="BM35" s="652"/>
      <c r="BN35" s="652"/>
      <c r="BO35" s="652"/>
      <c r="BP35" s="652"/>
    </row>
    <row r="36" spans="1:68" s="5" customFormat="1" ht="15">
      <c r="A36" s="490"/>
      <c r="B36" s="27"/>
      <c r="C36" s="27"/>
      <c r="D36" s="27"/>
      <c r="E36" s="27"/>
      <c r="F36" s="527"/>
      <c r="G36" s="27"/>
      <c r="H36" s="27"/>
      <c r="I36" s="27"/>
      <c r="J36" s="526">
        <f>SUM(J37:J50)</f>
        <v>3832</v>
      </c>
      <c r="K36" s="714"/>
      <c r="L36" s="527"/>
      <c r="M36" s="605"/>
      <c r="N36" s="527"/>
      <c r="O36" s="605"/>
      <c r="P36" s="605"/>
      <c r="Q36" s="605"/>
      <c r="R36" s="1148">
        <f t="shared" ref="R36:AG36" si="0">COUNTA(R7:R34)</f>
        <v>0</v>
      </c>
      <c r="S36" s="1148">
        <f t="shared" si="0"/>
        <v>1</v>
      </c>
      <c r="T36" s="1148">
        <f t="shared" si="0"/>
        <v>0</v>
      </c>
      <c r="U36" s="1148">
        <f t="shared" si="0"/>
        <v>0</v>
      </c>
      <c r="V36" s="1148">
        <f t="shared" si="0"/>
        <v>2</v>
      </c>
      <c r="W36" s="1148">
        <f t="shared" si="0"/>
        <v>1</v>
      </c>
      <c r="X36" s="1148">
        <f t="shared" si="0"/>
        <v>1</v>
      </c>
      <c r="Y36" s="1148">
        <f t="shared" si="0"/>
        <v>0</v>
      </c>
      <c r="Z36" s="1148">
        <f t="shared" si="0"/>
        <v>0</v>
      </c>
      <c r="AA36" s="1148">
        <f t="shared" si="0"/>
        <v>1</v>
      </c>
      <c r="AB36" s="1148">
        <f t="shared" si="0"/>
        <v>1</v>
      </c>
      <c r="AC36" s="1148">
        <f t="shared" si="0"/>
        <v>1</v>
      </c>
      <c r="AD36" s="1148">
        <f t="shared" si="0"/>
        <v>0</v>
      </c>
      <c r="AE36" s="1148">
        <f t="shared" si="0"/>
        <v>0</v>
      </c>
      <c r="AF36" s="1148">
        <f t="shared" si="0"/>
        <v>0</v>
      </c>
      <c r="AG36" s="1148">
        <f t="shared" si="0"/>
        <v>0</v>
      </c>
      <c r="AH36" s="1776"/>
      <c r="AI36" s="1777"/>
      <c r="AJ36" s="1777"/>
      <c r="AK36" s="1778"/>
      <c r="AM36" s="650"/>
      <c r="AN36" s="652"/>
      <c r="AO36" s="661"/>
      <c r="AP36" s="652"/>
      <c r="AQ36" s="652"/>
      <c r="AR36" s="652"/>
      <c r="AS36" s="652"/>
      <c r="AT36" s="652"/>
      <c r="AU36" s="652"/>
      <c r="AV36" s="652"/>
      <c r="AW36" s="652"/>
      <c r="AX36" s="652"/>
      <c r="AY36" s="652"/>
      <c r="AZ36" s="652"/>
      <c r="BA36" s="652"/>
      <c r="BB36" s="652"/>
      <c r="BC36" s="652"/>
      <c r="BD36" s="652"/>
      <c r="BE36" s="652"/>
      <c r="BF36" s="652"/>
      <c r="BG36" s="652"/>
      <c r="BH36" s="652"/>
      <c r="BI36" s="652"/>
      <c r="BJ36" s="652"/>
      <c r="BK36" s="652"/>
      <c r="BL36" s="652"/>
      <c r="BM36" s="652"/>
      <c r="BN36" s="652"/>
      <c r="BO36" s="652"/>
      <c r="BP36" s="652"/>
    </row>
    <row r="37" spans="1:68" s="5" customFormat="1" ht="15">
      <c r="A37" s="490" t="s">
        <v>1379</v>
      </c>
      <c r="B37" s="1070" t="s">
        <v>566</v>
      </c>
      <c r="C37" s="1071">
        <f>COUNTA(C38:C50)</f>
        <v>13</v>
      </c>
      <c r="D37" s="1071"/>
      <c r="E37" s="1071"/>
      <c r="F37" s="527"/>
      <c r="G37" s="27" t="s">
        <v>751</v>
      </c>
      <c r="H37" s="27"/>
      <c r="I37" s="27"/>
      <c r="J37" s="526">
        <v>368</v>
      </c>
      <c r="K37" s="714"/>
      <c r="L37" s="737" t="s">
        <v>692</v>
      </c>
      <c r="M37" s="605"/>
      <c r="N37" s="737" t="s">
        <v>2642</v>
      </c>
      <c r="O37" s="605"/>
      <c r="P37" s="605"/>
      <c r="Q37" s="737" t="s">
        <v>940</v>
      </c>
      <c r="R37" s="1148"/>
      <c r="S37" s="1148" t="s">
        <v>1525</v>
      </c>
      <c r="T37" s="1149"/>
      <c r="U37" s="1148"/>
      <c r="V37" s="1149" t="s">
        <v>1525</v>
      </c>
      <c r="W37" s="1149"/>
      <c r="X37" s="1149"/>
      <c r="Y37" s="1149"/>
      <c r="Z37" s="1149"/>
      <c r="AA37" s="1149"/>
      <c r="AB37" s="1149" t="s">
        <v>1525</v>
      </c>
      <c r="AC37" s="1149"/>
      <c r="AD37" s="1149"/>
      <c r="AE37" s="1149"/>
      <c r="AF37" s="1149"/>
      <c r="AG37" s="1149"/>
      <c r="AH37" s="1507"/>
      <c r="AI37" s="1507"/>
      <c r="AJ37" s="1507"/>
      <c r="AK37" s="1516"/>
      <c r="AM37" s="650"/>
      <c r="AN37" s="652"/>
      <c r="AO37" s="661"/>
      <c r="AP37" s="652"/>
      <c r="AQ37" s="652"/>
      <c r="AR37" s="652"/>
      <c r="AS37" s="652"/>
      <c r="AT37" s="652"/>
      <c r="AU37" s="652"/>
      <c r="AV37" s="652"/>
      <c r="AW37" s="652"/>
      <c r="AX37" s="652"/>
      <c r="AY37" s="652"/>
      <c r="AZ37" s="652"/>
      <c r="BA37" s="652"/>
      <c r="BB37" s="652"/>
      <c r="BC37" s="652"/>
      <c r="BD37" s="652"/>
      <c r="BE37" s="652"/>
      <c r="BF37" s="652"/>
      <c r="BG37" s="652"/>
      <c r="BH37" s="652"/>
      <c r="BI37" s="652"/>
      <c r="BJ37" s="652"/>
      <c r="BK37" s="652"/>
      <c r="BL37" s="652"/>
      <c r="BM37" s="652"/>
      <c r="BN37" s="652"/>
      <c r="BO37" s="652"/>
      <c r="BP37" s="652"/>
    </row>
    <row r="38" spans="1:68" s="5" customFormat="1" ht="15">
      <c r="A38" s="668" t="s">
        <v>1379</v>
      </c>
      <c r="B38" s="26"/>
      <c r="C38" s="36" t="s">
        <v>1378</v>
      </c>
      <c r="D38" s="1070" t="s">
        <v>566</v>
      </c>
      <c r="E38" s="36"/>
      <c r="F38" s="500">
        <v>20.6</v>
      </c>
      <c r="G38" s="26" t="s">
        <v>751</v>
      </c>
      <c r="H38" s="26"/>
      <c r="I38" s="26"/>
      <c r="J38" s="505"/>
      <c r="K38" s="709"/>
      <c r="L38" s="500"/>
      <c r="M38" s="603"/>
      <c r="N38" s="500"/>
      <c r="O38" s="603"/>
      <c r="P38" s="603"/>
      <c r="Q38" s="603"/>
      <c r="R38" s="1147"/>
      <c r="S38" s="1147"/>
      <c r="T38" s="1150"/>
      <c r="U38" s="1147"/>
      <c r="V38" s="1149"/>
      <c r="W38" s="1149"/>
      <c r="X38" s="1150"/>
      <c r="Y38" s="1150"/>
      <c r="Z38" s="1149"/>
      <c r="AA38" s="1150"/>
      <c r="AB38" s="1149"/>
      <c r="AC38" s="1149"/>
      <c r="AD38" s="1149"/>
      <c r="AE38" s="1149"/>
      <c r="AF38" s="1150"/>
      <c r="AG38" s="1149"/>
      <c r="AH38" s="1508"/>
      <c r="AI38" s="1508"/>
      <c r="AJ38" s="1508"/>
      <c r="AK38" s="1517"/>
      <c r="AM38" s="650"/>
      <c r="AN38" s="652"/>
      <c r="AO38" s="661"/>
      <c r="AP38" s="652"/>
      <c r="AQ38" s="652"/>
      <c r="AR38" s="652"/>
      <c r="AS38" s="652"/>
      <c r="AT38" s="652"/>
      <c r="AU38" s="652"/>
      <c r="AV38" s="652"/>
      <c r="AW38" s="652"/>
      <c r="AX38" s="652"/>
      <c r="AY38" s="652"/>
      <c r="AZ38" s="652"/>
      <c r="BA38" s="652"/>
      <c r="BB38" s="652"/>
      <c r="BC38" s="652"/>
      <c r="BD38" s="652"/>
      <c r="BE38" s="652"/>
      <c r="BF38" s="652"/>
      <c r="BG38" s="652"/>
      <c r="BH38" s="652"/>
      <c r="BI38" s="652"/>
      <c r="BJ38" s="652"/>
      <c r="BK38" s="652"/>
      <c r="BL38" s="652"/>
      <c r="BM38" s="652"/>
      <c r="BN38" s="652"/>
      <c r="BO38" s="652"/>
      <c r="BP38" s="652"/>
    </row>
    <row r="39" spans="1:68" s="5" customFormat="1" ht="15">
      <c r="A39" s="668" t="s">
        <v>1379</v>
      </c>
      <c r="B39" s="26"/>
      <c r="C39" s="36" t="s">
        <v>1380</v>
      </c>
      <c r="D39" s="1070" t="s">
        <v>566</v>
      </c>
      <c r="E39" s="36"/>
      <c r="F39" s="500">
        <v>20.3</v>
      </c>
      <c r="G39" s="26" t="s">
        <v>751</v>
      </c>
      <c r="H39" s="26"/>
      <c r="I39" s="26"/>
      <c r="J39" s="505"/>
      <c r="K39" s="709"/>
      <c r="L39" s="500"/>
      <c r="M39" s="603"/>
      <c r="N39" s="500"/>
      <c r="O39" s="603"/>
      <c r="P39" s="603"/>
      <c r="Q39" s="603"/>
      <c r="R39" s="1147"/>
      <c r="S39" s="1147"/>
      <c r="T39" s="1150"/>
      <c r="U39" s="1147"/>
      <c r="V39" s="1149"/>
      <c r="W39" s="1149"/>
      <c r="X39" s="1150"/>
      <c r="Y39" s="1150"/>
      <c r="Z39" s="1149"/>
      <c r="AA39" s="1150"/>
      <c r="AB39" s="1149"/>
      <c r="AC39" s="1149"/>
      <c r="AD39" s="1149"/>
      <c r="AE39" s="1149"/>
      <c r="AF39" s="1150"/>
      <c r="AG39" s="1149"/>
      <c r="AH39" s="1508"/>
      <c r="AI39" s="1508"/>
      <c r="AJ39" s="1508"/>
      <c r="AK39" s="1517"/>
      <c r="AM39" s="650"/>
      <c r="AN39" s="652"/>
      <c r="AO39" s="661"/>
      <c r="AP39" s="652"/>
      <c r="AQ39" s="652"/>
      <c r="AR39" s="652"/>
      <c r="AS39" s="652"/>
      <c r="AT39" s="652"/>
      <c r="AU39" s="652"/>
      <c r="AV39" s="652"/>
      <c r="AW39" s="652"/>
      <c r="AX39" s="652"/>
      <c r="AY39" s="652"/>
      <c r="AZ39" s="652"/>
      <c r="BA39" s="652"/>
      <c r="BB39" s="652"/>
      <c r="BC39" s="652"/>
      <c r="BD39" s="652"/>
      <c r="BE39" s="652"/>
      <c r="BF39" s="652"/>
      <c r="BG39" s="652"/>
      <c r="BH39" s="652"/>
      <c r="BI39" s="652"/>
      <c r="BJ39" s="652"/>
      <c r="BK39" s="652"/>
      <c r="BL39" s="652"/>
      <c r="BM39" s="652"/>
      <c r="BN39" s="652"/>
      <c r="BO39" s="652"/>
      <c r="BP39" s="652"/>
    </row>
    <row r="40" spans="1:68" s="5" customFormat="1" ht="15">
      <c r="A40" s="668" t="s">
        <v>1379</v>
      </c>
      <c r="B40" s="26"/>
      <c r="C40" s="36" t="s">
        <v>1381</v>
      </c>
      <c r="D40" s="1070" t="s">
        <v>566</v>
      </c>
      <c r="E40" s="36"/>
      <c r="F40" s="500">
        <v>48.3</v>
      </c>
      <c r="G40" s="26" t="s">
        <v>751</v>
      </c>
      <c r="H40" s="26"/>
      <c r="I40" s="26"/>
      <c r="J40" s="505">
        <v>7</v>
      </c>
      <c r="K40" s="709"/>
      <c r="L40" s="500"/>
      <c r="M40" s="603"/>
      <c r="N40" s="500"/>
      <c r="O40" s="603"/>
      <c r="P40" s="603"/>
      <c r="Q40" s="603"/>
      <c r="R40" s="1147"/>
      <c r="S40" s="1147"/>
      <c r="T40" s="1150"/>
      <c r="U40" s="1147"/>
      <c r="V40" s="1149"/>
      <c r="W40" s="1149"/>
      <c r="X40" s="1150"/>
      <c r="Y40" s="1150"/>
      <c r="Z40" s="1149"/>
      <c r="AA40" s="1150"/>
      <c r="AB40" s="1149"/>
      <c r="AC40" s="1149"/>
      <c r="AD40" s="1149"/>
      <c r="AE40" s="1149"/>
      <c r="AF40" s="1150"/>
      <c r="AG40" s="1149"/>
      <c r="AH40" s="1508"/>
      <c r="AI40" s="1508"/>
      <c r="AJ40" s="1508"/>
      <c r="AK40" s="1517"/>
      <c r="AM40" s="650"/>
      <c r="AN40" s="652"/>
      <c r="AO40" s="661"/>
      <c r="AP40" s="652"/>
      <c r="AQ40" s="652"/>
      <c r="AR40" s="652"/>
      <c r="AS40" s="652"/>
      <c r="AT40" s="652"/>
      <c r="AU40" s="652"/>
      <c r="AV40" s="652"/>
      <c r="AW40" s="652"/>
      <c r="AX40" s="652"/>
      <c r="AY40" s="652"/>
      <c r="AZ40" s="652"/>
      <c r="BA40" s="652"/>
      <c r="BB40" s="652"/>
      <c r="BC40" s="652"/>
      <c r="BD40" s="652"/>
      <c r="BE40" s="652"/>
      <c r="BF40" s="652"/>
      <c r="BG40" s="652"/>
      <c r="BH40" s="652"/>
      <c r="BI40" s="652"/>
      <c r="BJ40" s="652"/>
      <c r="BK40" s="652"/>
      <c r="BL40" s="652"/>
      <c r="BM40" s="652"/>
      <c r="BN40" s="652"/>
      <c r="BO40" s="652"/>
      <c r="BP40" s="652"/>
    </row>
    <row r="41" spans="1:68" s="5" customFormat="1" ht="15">
      <c r="A41" s="668" t="s">
        <v>1379</v>
      </c>
      <c r="B41" s="26"/>
      <c r="C41" s="36" t="s">
        <v>1383</v>
      </c>
      <c r="D41" s="1070" t="s">
        <v>566</v>
      </c>
      <c r="E41" s="36"/>
      <c r="F41" s="500"/>
      <c r="G41" s="26" t="s">
        <v>751</v>
      </c>
      <c r="H41" s="26"/>
      <c r="I41" s="26"/>
      <c r="J41" s="505">
        <v>1742</v>
      </c>
      <c r="K41" s="709"/>
      <c r="L41" s="500"/>
      <c r="M41" s="603"/>
      <c r="N41" s="500"/>
      <c r="O41" s="603"/>
      <c r="P41" s="603"/>
      <c r="Q41" s="603"/>
      <c r="R41" s="1147"/>
      <c r="S41" s="1147"/>
      <c r="T41" s="1150"/>
      <c r="U41" s="1147"/>
      <c r="V41" s="1149"/>
      <c r="W41" s="1149"/>
      <c r="X41" s="1150"/>
      <c r="Y41" s="1150"/>
      <c r="Z41" s="1149"/>
      <c r="AA41" s="1150"/>
      <c r="AB41" s="1149"/>
      <c r="AC41" s="1149"/>
      <c r="AD41" s="1149"/>
      <c r="AE41" s="1149"/>
      <c r="AF41" s="1150"/>
      <c r="AG41" s="1149"/>
      <c r="AH41" s="1508"/>
      <c r="AI41" s="1508"/>
      <c r="AJ41" s="1508"/>
      <c r="AK41" s="1517"/>
      <c r="AM41" s="650"/>
      <c r="AN41" s="652"/>
      <c r="AO41" s="661"/>
      <c r="AP41" s="652"/>
      <c r="AQ41" s="652"/>
      <c r="AR41" s="652"/>
      <c r="AS41" s="652"/>
      <c r="AT41" s="652"/>
      <c r="AU41" s="652"/>
      <c r="AV41" s="652"/>
      <c r="AW41" s="652"/>
      <c r="AX41" s="652"/>
      <c r="AY41" s="652"/>
      <c r="AZ41" s="652"/>
      <c r="BA41" s="652"/>
      <c r="BB41" s="652"/>
      <c r="BC41" s="652"/>
      <c r="BD41" s="652"/>
      <c r="BE41" s="652"/>
      <c r="BF41" s="652"/>
      <c r="BG41" s="652"/>
      <c r="BH41" s="652"/>
      <c r="BI41" s="652"/>
      <c r="BJ41" s="652"/>
      <c r="BK41" s="652"/>
      <c r="BL41" s="652"/>
      <c r="BM41" s="652"/>
      <c r="BN41" s="652"/>
      <c r="BO41" s="652"/>
      <c r="BP41" s="652"/>
    </row>
    <row r="42" spans="1:68" s="5" customFormat="1" ht="15">
      <c r="A42" s="701" t="s">
        <v>1379</v>
      </c>
      <c r="B42" s="38"/>
      <c r="C42" s="53" t="s">
        <v>1382</v>
      </c>
      <c r="D42" s="1070" t="s">
        <v>566</v>
      </c>
      <c r="E42" s="53"/>
      <c r="F42" s="500">
        <v>43.6</v>
      </c>
      <c r="G42" s="38" t="s">
        <v>751</v>
      </c>
      <c r="H42" s="38"/>
      <c r="I42" s="38"/>
      <c r="J42" s="505">
        <v>125</v>
      </c>
      <c r="K42" s="709"/>
      <c r="L42" s="500"/>
      <c r="M42" s="603"/>
      <c r="N42" s="500"/>
      <c r="O42" s="603"/>
      <c r="P42" s="603"/>
      <c r="Q42" s="603"/>
      <c r="R42" s="1147"/>
      <c r="S42" s="1147"/>
      <c r="T42" s="1150"/>
      <c r="U42" s="1147"/>
      <c r="V42" s="1149"/>
      <c r="W42" s="1149"/>
      <c r="X42" s="1150"/>
      <c r="Y42" s="1150"/>
      <c r="Z42" s="1149"/>
      <c r="AA42" s="1150"/>
      <c r="AB42" s="1149"/>
      <c r="AC42" s="1149"/>
      <c r="AD42" s="1149"/>
      <c r="AE42" s="1149"/>
      <c r="AF42" s="1150"/>
      <c r="AG42" s="1149"/>
      <c r="AH42" s="1508"/>
      <c r="AI42" s="1508"/>
      <c r="AJ42" s="1508"/>
      <c r="AK42" s="1517"/>
      <c r="AM42" s="650"/>
      <c r="AN42" s="652"/>
      <c r="AO42" s="661"/>
      <c r="AP42" s="652"/>
      <c r="AQ42" s="652"/>
      <c r="AR42" s="652"/>
      <c r="AS42" s="652"/>
      <c r="AT42" s="652"/>
      <c r="AU42" s="652"/>
      <c r="AV42" s="652"/>
      <c r="AW42" s="652"/>
      <c r="AX42" s="652"/>
      <c r="AY42" s="652"/>
      <c r="AZ42" s="652"/>
      <c r="BA42" s="652"/>
      <c r="BB42" s="652"/>
      <c r="BC42" s="652"/>
      <c r="BD42" s="652"/>
      <c r="BE42" s="652"/>
      <c r="BF42" s="652"/>
      <c r="BG42" s="652"/>
      <c r="BH42" s="652"/>
      <c r="BI42" s="652"/>
      <c r="BJ42" s="652"/>
      <c r="BK42" s="652"/>
      <c r="BL42" s="652"/>
      <c r="BM42" s="652"/>
      <c r="BN42" s="652"/>
      <c r="BO42" s="652"/>
      <c r="BP42" s="652"/>
    </row>
    <row r="43" spans="1:68" s="16" customFormat="1" ht="15">
      <c r="A43" s="226" t="s">
        <v>1219</v>
      </c>
      <c r="B43" s="36"/>
      <c r="C43" s="36" t="s">
        <v>513</v>
      </c>
      <c r="D43" s="1070" t="s">
        <v>566</v>
      </c>
      <c r="E43" s="36"/>
      <c r="F43" s="530">
        <v>100</v>
      </c>
      <c r="G43" s="36" t="s">
        <v>751</v>
      </c>
      <c r="H43" s="36"/>
      <c r="I43" s="36"/>
      <c r="J43" s="517">
        <v>240</v>
      </c>
      <c r="K43" s="711"/>
      <c r="L43" s="530"/>
      <c r="M43" s="607"/>
      <c r="N43" s="530"/>
      <c r="O43" s="607"/>
      <c r="P43" s="607"/>
      <c r="Q43" s="607"/>
      <c r="R43" s="1147"/>
      <c r="S43" s="1147"/>
      <c r="T43" s="1150"/>
      <c r="U43" s="1147"/>
      <c r="V43" s="1149"/>
      <c r="W43" s="1149"/>
      <c r="X43" s="1150"/>
      <c r="Y43" s="1150"/>
      <c r="Z43" s="1149"/>
      <c r="AA43" s="1150"/>
      <c r="AB43" s="1149"/>
      <c r="AC43" s="1149"/>
      <c r="AD43" s="1149"/>
      <c r="AE43" s="1149"/>
      <c r="AF43" s="1150"/>
      <c r="AG43" s="1149"/>
      <c r="AH43" s="1508"/>
      <c r="AI43" s="1508"/>
      <c r="AJ43" s="1508"/>
      <c r="AK43" s="1517"/>
      <c r="AM43" s="650"/>
      <c r="AN43" s="652"/>
      <c r="AO43" s="661"/>
      <c r="AP43" s="652"/>
      <c r="AQ43" s="652"/>
      <c r="AR43" s="652"/>
      <c r="AS43" s="652"/>
      <c r="AT43" s="652"/>
      <c r="AU43" s="652"/>
      <c r="AV43" s="652"/>
      <c r="AW43" s="652"/>
      <c r="AX43" s="652"/>
      <c r="AY43" s="652"/>
      <c r="AZ43" s="652"/>
      <c r="BA43" s="652"/>
      <c r="BB43" s="652"/>
      <c r="BC43" s="652"/>
      <c r="BD43" s="652"/>
      <c r="BE43" s="652"/>
      <c r="BF43" s="652"/>
      <c r="BG43" s="652"/>
      <c r="BH43" s="652"/>
      <c r="BI43" s="652"/>
      <c r="BJ43" s="652"/>
      <c r="BK43" s="652"/>
      <c r="BL43" s="652"/>
      <c r="BM43" s="652"/>
      <c r="BN43" s="652"/>
      <c r="BO43" s="652"/>
      <c r="BP43" s="652"/>
    </row>
    <row r="44" spans="1:68" s="5" customFormat="1" ht="15">
      <c r="A44" s="672" t="s">
        <v>1219</v>
      </c>
      <c r="B44" s="26"/>
      <c r="C44" s="40" t="s">
        <v>1403</v>
      </c>
      <c r="D44" s="1070" t="s">
        <v>566</v>
      </c>
      <c r="E44" s="40"/>
      <c r="F44" s="500"/>
      <c r="G44" s="26" t="s">
        <v>751</v>
      </c>
      <c r="H44" s="1502"/>
      <c r="I44" s="1502"/>
      <c r="J44" s="546">
        <v>310</v>
      </c>
      <c r="K44" s="717"/>
      <c r="L44" s="500"/>
      <c r="M44" s="603"/>
      <c r="N44" s="500"/>
      <c r="O44" s="603"/>
      <c r="P44" s="603"/>
      <c r="Q44" s="603"/>
      <c r="R44" s="1147"/>
      <c r="S44" s="1147"/>
      <c r="T44" s="1150"/>
      <c r="U44" s="1147"/>
      <c r="V44" s="1149"/>
      <c r="W44" s="1149"/>
      <c r="X44" s="1150"/>
      <c r="Y44" s="1150"/>
      <c r="Z44" s="1149"/>
      <c r="AA44" s="1150"/>
      <c r="AB44" s="1149"/>
      <c r="AC44" s="1149"/>
      <c r="AD44" s="1149"/>
      <c r="AE44" s="1149"/>
      <c r="AF44" s="1150"/>
      <c r="AG44" s="1149"/>
      <c r="AH44" s="1508"/>
      <c r="AI44" s="1508"/>
      <c r="AJ44" s="1508"/>
      <c r="AK44" s="1517"/>
      <c r="AM44" s="650"/>
      <c r="AN44" s="652"/>
      <c r="AO44" s="661"/>
      <c r="AP44" s="652"/>
      <c r="AQ44" s="652"/>
      <c r="AR44" s="652"/>
      <c r="AS44" s="652"/>
      <c r="AT44" s="652"/>
      <c r="AU44" s="652"/>
      <c r="AV44" s="652"/>
      <c r="AW44" s="652"/>
      <c r="AX44" s="652"/>
      <c r="AY44" s="652"/>
      <c r="AZ44" s="652"/>
      <c r="BA44" s="652"/>
      <c r="BB44" s="652"/>
      <c r="BC44" s="652"/>
      <c r="BD44" s="652"/>
      <c r="BE44" s="652"/>
      <c r="BF44" s="652"/>
      <c r="BG44" s="652"/>
      <c r="BH44" s="652"/>
      <c r="BI44" s="652"/>
      <c r="BJ44" s="652"/>
      <c r="BK44" s="652"/>
      <c r="BL44" s="652"/>
      <c r="BM44" s="652"/>
      <c r="BN44" s="652"/>
      <c r="BO44" s="652"/>
      <c r="BP44" s="652"/>
    </row>
    <row r="45" spans="1:68" s="5" customFormat="1" ht="15">
      <c r="A45" s="672" t="s">
        <v>1219</v>
      </c>
      <c r="B45" s="26"/>
      <c r="C45" s="40" t="s">
        <v>1404</v>
      </c>
      <c r="D45" s="1070" t="s">
        <v>566</v>
      </c>
      <c r="E45" s="40"/>
      <c r="F45" s="500"/>
      <c r="G45" s="26" t="s">
        <v>751</v>
      </c>
      <c r="H45" s="1502"/>
      <c r="I45" s="1502"/>
      <c r="J45" s="546">
        <v>53</v>
      </c>
      <c r="K45" s="717"/>
      <c r="L45" s="500"/>
      <c r="M45" s="603"/>
      <c r="N45" s="500"/>
      <c r="O45" s="603"/>
      <c r="P45" s="603"/>
      <c r="Q45" s="603"/>
      <c r="R45" s="1147"/>
      <c r="S45" s="1147"/>
      <c r="T45" s="1150"/>
      <c r="U45" s="1147"/>
      <c r="V45" s="1149"/>
      <c r="W45" s="1149"/>
      <c r="X45" s="1150"/>
      <c r="Y45" s="1150"/>
      <c r="Z45" s="1149"/>
      <c r="AA45" s="1150"/>
      <c r="AB45" s="1149"/>
      <c r="AC45" s="1149"/>
      <c r="AD45" s="1149"/>
      <c r="AE45" s="1149"/>
      <c r="AF45" s="1150"/>
      <c r="AG45" s="1149"/>
      <c r="AH45" s="1508"/>
      <c r="AI45" s="1508"/>
      <c r="AJ45" s="1508"/>
      <c r="AK45" s="1517"/>
      <c r="AM45" s="650"/>
      <c r="AN45" s="652"/>
      <c r="AO45" s="661"/>
      <c r="AP45" s="652"/>
      <c r="AQ45" s="652"/>
      <c r="AR45" s="652"/>
      <c r="AS45" s="652"/>
      <c r="AT45" s="652"/>
      <c r="AU45" s="652"/>
      <c r="AV45" s="652"/>
      <c r="AW45" s="652"/>
      <c r="AX45" s="652"/>
      <c r="AY45" s="652"/>
      <c r="AZ45" s="652"/>
      <c r="BA45" s="652"/>
      <c r="BB45" s="652"/>
      <c r="BC45" s="652"/>
      <c r="BD45" s="652"/>
      <c r="BE45" s="652"/>
      <c r="BF45" s="652"/>
      <c r="BG45" s="652"/>
      <c r="BH45" s="652"/>
      <c r="BI45" s="652"/>
      <c r="BJ45" s="652"/>
      <c r="BK45" s="652"/>
      <c r="BL45" s="652"/>
      <c r="BM45" s="652"/>
      <c r="BN45" s="652"/>
      <c r="BO45" s="652"/>
      <c r="BP45" s="652"/>
    </row>
    <row r="46" spans="1:68" s="16" customFormat="1" ht="15">
      <c r="A46" s="226" t="s">
        <v>1219</v>
      </c>
      <c r="B46" s="36"/>
      <c r="C46" s="36" t="s">
        <v>512</v>
      </c>
      <c r="D46" s="1070" t="s">
        <v>566</v>
      </c>
      <c r="E46" s="36"/>
      <c r="F46" s="530"/>
      <c r="G46" s="36" t="s">
        <v>751</v>
      </c>
      <c r="H46" s="36"/>
      <c r="I46" s="36"/>
      <c r="J46" s="517">
        <v>110</v>
      </c>
      <c r="K46" s="711"/>
      <c r="L46" s="530"/>
      <c r="M46" s="607"/>
      <c r="N46" s="530"/>
      <c r="O46" s="607"/>
      <c r="P46" s="607"/>
      <c r="Q46" s="607"/>
      <c r="R46" s="1148"/>
      <c r="S46" s="1148"/>
      <c r="T46" s="1149"/>
      <c r="U46" s="1148"/>
      <c r="V46" s="1149"/>
      <c r="W46" s="1149"/>
      <c r="X46" s="1149"/>
      <c r="Y46" s="1149"/>
      <c r="Z46" s="1149"/>
      <c r="AA46" s="1149"/>
      <c r="AB46" s="1149"/>
      <c r="AC46" s="1149"/>
      <c r="AD46" s="1149"/>
      <c r="AE46" s="1149"/>
      <c r="AF46" s="1149"/>
      <c r="AG46" s="1149"/>
      <c r="AH46" s="1508"/>
      <c r="AI46" s="1508"/>
      <c r="AJ46" s="1508"/>
      <c r="AK46" s="1517"/>
      <c r="AM46" s="650"/>
      <c r="AN46" s="652"/>
      <c r="AO46" s="661"/>
      <c r="AP46" s="652"/>
      <c r="AQ46" s="652"/>
      <c r="AR46" s="652"/>
      <c r="AS46" s="652"/>
      <c r="AT46" s="652"/>
      <c r="AU46" s="652"/>
      <c r="AV46" s="652"/>
      <c r="AW46" s="652"/>
      <c r="AX46" s="652"/>
      <c r="AY46" s="652"/>
      <c r="AZ46" s="652"/>
      <c r="BA46" s="652"/>
      <c r="BB46" s="652"/>
      <c r="BC46" s="652"/>
      <c r="BD46" s="652"/>
      <c r="BE46" s="652"/>
      <c r="BF46" s="652"/>
      <c r="BG46" s="652"/>
      <c r="BH46" s="652"/>
      <c r="BI46" s="652"/>
      <c r="BJ46" s="652"/>
      <c r="BK46" s="652"/>
      <c r="BL46" s="652"/>
      <c r="BM46" s="652"/>
      <c r="BN46" s="652"/>
      <c r="BO46" s="652"/>
      <c r="BP46" s="652"/>
    </row>
    <row r="47" spans="1:68" s="5" customFormat="1" ht="15">
      <c r="A47" s="672" t="s">
        <v>1219</v>
      </c>
      <c r="B47" s="26"/>
      <c r="C47" s="40" t="s">
        <v>1405</v>
      </c>
      <c r="D47" s="1070" t="s">
        <v>566</v>
      </c>
      <c r="E47" s="40"/>
      <c r="F47" s="500"/>
      <c r="G47" s="26" t="s">
        <v>766</v>
      </c>
      <c r="H47" s="1502"/>
      <c r="I47" s="1502"/>
      <c r="J47" s="546"/>
      <c r="K47" s="717"/>
      <c r="L47" s="500"/>
      <c r="M47" s="603"/>
      <c r="N47" s="500"/>
      <c r="O47" s="603"/>
      <c r="P47" s="603"/>
      <c r="Q47" s="603"/>
      <c r="R47" s="1147"/>
      <c r="S47" s="1147"/>
      <c r="T47" s="1150"/>
      <c r="U47" s="1147"/>
      <c r="V47" s="1149"/>
      <c r="W47" s="1149"/>
      <c r="X47" s="1150"/>
      <c r="Y47" s="1150"/>
      <c r="Z47" s="1149"/>
      <c r="AA47" s="1150"/>
      <c r="AB47" s="1149"/>
      <c r="AC47" s="1149"/>
      <c r="AD47" s="1149"/>
      <c r="AE47" s="1149"/>
      <c r="AF47" s="1150"/>
      <c r="AG47" s="1149"/>
      <c r="AH47" s="1508"/>
      <c r="AI47" s="1508"/>
      <c r="AJ47" s="1508"/>
      <c r="AK47" s="1517"/>
      <c r="AM47" s="650"/>
      <c r="AN47" s="652"/>
      <c r="AO47" s="661"/>
      <c r="AP47" s="652"/>
      <c r="AQ47" s="652"/>
      <c r="AR47" s="652"/>
      <c r="AS47" s="652"/>
      <c r="AT47" s="652"/>
      <c r="AU47" s="652"/>
      <c r="AV47" s="652"/>
      <c r="AW47" s="652"/>
      <c r="AX47" s="652"/>
      <c r="AY47" s="652"/>
      <c r="AZ47" s="652"/>
      <c r="BA47" s="652"/>
      <c r="BB47" s="652"/>
      <c r="BC47" s="652"/>
      <c r="BD47" s="652"/>
      <c r="BE47" s="652"/>
      <c r="BF47" s="652"/>
      <c r="BG47" s="652"/>
      <c r="BH47" s="652"/>
      <c r="BI47" s="652"/>
      <c r="BJ47" s="652"/>
      <c r="BK47" s="652"/>
      <c r="BL47" s="652"/>
      <c r="BM47" s="652"/>
      <c r="BN47" s="652"/>
      <c r="BO47" s="652"/>
      <c r="BP47" s="652"/>
    </row>
    <row r="48" spans="1:68" s="5" customFormat="1" ht="15">
      <c r="A48" s="672" t="s">
        <v>1219</v>
      </c>
      <c r="B48" s="26"/>
      <c r="C48" s="40" t="s">
        <v>1406</v>
      </c>
      <c r="D48" s="1070" t="s">
        <v>566</v>
      </c>
      <c r="E48" s="40"/>
      <c r="F48" s="500"/>
      <c r="G48" s="26" t="s">
        <v>751</v>
      </c>
      <c r="H48" s="1502"/>
      <c r="I48" s="1502"/>
      <c r="J48" s="546"/>
      <c r="K48" s="717"/>
      <c r="L48" s="500"/>
      <c r="M48" s="603"/>
      <c r="N48" s="500"/>
      <c r="O48" s="603"/>
      <c r="P48" s="603"/>
      <c r="Q48" s="603"/>
      <c r="R48" s="1147"/>
      <c r="S48" s="1147"/>
      <c r="T48" s="1150"/>
      <c r="U48" s="1147"/>
      <c r="V48" s="1149"/>
      <c r="W48" s="1149"/>
      <c r="X48" s="1150"/>
      <c r="Y48" s="1150"/>
      <c r="Z48" s="1149"/>
      <c r="AA48" s="1150"/>
      <c r="AB48" s="1149"/>
      <c r="AC48" s="1149"/>
      <c r="AD48" s="1149"/>
      <c r="AE48" s="1149"/>
      <c r="AF48" s="1150"/>
      <c r="AG48" s="1149"/>
      <c r="AH48" s="1508"/>
      <c r="AI48" s="1508"/>
      <c r="AJ48" s="1508"/>
      <c r="AK48" s="1517"/>
      <c r="AM48" s="650"/>
      <c r="AN48" s="652"/>
      <c r="AO48" s="661"/>
      <c r="AP48" s="652"/>
      <c r="AQ48" s="652"/>
      <c r="AR48" s="652"/>
      <c r="AS48" s="652"/>
      <c r="AT48" s="652"/>
      <c r="AU48" s="652"/>
      <c r="AV48" s="652"/>
      <c r="AW48" s="652"/>
      <c r="AX48" s="652"/>
      <c r="AY48" s="652"/>
      <c r="AZ48" s="652"/>
      <c r="BA48" s="652"/>
      <c r="BB48" s="652"/>
      <c r="BC48" s="652"/>
      <c r="BD48" s="652"/>
      <c r="BE48" s="652"/>
      <c r="BF48" s="652"/>
      <c r="BG48" s="652"/>
      <c r="BH48" s="652"/>
      <c r="BI48" s="652"/>
      <c r="BJ48" s="652"/>
      <c r="BK48" s="652"/>
      <c r="BL48" s="652"/>
      <c r="BM48" s="652"/>
      <c r="BN48" s="652"/>
      <c r="BO48" s="652"/>
      <c r="BP48" s="652"/>
    </row>
    <row r="49" spans="1:68" s="5" customFormat="1" ht="15">
      <c r="A49" s="672" t="s">
        <v>1219</v>
      </c>
      <c r="B49" s="26"/>
      <c r="C49" s="40" t="s">
        <v>1407</v>
      </c>
      <c r="D49" s="1070" t="s">
        <v>566</v>
      </c>
      <c r="E49" s="40"/>
      <c r="F49" s="500"/>
      <c r="G49" s="26" t="s">
        <v>751</v>
      </c>
      <c r="H49" s="1502"/>
      <c r="I49" s="1502"/>
      <c r="J49" s="546">
        <v>877</v>
      </c>
      <c r="K49" s="717"/>
      <c r="L49" s="500"/>
      <c r="M49" s="603"/>
      <c r="N49" s="500"/>
      <c r="O49" s="603"/>
      <c r="P49" s="603"/>
      <c r="Q49" s="603"/>
      <c r="R49" s="1147"/>
      <c r="S49" s="1147"/>
      <c r="T49" s="1150"/>
      <c r="U49" s="1147"/>
      <c r="V49" s="1149"/>
      <c r="W49" s="1149"/>
      <c r="X49" s="1150"/>
      <c r="Y49" s="1150"/>
      <c r="Z49" s="1149"/>
      <c r="AA49" s="1150"/>
      <c r="AB49" s="1149"/>
      <c r="AC49" s="1149"/>
      <c r="AD49" s="1149"/>
      <c r="AE49" s="1149"/>
      <c r="AF49" s="1150"/>
      <c r="AG49" s="1149"/>
      <c r="AH49" s="1508"/>
      <c r="AI49" s="1508"/>
      <c r="AJ49" s="1508"/>
      <c r="AK49" s="1517"/>
      <c r="AM49" s="650"/>
      <c r="AN49" s="652"/>
      <c r="AO49" s="661"/>
      <c r="AP49" s="652"/>
      <c r="AQ49" s="652"/>
      <c r="AR49" s="652"/>
      <c r="AS49" s="652"/>
      <c r="AT49" s="652"/>
      <c r="AU49" s="652"/>
      <c r="AV49" s="652"/>
      <c r="AW49" s="652"/>
      <c r="AX49" s="652"/>
      <c r="AY49" s="652"/>
      <c r="AZ49" s="652"/>
      <c r="BA49" s="652"/>
      <c r="BB49" s="652"/>
      <c r="BC49" s="652"/>
      <c r="BD49" s="652"/>
      <c r="BE49" s="652"/>
      <c r="BF49" s="652"/>
      <c r="BG49" s="652"/>
      <c r="BH49" s="652"/>
      <c r="BI49" s="652"/>
      <c r="BJ49" s="652"/>
      <c r="BK49" s="652"/>
      <c r="BL49" s="652"/>
      <c r="BM49" s="652"/>
      <c r="BN49" s="652"/>
      <c r="BO49" s="652"/>
      <c r="BP49" s="652"/>
    </row>
    <row r="50" spans="1:68" s="5" customFormat="1" ht="15">
      <c r="A50" s="672" t="s">
        <v>1219</v>
      </c>
      <c r="B50" s="26"/>
      <c r="C50" s="40" t="s">
        <v>1408</v>
      </c>
      <c r="D50" s="1070" t="s">
        <v>566</v>
      </c>
      <c r="E50" s="40"/>
      <c r="F50" s="500"/>
      <c r="G50" s="26" t="s">
        <v>751</v>
      </c>
      <c r="H50" s="1502"/>
      <c r="I50" s="1502"/>
      <c r="J50" s="546"/>
      <c r="K50" s="717"/>
      <c r="L50" s="500"/>
      <c r="M50" s="603"/>
      <c r="N50" s="500"/>
      <c r="O50" s="603"/>
      <c r="P50" s="603"/>
      <c r="Q50" s="603"/>
      <c r="R50" s="1147"/>
      <c r="S50" s="1147"/>
      <c r="T50" s="1150"/>
      <c r="U50" s="1147"/>
      <c r="V50" s="1149"/>
      <c r="W50" s="1149"/>
      <c r="X50" s="1150"/>
      <c r="Y50" s="1150"/>
      <c r="Z50" s="1149"/>
      <c r="AA50" s="1150"/>
      <c r="AB50" s="1149"/>
      <c r="AC50" s="1149"/>
      <c r="AD50" s="1149"/>
      <c r="AE50" s="1149"/>
      <c r="AF50" s="1150"/>
      <c r="AG50" s="1149"/>
      <c r="AH50" s="1508"/>
      <c r="AI50" s="1508"/>
      <c r="AJ50" s="1508"/>
      <c r="AK50" s="1517"/>
      <c r="AM50" s="650"/>
      <c r="AN50" s="652"/>
      <c r="AO50" s="661"/>
      <c r="AP50" s="652"/>
      <c r="AQ50" s="652"/>
      <c r="AR50" s="652"/>
      <c r="AS50" s="652"/>
      <c r="AT50" s="652"/>
      <c r="AU50" s="652"/>
      <c r="AV50" s="652"/>
      <c r="AW50" s="652"/>
      <c r="AX50" s="652"/>
      <c r="AY50" s="652"/>
      <c r="AZ50" s="652"/>
      <c r="BA50" s="652"/>
      <c r="BB50" s="652"/>
      <c r="BC50" s="652"/>
      <c r="BD50" s="652"/>
      <c r="BE50" s="652"/>
      <c r="BF50" s="652"/>
      <c r="BG50" s="652"/>
      <c r="BH50" s="652"/>
      <c r="BI50" s="652"/>
      <c r="BJ50" s="652"/>
      <c r="BK50" s="652"/>
      <c r="BL50" s="652"/>
      <c r="BM50" s="652"/>
      <c r="BN50" s="652"/>
      <c r="BO50" s="652"/>
      <c r="BP50" s="652"/>
    </row>
    <row r="51" spans="1:68" s="5" customFormat="1" ht="15">
      <c r="A51" s="889"/>
      <c r="B51" s="46"/>
      <c r="C51" s="48"/>
      <c r="D51" s="48"/>
      <c r="E51" s="48"/>
      <c r="F51" s="500"/>
      <c r="G51" s="46"/>
      <c r="H51" s="1303"/>
      <c r="I51" s="1303"/>
      <c r="J51" s="546"/>
      <c r="K51" s="717"/>
      <c r="L51" s="500"/>
      <c r="M51" s="603"/>
      <c r="N51" s="500"/>
      <c r="O51" s="603"/>
      <c r="P51" s="603"/>
      <c r="Q51" s="603"/>
      <c r="R51" s="1147"/>
      <c r="S51" s="1147"/>
      <c r="T51" s="1150"/>
      <c r="U51" s="1147"/>
      <c r="V51" s="1149"/>
      <c r="W51" s="1149"/>
      <c r="X51" s="1150"/>
      <c r="Y51" s="1150"/>
      <c r="Z51" s="1149"/>
      <c r="AA51" s="1150"/>
      <c r="AB51" s="1149"/>
      <c r="AC51" s="1149"/>
      <c r="AD51" s="1149"/>
      <c r="AE51" s="1149"/>
      <c r="AF51" s="1150"/>
      <c r="AG51" s="1149"/>
      <c r="AH51" s="1082"/>
      <c r="AI51" s="1074"/>
      <c r="AJ51" s="1074"/>
      <c r="AK51" s="1075"/>
      <c r="AM51" s="650"/>
      <c r="AN51" s="652"/>
      <c r="AO51" s="661"/>
      <c r="AP51" s="652"/>
      <c r="AQ51" s="652"/>
      <c r="AR51" s="652"/>
      <c r="AS51" s="652"/>
      <c r="AT51" s="652"/>
      <c r="AU51" s="652"/>
      <c r="AV51" s="652"/>
      <c r="AW51" s="652"/>
      <c r="AX51" s="652"/>
      <c r="AY51" s="652"/>
      <c r="AZ51" s="652"/>
      <c r="BA51" s="652"/>
      <c r="BB51" s="652"/>
      <c r="BC51" s="652"/>
      <c r="BD51" s="652"/>
      <c r="BE51" s="652"/>
      <c r="BF51" s="652"/>
      <c r="BG51" s="652"/>
      <c r="BH51" s="652"/>
      <c r="BI51" s="652"/>
      <c r="BJ51" s="652"/>
      <c r="BK51" s="652"/>
      <c r="BL51" s="652"/>
      <c r="BM51" s="652"/>
      <c r="BN51" s="652"/>
      <c r="BO51" s="652"/>
      <c r="BP51" s="652"/>
    </row>
    <row r="52" spans="1:68" s="5" customFormat="1" ht="15">
      <c r="A52" s="1475" t="s">
        <v>567</v>
      </c>
      <c r="B52" s="1757" t="s">
        <v>568</v>
      </c>
      <c r="C52" s="1781">
        <f>COUNTA(C55:C64)</f>
        <v>10</v>
      </c>
      <c r="D52" s="1781"/>
      <c r="E52" s="1495"/>
      <c r="F52" s="527"/>
      <c r="G52" s="27" t="s">
        <v>751</v>
      </c>
      <c r="H52" s="41"/>
      <c r="I52" s="41"/>
      <c r="J52" s="526"/>
      <c r="K52" s="714"/>
      <c r="L52" s="527"/>
      <c r="M52" s="605"/>
      <c r="N52" s="527"/>
      <c r="O52" s="605"/>
      <c r="P52" s="605"/>
      <c r="Q52" s="605"/>
      <c r="R52" s="1148">
        <f t="shared" ref="R52:AG52" si="1">COUNTA(R37:R50)</f>
        <v>0</v>
      </c>
      <c r="S52" s="1148">
        <f t="shared" si="1"/>
        <v>1</v>
      </c>
      <c r="T52" s="1148">
        <f t="shared" si="1"/>
        <v>0</v>
      </c>
      <c r="U52" s="1148">
        <f t="shared" si="1"/>
        <v>0</v>
      </c>
      <c r="V52" s="1148">
        <f t="shared" si="1"/>
        <v>1</v>
      </c>
      <c r="W52" s="1148">
        <f t="shared" si="1"/>
        <v>0</v>
      </c>
      <c r="X52" s="1148">
        <f t="shared" si="1"/>
        <v>0</v>
      </c>
      <c r="Y52" s="1148">
        <f t="shared" si="1"/>
        <v>0</v>
      </c>
      <c r="Z52" s="1148">
        <f t="shared" si="1"/>
        <v>0</v>
      </c>
      <c r="AA52" s="1148">
        <f t="shared" si="1"/>
        <v>0</v>
      </c>
      <c r="AB52" s="1148">
        <f t="shared" si="1"/>
        <v>1</v>
      </c>
      <c r="AC52" s="1148">
        <f t="shared" si="1"/>
        <v>0</v>
      </c>
      <c r="AD52" s="1148">
        <f t="shared" si="1"/>
        <v>0</v>
      </c>
      <c r="AE52" s="1148">
        <f t="shared" si="1"/>
        <v>0</v>
      </c>
      <c r="AF52" s="1148">
        <f t="shared" si="1"/>
        <v>0</v>
      </c>
      <c r="AG52" s="1148">
        <f t="shared" si="1"/>
        <v>0</v>
      </c>
      <c r="AH52" s="1776"/>
      <c r="AI52" s="1777"/>
      <c r="AJ52" s="1777"/>
      <c r="AK52" s="1778"/>
      <c r="AM52" s="650"/>
      <c r="AN52" s="652"/>
      <c r="AO52" s="661"/>
      <c r="AP52" s="652"/>
      <c r="AQ52" s="652"/>
      <c r="AR52" s="652"/>
      <c r="AS52" s="652"/>
      <c r="AT52" s="652"/>
      <c r="AU52" s="652"/>
      <c r="AV52" s="652"/>
      <c r="AW52" s="652"/>
      <c r="AX52" s="652"/>
      <c r="AY52" s="652"/>
      <c r="AZ52" s="652"/>
      <c r="BA52" s="652"/>
      <c r="BB52" s="652"/>
      <c r="BC52" s="652"/>
      <c r="BD52" s="652"/>
      <c r="BE52" s="652"/>
      <c r="BF52" s="652"/>
      <c r="BG52" s="652"/>
      <c r="BH52" s="652"/>
      <c r="BI52" s="652"/>
      <c r="BJ52" s="652"/>
      <c r="BK52" s="652"/>
      <c r="BL52" s="652"/>
      <c r="BM52" s="652"/>
      <c r="BN52" s="652"/>
      <c r="BO52" s="652"/>
      <c r="BP52" s="652"/>
    </row>
    <row r="53" spans="1:68" s="5" customFormat="1" ht="15">
      <c r="A53" s="1756" t="s">
        <v>567</v>
      </c>
      <c r="B53" s="1503"/>
      <c r="C53" s="1782"/>
      <c r="D53" s="1782"/>
      <c r="E53" s="1496"/>
      <c r="F53" s="527"/>
      <c r="G53" s="41"/>
      <c r="H53" s="41"/>
      <c r="I53" s="41"/>
      <c r="J53" s="526">
        <f>SUM(J54:J64)</f>
        <v>4227</v>
      </c>
      <c r="K53" s="714"/>
      <c r="L53" s="737" t="s">
        <v>692</v>
      </c>
      <c r="M53" s="605"/>
      <c r="N53" s="527"/>
      <c r="O53" s="605"/>
      <c r="P53" s="605"/>
      <c r="Q53" s="605"/>
      <c r="R53" s="1148"/>
      <c r="S53" s="1148"/>
      <c r="T53" s="1148"/>
      <c r="U53" s="1148"/>
      <c r="V53" s="1148"/>
      <c r="W53" s="1148"/>
      <c r="X53" s="1148"/>
      <c r="Y53" s="1148"/>
      <c r="Z53" s="1148"/>
      <c r="AA53" s="1148"/>
      <c r="AB53" s="1148"/>
      <c r="AC53" s="1148"/>
      <c r="AD53" s="1148"/>
      <c r="AE53" s="1148"/>
      <c r="AF53" s="1148"/>
      <c r="AG53" s="1148"/>
      <c r="AH53" s="1057"/>
      <c r="AI53" s="1058"/>
      <c r="AJ53" s="1058"/>
      <c r="AK53" s="1059"/>
      <c r="AM53" s="650"/>
      <c r="AN53" s="652"/>
      <c r="AO53" s="661"/>
      <c r="AP53" s="652"/>
      <c r="AQ53" s="652"/>
      <c r="AR53" s="652"/>
      <c r="AS53" s="652"/>
      <c r="AT53" s="652"/>
      <c r="AU53" s="652"/>
      <c r="AV53" s="652"/>
      <c r="AW53" s="652"/>
      <c r="AX53" s="652"/>
      <c r="AY53" s="652"/>
      <c r="AZ53" s="652"/>
      <c r="BA53" s="652"/>
      <c r="BB53" s="652"/>
      <c r="BC53" s="652"/>
      <c r="BD53" s="652"/>
      <c r="BE53" s="652"/>
      <c r="BF53" s="652"/>
      <c r="BG53" s="652"/>
      <c r="BH53" s="652"/>
      <c r="BI53" s="652"/>
      <c r="BJ53" s="652"/>
      <c r="BK53" s="652"/>
      <c r="BL53" s="652"/>
      <c r="BM53" s="652"/>
      <c r="BN53" s="652"/>
      <c r="BO53" s="652"/>
      <c r="BP53" s="652"/>
    </row>
    <row r="54" spans="1:68" s="5" customFormat="1" ht="15">
      <c r="A54" s="1761"/>
      <c r="B54" s="1504"/>
      <c r="C54" s="1783"/>
      <c r="D54" s="1783"/>
      <c r="E54" s="1497"/>
      <c r="F54" s="527"/>
      <c r="H54" s="27"/>
      <c r="I54" s="27"/>
      <c r="J54" s="526">
        <v>393</v>
      </c>
      <c r="K54" s="714"/>
      <c r="L54" s="737" t="s">
        <v>691</v>
      </c>
      <c r="M54" s="605"/>
      <c r="N54" s="737" t="s">
        <v>1519</v>
      </c>
      <c r="O54" s="605"/>
      <c r="P54" s="605"/>
      <c r="Q54" s="737" t="s">
        <v>709</v>
      </c>
      <c r="R54" s="1148" t="s">
        <v>1525</v>
      </c>
      <c r="S54" s="1148" t="s">
        <v>1525</v>
      </c>
      <c r="T54" s="1148"/>
      <c r="U54" s="1148"/>
      <c r="V54" s="1148"/>
      <c r="W54" s="1148"/>
      <c r="X54" s="1148"/>
      <c r="Y54" s="1148"/>
      <c r="Z54" s="1148" t="s">
        <v>1525</v>
      </c>
      <c r="AA54" s="1148"/>
      <c r="AB54" s="1148"/>
      <c r="AC54" s="1148" t="s">
        <v>1525</v>
      </c>
      <c r="AD54" s="1148"/>
      <c r="AE54" s="1148"/>
      <c r="AF54" s="1148"/>
      <c r="AG54" s="1148"/>
      <c r="AH54" s="485"/>
      <c r="AI54" s="485"/>
      <c r="AJ54" s="485"/>
      <c r="AK54" s="544"/>
      <c r="AM54" s="650"/>
      <c r="AN54" s="652"/>
      <c r="AO54" s="661"/>
      <c r="AP54" s="652"/>
      <c r="AQ54" s="652"/>
      <c r="AR54" s="652"/>
      <c r="AS54" s="652"/>
      <c r="AT54" s="652"/>
      <c r="AU54" s="652"/>
      <c r="AV54" s="652"/>
      <c r="AW54" s="652"/>
      <c r="AX54" s="652"/>
      <c r="AY54" s="652"/>
      <c r="AZ54" s="652"/>
      <c r="BA54" s="652"/>
      <c r="BB54" s="652"/>
      <c r="BC54" s="652"/>
      <c r="BD54" s="652"/>
      <c r="BE54" s="652"/>
      <c r="BF54" s="652"/>
      <c r="BG54" s="652"/>
      <c r="BH54" s="652"/>
      <c r="BI54" s="652"/>
      <c r="BJ54" s="652"/>
      <c r="BK54" s="652"/>
      <c r="BL54" s="652"/>
      <c r="BM54" s="652"/>
      <c r="BN54" s="652"/>
      <c r="BO54" s="652"/>
      <c r="BP54" s="652"/>
    </row>
    <row r="55" spans="1:68" s="5" customFormat="1" ht="15">
      <c r="A55" s="226" t="s">
        <v>670</v>
      </c>
      <c r="B55" s="36"/>
      <c r="C55" s="36" t="s">
        <v>671</v>
      </c>
      <c r="D55" s="1757" t="s">
        <v>568</v>
      </c>
      <c r="E55" s="36"/>
      <c r="F55" s="530">
        <v>80.7</v>
      </c>
      <c r="G55" s="36" t="s">
        <v>751</v>
      </c>
      <c r="H55" s="36"/>
      <c r="I55" s="36"/>
      <c r="J55" s="517">
        <v>892</v>
      </c>
      <c r="K55" s="711"/>
      <c r="L55" s="530"/>
      <c r="M55" s="607"/>
      <c r="N55" s="530"/>
      <c r="O55" s="607"/>
      <c r="P55" s="607"/>
      <c r="Q55" s="607"/>
      <c r="R55" s="1148"/>
      <c r="S55" s="1148"/>
      <c r="T55" s="1149"/>
      <c r="U55" s="1148"/>
      <c r="V55" s="1149"/>
      <c r="W55" s="1149"/>
      <c r="X55" s="1149"/>
      <c r="Y55" s="1149"/>
      <c r="Z55" s="1149"/>
      <c r="AA55" s="1149"/>
      <c r="AB55" s="1149"/>
      <c r="AC55" s="1149"/>
      <c r="AD55" s="1149"/>
      <c r="AE55" s="1149"/>
      <c r="AF55" s="1149"/>
      <c r="AG55" s="1149"/>
      <c r="AH55" s="486"/>
      <c r="AI55" s="486"/>
      <c r="AJ55" s="486"/>
      <c r="AK55" s="545"/>
      <c r="AM55" s="650"/>
      <c r="AN55" s="652"/>
      <c r="AO55" s="661"/>
      <c r="AP55" s="652"/>
      <c r="AQ55" s="652"/>
      <c r="AR55" s="652"/>
      <c r="AS55" s="652"/>
      <c r="AT55" s="652"/>
      <c r="AU55" s="652"/>
      <c r="AV55" s="652"/>
      <c r="AW55" s="652"/>
      <c r="AX55" s="652"/>
      <c r="AY55" s="652"/>
      <c r="AZ55" s="652"/>
      <c r="BA55" s="652"/>
      <c r="BB55" s="652"/>
      <c r="BC55" s="652"/>
      <c r="BD55" s="652"/>
      <c r="BE55" s="652"/>
      <c r="BF55" s="652"/>
      <c r="BG55" s="652"/>
      <c r="BH55" s="652"/>
      <c r="BI55" s="652"/>
      <c r="BJ55" s="652"/>
      <c r="BK55" s="652"/>
      <c r="BL55" s="652"/>
      <c r="BM55" s="652"/>
      <c r="BN55" s="652"/>
      <c r="BO55" s="652"/>
      <c r="BP55" s="652"/>
    </row>
    <row r="56" spans="1:68" s="5" customFormat="1" ht="15">
      <c r="A56" s="226" t="s">
        <v>670</v>
      </c>
      <c r="B56" s="36"/>
      <c r="C56" s="36" t="s">
        <v>674</v>
      </c>
      <c r="D56" s="1757" t="s">
        <v>568</v>
      </c>
      <c r="E56" s="36"/>
      <c r="F56" s="530"/>
      <c r="G56" s="36" t="s">
        <v>751</v>
      </c>
      <c r="H56" s="36"/>
      <c r="I56" s="36"/>
      <c r="J56" s="517"/>
      <c r="K56" s="711"/>
      <c r="L56" s="530"/>
      <c r="M56" s="607"/>
      <c r="N56" s="530"/>
      <c r="O56" s="607"/>
      <c r="P56" s="607"/>
      <c r="Q56" s="607"/>
      <c r="R56" s="1148"/>
      <c r="S56" s="1148"/>
      <c r="T56" s="1149"/>
      <c r="U56" s="1148"/>
      <c r="V56" s="1149"/>
      <c r="W56" s="1149"/>
      <c r="X56" s="1149"/>
      <c r="Y56" s="1149"/>
      <c r="Z56" s="1149"/>
      <c r="AA56" s="1149"/>
      <c r="AB56" s="1149"/>
      <c r="AC56" s="1149"/>
      <c r="AD56" s="1149"/>
      <c r="AE56" s="1149"/>
      <c r="AF56" s="1149"/>
      <c r="AG56" s="1149"/>
      <c r="AH56" s="486"/>
      <c r="AI56" s="486"/>
      <c r="AJ56" s="486"/>
      <c r="AK56" s="545"/>
      <c r="AM56" s="650"/>
      <c r="AN56" s="652"/>
      <c r="AO56" s="661"/>
      <c r="AP56" s="652"/>
      <c r="AQ56" s="652"/>
      <c r="AR56" s="652"/>
      <c r="AS56" s="652"/>
      <c r="AT56" s="652"/>
      <c r="AU56" s="652"/>
      <c r="AV56" s="652"/>
      <c r="AW56" s="652"/>
      <c r="AX56" s="652"/>
      <c r="AY56" s="652"/>
      <c r="AZ56" s="652"/>
      <c r="BA56" s="652"/>
      <c r="BB56" s="652"/>
      <c r="BC56" s="652"/>
      <c r="BD56" s="652"/>
      <c r="BE56" s="652"/>
      <c r="BF56" s="652"/>
      <c r="BG56" s="652"/>
      <c r="BH56" s="652"/>
      <c r="BI56" s="652"/>
      <c r="BJ56" s="652"/>
      <c r="BK56" s="652"/>
      <c r="BL56" s="652"/>
      <c r="BM56" s="652"/>
      <c r="BN56" s="652"/>
      <c r="BO56" s="652"/>
      <c r="BP56" s="652"/>
    </row>
    <row r="57" spans="1:68" s="5" customFormat="1" ht="15">
      <c r="A57" s="226" t="s">
        <v>567</v>
      </c>
      <c r="B57" s="36"/>
      <c r="C57" s="36" t="s">
        <v>1415</v>
      </c>
      <c r="D57" s="1757" t="s">
        <v>568</v>
      </c>
      <c r="E57" s="36"/>
      <c r="F57" s="530">
        <v>50.9</v>
      </c>
      <c r="G57" s="36" t="s">
        <v>751</v>
      </c>
      <c r="H57" s="36"/>
      <c r="I57" s="36"/>
      <c r="J57" s="517">
        <v>1005</v>
      </c>
      <c r="K57" s="711"/>
      <c r="L57" s="530"/>
      <c r="M57" s="607"/>
      <c r="N57" s="530"/>
      <c r="O57" s="607"/>
      <c r="P57" s="607"/>
      <c r="Q57" s="607"/>
      <c r="R57" s="1148"/>
      <c r="S57" s="1148"/>
      <c r="T57" s="1149"/>
      <c r="U57" s="1148"/>
      <c r="V57" s="1149"/>
      <c r="W57" s="1149"/>
      <c r="X57" s="1149"/>
      <c r="Y57" s="1149"/>
      <c r="Z57" s="1149"/>
      <c r="AA57" s="1149"/>
      <c r="AB57" s="1149"/>
      <c r="AC57" s="1149"/>
      <c r="AD57" s="1149"/>
      <c r="AE57" s="1149"/>
      <c r="AF57" s="1149"/>
      <c r="AG57" s="1149"/>
      <c r="AH57" s="486"/>
      <c r="AI57" s="486"/>
      <c r="AJ57" s="486"/>
      <c r="AK57" s="545"/>
      <c r="AM57" s="650"/>
      <c r="AN57" s="652"/>
      <c r="AO57" s="661"/>
      <c r="AP57" s="652"/>
      <c r="AQ57" s="652"/>
      <c r="AR57" s="652"/>
      <c r="AS57" s="652"/>
      <c r="AT57" s="652"/>
      <c r="AU57" s="652"/>
      <c r="AV57" s="652"/>
      <c r="AW57" s="652"/>
      <c r="AX57" s="652"/>
      <c r="AY57" s="652"/>
      <c r="AZ57" s="652"/>
      <c r="BA57" s="652"/>
      <c r="BB57" s="652"/>
      <c r="BC57" s="652"/>
      <c r="BD57" s="652"/>
      <c r="BE57" s="652"/>
      <c r="BF57" s="652"/>
      <c r="BG57" s="652"/>
      <c r="BH57" s="652"/>
      <c r="BI57" s="652"/>
      <c r="BJ57" s="652"/>
      <c r="BK57" s="652"/>
      <c r="BL57" s="652"/>
      <c r="BM57" s="652"/>
      <c r="BN57" s="652"/>
      <c r="BO57" s="652"/>
      <c r="BP57" s="652"/>
    </row>
    <row r="58" spans="1:68" s="5" customFormat="1" ht="15">
      <c r="A58" s="226" t="s">
        <v>567</v>
      </c>
      <c r="B58" s="36"/>
      <c r="C58" s="36" t="s">
        <v>1416</v>
      </c>
      <c r="D58" s="1757" t="s">
        <v>568</v>
      </c>
      <c r="E58" s="36"/>
      <c r="F58" s="530">
        <v>50.9</v>
      </c>
      <c r="G58" s="36" t="s">
        <v>751</v>
      </c>
      <c r="H58" s="36"/>
      <c r="I58" s="36"/>
      <c r="J58" s="517">
        <v>16</v>
      </c>
      <c r="K58" s="711"/>
      <c r="L58" s="530"/>
      <c r="M58" s="607"/>
      <c r="N58" s="530"/>
      <c r="O58" s="607"/>
      <c r="P58" s="607"/>
      <c r="Q58" s="607"/>
      <c r="R58" s="1147"/>
      <c r="S58" s="1147"/>
      <c r="T58" s="1150"/>
      <c r="U58" s="1147"/>
      <c r="V58" s="1149"/>
      <c r="W58" s="1149"/>
      <c r="X58" s="1150"/>
      <c r="Y58" s="1150"/>
      <c r="Z58" s="1149"/>
      <c r="AA58" s="1150"/>
      <c r="AB58" s="1149"/>
      <c r="AC58" s="1149"/>
      <c r="AD58" s="1149"/>
      <c r="AE58" s="1149"/>
      <c r="AF58" s="1150"/>
      <c r="AG58" s="1149"/>
      <c r="AH58" s="486"/>
      <c r="AI58" s="486"/>
      <c r="AJ58" s="486"/>
      <c r="AK58" s="545"/>
      <c r="AM58" s="650"/>
      <c r="AN58" s="652"/>
      <c r="AO58" s="661"/>
      <c r="AP58" s="652"/>
      <c r="AQ58" s="652"/>
      <c r="AR58" s="652"/>
      <c r="AS58" s="652"/>
      <c r="AT58" s="652"/>
      <c r="AU58" s="652"/>
      <c r="AV58" s="652"/>
      <c r="AW58" s="652"/>
      <c r="AX58" s="652"/>
      <c r="AY58" s="652"/>
      <c r="AZ58" s="652"/>
      <c r="BA58" s="652"/>
      <c r="BB58" s="652"/>
      <c r="BC58" s="652"/>
      <c r="BD58" s="652"/>
      <c r="BE58" s="652"/>
      <c r="BF58" s="652"/>
      <c r="BG58" s="652"/>
      <c r="BH58" s="652"/>
      <c r="BI58" s="652"/>
      <c r="BJ58" s="652"/>
      <c r="BK58" s="652"/>
      <c r="BL58" s="652"/>
      <c r="BM58" s="652"/>
      <c r="BN58" s="652"/>
      <c r="BO58" s="652"/>
      <c r="BP58" s="652"/>
    </row>
    <row r="59" spans="1:68" s="5" customFormat="1" ht="15">
      <c r="A59" s="226" t="s">
        <v>567</v>
      </c>
      <c r="B59" s="36"/>
      <c r="C59" s="36" t="s">
        <v>570</v>
      </c>
      <c r="D59" s="1757" t="s">
        <v>568</v>
      </c>
      <c r="E59" s="36"/>
      <c r="F59" s="530">
        <v>1.3</v>
      </c>
      <c r="G59" s="36" t="s">
        <v>751</v>
      </c>
      <c r="H59" s="36"/>
      <c r="I59" s="36"/>
      <c r="J59" s="517">
        <v>48</v>
      </c>
      <c r="K59" s="711"/>
      <c r="L59" s="530"/>
      <c r="M59" s="607"/>
      <c r="N59" s="530"/>
      <c r="O59" s="607"/>
      <c r="P59" s="607"/>
      <c r="Q59" s="607"/>
      <c r="R59" s="1148"/>
      <c r="S59" s="1148"/>
      <c r="T59" s="1149"/>
      <c r="U59" s="1148"/>
      <c r="V59" s="1149"/>
      <c r="W59" s="1149"/>
      <c r="X59" s="1149"/>
      <c r="Y59" s="1149"/>
      <c r="Z59" s="1149"/>
      <c r="AA59" s="1149"/>
      <c r="AB59" s="1149"/>
      <c r="AC59" s="1149"/>
      <c r="AD59" s="1149"/>
      <c r="AE59" s="1149"/>
      <c r="AF59" s="1149"/>
      <c r="AG59" s="1149"/>
      <c r="AH59" s="486"/>
      <c r="AI59" s="486"/>
      <c r="AJ59" s="486"/>
      <c r="AK59" s="545"/>
      <c r="AM59" s="650"/>
      <c r="AN59" s="652"/>
      <c r="AO59" s="661"/>
      <c r="AP59" s="652"/>
      <c r="AQ59" s="652"/>
      <c r="AR59" s="652"/>
      <c r="AS59" s="652"/>
      <c r="AT59" s="652"/>
      <c r="AU59" s="652"/>
      <c r="AV59" s="652"/>
      <c r="AW59" s="652"/>
      <c r="AX59" s="652"/>
      <c r="AY59" s="652"/>
      <c r="AZ59" s="652"/>
      <c r="BA59" s="652"/>
      <c r="BB59" s="652"/>
      <c r="BC59" s="652"/>
      <c r="BD59" s="652"/>
      <c r="BE59" s="652"/>
      <c r="BF59" s="652"/>
      <c r="BG59" s="652"/>
      <c r="BH59" s="652"/>
      <c r="BI59" s="652"/>
      <c r="BJ59" s="652"/>
      <c r="BK59" s="652"/>
      <c r="BL59" s="652"/>
      <c r="BM59" s="652"/>
      <c r="BN59" s="652"/>
      <c r="BO59" s="652"/>
      <c r="BP59" s="652"/>
    </row>
    <row r="60" spans="1:68" s="5" customFormat="1" ht="15">
      <c r="A60" s="226" t="s">
        <v>567</v>
      </c>
      <c r="B60" s="36"/>
      <c r="C60" s="36" t="s">
        <v>1420</v>
      </c>
      <c r="D60" s="1757" t="s">
        <v>568</v>
      </c>
      <c r="E60" s="36"/>
      <c r="F60" s="530"/>
      <c r="G60" s="36" t="s">
        <v>751</v>
      </c>
      <c r="H60" s="36"/>
      <c r="I60" s="36"/>
      <c r="J60" s="517"/>
      <c r="K60" s="711"/>
      <c r="L60" s="530"/>
      <c r="M60" s="607"/>
      <c r="N60" s="530"/>
      <c r="O60" s="607"/>
      <c r="P60" s="607"/>
      <c r="Q60" s="607"/>
      <c r="R60" s="1148"/>
      <c r="S60" s="1148"/>
      <c r="T60" s="1149"/>
      <c r="U60" s="1148"/>
      <c r="V60" s="1149"/>
      <c r="W60" s="1149"/>
      <c r="X60" s="1149"/>
      <c r="Y60" s="1149"/>
      <c r="Z60" s="1149"/>
      <c r="AA60" s="1149"/>
      <c r="AB60" s="1149"/>
      <c r="AC60" s="1149"/>
      <c r="AD60" s="1149"/>
      <c r="AE60" s="1149"/>
      <c r="AF60" s="1149"/>
      <c r="AG60" s="1149"/>
      <c r="AH60" s="486"/>
      <c r="AI60" s="486"/>
      <c r="AJ60" s="486"/>
      <c r="AK60" s="545"/>
      <c r="AM60" s="650"/>
      <c r="AN60" s="652"/>
      <c r="AO60" s="661"/>
      <c r="AP60" s="652"/>
      <c r="AQ60" s="652"/>
      <c r="AR60" s="652"/>
      <c r="AS60" s="652"/>
      <c r="AT60" s="652"/>
      <c r="AU60" s="652"/>
      <c r="AV60" s="652"/>
      <c r="AW60" s="652"/>
      <c r="AX60" s="652"/>
      <c r="AY60" s="652"/>
      <c r="AZ60" s="652"/>
      <c r="BA60" s="652"/>
      <c r="BB60" s="652"/>
      <c r="BC60" s="652"/>
      <c r="BD60" s="652"/>
      <c r="BE60" s="652"/>
      <c r="BF60" s="652"/>
      <c r="BG60" s="652"/>
      <c r="BH60" s="652"/>
      <c r="BI60" s="652"/>
      <c r="BJ60" s="652"/>
      <c r="BK60" s="652"/>
      <c r="BL60" s="652"/>
      <c r="BM60" s="652"/>
      <c r="BN60" s="652"/>
      <c r="BO60" s="652"/>
      <c r="BP60" s="652"/>
    </row>
    <row r="61" spans="1:68" s="5" customFormat="1" ht="15">
      <c r="A61" s="226" t="s">
        <v>567</v>
      </c>
      <c r="B61" s="36"/>
      <c r="C61" s="36" t="s">
        <v>593</v>
      </c>
      <c r="D61" s="1757" t="s">
        <v>568</v>
      </c>
      <c r="E61" s="36"/>
      <c r="F61" s="530"/>
      <c r="G61" s="36" t="s">
        <v>751</v>
      </c>
      <c r="H61" s="36"/>
      <c r="I61" s="36"/>
      <c r="J61" s="517">
        <v>805</v>
      </c>
      <c r="K61" s="711"/>
      <c r="L61" s="530"/>
      <c r="M61" s="607"/>
      <c r="N61" s="530"/>
      <c r="O61" s="607"/>
      <c r="P61" s="607"/>
      <c r="Q61" s="607"/>
      <c r="R61" s="1148"/>
      <c r="S61" s="1148"/>
      <c r="T61" s="1149"/>
      <c r="U61" s="1148"/>
      <c r="V61" s="1149"/>
      <c r="W61" s="1149"/>
      <c r="X61" s="1149"/>
      <c r="Y61" s="1149"/>
      <c r="Z61" s="1149"/>
      <c r="AA61" s="1149"/>
      <c r="AB61" s="1149"/>
      <c r="AC61" s="1149"/>
      <c r="AD61" s="1149"/>
      <c r="AE61" s="1149"/>
      <c r="AF61" s="1149"/>
      <c r="AG61" s="1149"/>
      <c r="AH61" s="486"/>
      <c r="AI61" s="486"/>
      <c r="AJ61" s="486"/>
      <c r="AK61" s="545"/>
      <c r="AM61" s="650"/>
      <c r="AN61" s="652"/>
      <c r="AO61" s="661"/>
      <c r="AP61" s="652"/>
      <c r="AQ61" s="652"/>
      <c r="AR61" s="652"/>
      <c r="AS61" s="652"/>
      <c r="AT61" s="652"/>
      <c r="AU61" s="652"/>
      <c r="AV61" s="652"/>
      <c r="AW61" s="652"/>
      <c r="AX61" s="652"/>
      <c r="AY61" s="652"/>
      <c r="AZ61" s="652"/>
      <c r="BA61" s="652"/>
      <c r="BB61" s="652"/>
      <c r="BC61" s="652"/>
      <c r="BD61" s="652"/>
      <c r="BE61" s="652"/>
      <c r="BF61" s="652"/>
      <c r="BG61" s="652"/>
      <c r="BH61" s="652"/>
      <c r="BI61" s="652"/>
      <c r="BJ61" s="652"/>
      <c r="BK61" s="652"/>
      <c r="BL61" s="652"/>
      <c r="BM61" s="652"/>
      <c r="BN61" s="652"/>
      <c r="BO61" s="652"/>
      <c r="BP61" s="652"/>
    </row>
    <row r="62" spans="1:68" s="5" customFormat="1" ht="15">
      <c r="A62" s="226" t="s">
        <v>567</v>
      </c>
      <c r="B62" s="26"/>
      <c r="C62" s="26" t="s">
        <v>575</v>
      </c>
      <c r="D62" s="1757" t="s">
        <v>568</v>
      </c>
      <c r="E62" s="26"/>
      <c r="F62" s="506">
        <v>42.8</v>
      </c>
      <c r="G62" s="26" t="s">
        <v>751</v>
      </c>
      <c r="H62" s="26"/>
      <c r="I62" s="26"/>
      <c r="J62" s="505">
        <v>146</v>
      </c>
      <c r="K62" s="709"/>
      <c r="L62" s="506"/>
      <c r="M62" s="608"/>
      <c r="N62" s="506"/>
      <c r="O62" s="608"/>
      <c r="P62" s="608"/>
      <c r="Q62" s="608"/>
      <c r="R62" s="1147"/>
      <c r="S62" s="1147"/>
      <c r="T62" s="1150"/>
      <c r="U62" s="1147"/>
      <c r="V62" s="1149"/>
      <c r="W62" s="1149"/>
      <c r="X62" s="1150"/>
      <c r="Y62" s="1150"/>
      <c r="Z62" s="1149"/>
      <c r="AA62" s="1150"/>
      <c r="AB62" s="1149"/>
      <c r="AC62" s="1149"/>
      <c r="AD62" s="1149"/>
      <c r="AE62" s="1149"/>
      <c r="AF62" s="1150"/>
      <c r="AG62" s="1149"/>
      <c r="AH62" s="486"/>
      <c r="AI62" s="486"/>
      <c r="AJ62" s="486"/>
      <c r="AK62" s="545"/>
      <c r="AM62" s="650"/>
      <c r="AN62" s="652"/>
      <c r="AO62" s="661"/>
      <c r="AP62" s="652"/>
      <c r="AQ62" s="652"/>
      <c r="AR62" s="652"/>
      <c r="AS62" s="652"/>
      <c r="AT62" s="652"/>
      <c r="AU62" s="652"/>
      <c r="AV62" s="652"/>
      <c r="AW62" s="652"/>
      <c r="AX62" s="652"/>
      <c r="AY62" s="652"/>
      <c r="AZ62" s="652"/>
      <c r="BA62" s="652"/>
      <c r="BB62" s="652"/>
      <c r="BC62" s="652"/>
      <c r="BD62" s="652"/>
      <c r="BE62" s="652"/>
      <c r="BF62" s="652"/>
      <c r="BG62" s="652"/>
      <c r="BH62" s="652"/>
      <c r="BI62" s="652"/>
      <c r="BJ62" s="652"/>
      <c r="BK62" s="652"/>
      <c r="BL62" s="652"/>
      <c r="BM62" s="652"/>
      <c r="BN62" s="652"/>
      <c r="BO62" s="652"/>
      <c r="BP62" s="652"/>
    </row>
    <row r="63" spans="1:68" s="5" customFormat="1" ht="15">
      <c r="A63" s="226" t="s">
        <v>567</v>
      </c>
      <c r="B63" s="36"/>
      <c r="C63" s="36" t="s">
        <v>697</v>
      </c>
      <c r="D63" s="1757" t="s">
        <v>568</v>
      </c>
      <c r="E63" s="36"/>
      <c r="F63" s="530"/>
      <c r="G63" s="36" t="s">
        <v>751</v>
      </c>
      <c r="H63" s="36"/>
      <c r="I63" s="36"/>
      <c r="J63" s="517"/>
      <c r="K63" s="711"/>
      <c r="L63" s="530"/>
      <c r="M63" s="607"/>
      <c r="N63" s="737" t="s">
        <v>2642</v>
      </c>
      <c r="O63" s="607"/>
      <c r="P63" s="607"/>
      <c r="Q63" s="737" t="s">
        <v>940</v>
      </c>
      <c r="R63" s="1148"/>
      <c r="S63" s="1148"/>
      <c r="T63" s="1149"/>
      <c r="U63" s="1148"/>
      <c r="V63" s="1149" t="s">
        <v>1525</v>
      </c>
      <c r="W63" s="1149"/>
      <c r="X63" s="1149"/>
      <c r="Y63" s="1149"/>
      <c r="Z63" s="1149"/>
      <c r="AA63" s="1149"/>
      <c r="AB63" s="1149" t="s">
        <v>1525</v>
      </c>
      <c r="AC63" s="1149"/>
      <c r="AD63" s="1149"/>
      <c r="AE63" s="1149"/>
      <c r="AF63" s="1149"/>
      <c r="AG63" s="1149"/>
      <c r="AH63" s="486"/>
      <c r="AI63" s="486"/>
      <c r="AJ63" s="486"/>
      <c r="AK63" s="545"/>
      <c r="AM63" s="650"/>
      <c r="AN63" s="652"/>
      <c r="AO63" s="661"/>
      <c r="AP63" s="652"/>
      <c r="AQ63" s="652"/>
      <c r="AR63" s="652"/>
      <c r="AS63" s="652"/>
      <c r="AT63" s="652"/>
      <c r="AU63" s="652"/>
      <c r="AV63" s="652"/>
      <c r="AW63" s="652"/>
      <c r="AX63" s="652"/>
      <c r="AY63" s="652"/>
      <c r="AZ63" s="652"/>
      <c r="BA63" s="652"/>
      <c r="BB63" s="652"/>
      <c r="BC63" s="652"/>
      <c r="BD63" s="652"/>
      <c r="BE63" s="652"/>
      <c r="BF63" s="652"/>
      <c r="BG63" s="652"/>
      <c r="BH63" s="652"/>
      <c r="BI63" s="652"/>
      <c r="BJ63" s="652"/>
      <c r="BK63" s="652"/>
      <c r="BL63" s="652"/>
      <c r="BM63" s="652"/>
      <c r="BN63" s="652"/>
      <c r="BO63" s="652"/>
      <c r="BP63" s="652"/>
    </row>
    <row r="64" spans="1:68" s="5" customFormat="1" ht="15">
      <c r="A64" s="226" t="s">
        <v>567</v>
      </c>
      <c r="B64" s="36"/>
      <c r="C64" s="36" t="s">
        <v>672</v>
      </c>
      <c r="D64" s="1757" t="s">
        <v>568</v>
      </c>
      <c r="E64" s="36"/>
      <c r="F64" s="530">
        <v>19</v>
      </c>
      <c r="G64" s="36" t="s">
        <v>751</v>
      </c>
      <c r="H64" s="36"/>
      <c r="I64" s="36"/>
      <c r="J64" s="517">
        <v>922</v>
      </c>
      <c r="K64" s="711"/>
      <c r="L64" s="530"/>
      <c r="M64" s="607"/>
      <c r="N64" s="530"/>
      <c r="O64" s="607"/>
      <c r="P64" s="607"/>
      <c r="Q64" s="607"/>
      <c r="R64" s="1148"/>
      <c r="S64" s="1148"/>
      <c r="T64" s="1149"/>
      <c r="U64" s="1148"/>
      <c r="V64" s="1149"/>
      <c r="W64" s="1149"/>
      <c r="X64" s="1149"/>
      <c r="Y64" s="1149"/>
      <c r="Z64" s="1149"/>
      <c r="AA64" s="1149"/>
      <c r="AB64" s="1149"/>
      <c r="AC64" s="1149"/>
      <c r="AD64" s="1149"/>
      <c r="AE64" s="1149"/>
      <c r="AF64" s="1149"/>
      <c r="AG64" s="1149"/>
      <c r="AH64" s="486"/>
      <c r="AI64" s="486"/>
      <c r="AJ64" s="486"/>
      <c r="AK64" s="545"/>
      <c r="AM64" s="650"/>
      <c r="AN64" s="652"/>
      <c r="AO64" s="661"/>
      <c r="AP64" s="652"/>
      <c r="AQ64" s="652"/>
      <c r="AR64" s="652"/>
      <c r="AS64" s="652"/>
      <c r="AT64" s="652"/>
      <c r="AU64" s="652"/>
      <c r="AV64" s="652"/>
      <c r="AW64" s="652"/>
      <c r="AX64" s="652"/>
      <c r="AY64" s="652"/>
      <c r="AZ64" s="652"/>
      <c r="BA64" s="652"/>
      <c r="BB64" s="652"/>
      <c r="BC64" s="652"/>
      <c r="BD64" s="652"/>
      <c r="BE64" s="652"/>
      <c r="BF64" s="652"/>
      <c r="BG64" s="652"/>
      <c r="BH64" s="652"/>
      <c r="BI64" s="652"/>
      <c r="BJ64" s="652"/>
      <c r="BK64" s="652"/>
      <c r="BL64" s="652"/>
      <c r="BM64" s="652"/>
      <c r="BN64" s="652"/>
      <c r="BO64" s="652"/>
      <c r="BP64" s="652"/>
    </row>
    <row r="65" spans="1:68" s="5" customFormat="1" ht="15">
      <c r="A65" s="226"/>
      <c r="B65" s="36"/>
      <c r="C65" s="36"/>
      <c r="D65" s="36"/>
      <c r="E65" s="36"/>
      <c r="F65" s="530"/>
      <c r="G65" s="36"/>
      <c r="H65" s="36"/>
      <c r="I65" s="36"/>
      <c r="J65" s="517"/>
      <c r="K65" s="711"/>
      <c r="L65" s="530"/>
      <c r="M65" s="607"/>
      <c r="N65" s="530"/>
      <c r="O65" s="607"/>
      <c r="P65" s="607"/>
      <c r="Q65" s="607"/>
      <c r="R65" s="1148"/>
      <c r="S65" s="1148"/>
      <c r="T65" s="1149"/>
      <c r="U65" s="1148"/>
      <c r="V65" s="1149"/>
      <c r="W65" s="1149"/>
      <c r="X65" s="1149"/>
      <c r="Y65" s="1149"/>
      <c r="Z65" s="1149"/>
      <c r="AA65" s="1149"/>
      <c r="AB65" s="1149"/>
      <c r="AC65" s="1149"/>
      <c r="AD65" s="1149"/>
      <c r="AE65" s="1149"/>
      <c r="AF65" s="1149"/>
      <c r="AG65" s="1149"/>
      <c r="AH65" s="1153"/>
      <c r="AI65" s="1083"/>
      <c r="AJ65" s="1083"/>
      <c r="AK65" s="1084"/>
      <c r="AM65" s="650"/>
      <c r="AN65" s="652"/>
      <c r="AO65" s="661"/>
      <c r="AP65" s="652"/>
      <c r="AQ65" s="652"/>
      <c r="AR65" s="652"/>
      <c r="AS65" s="652"/>
      <c r="AT65" s="652"/>
      <c r="AU65" s="652"/>
      <c r="AV65" s="652"/>
      <c r="AW65" s="652"/>
      <c r="AX65" s="652"/>
      <c r="AY65" s="652"/>
      <c r="AZ65" s="652"/>
      <c r="BA65" s="652"/>
      <c r="BB65" s="652"/>
      <c r="BC65" s="652"/>
      <c r="BD65" s="652"/>
      <c r="BE65" s="652"/>
      <c r="BF65" s="652"/>
      <c r="BG65" s="652"/>
      <c r="BH65" s="652"/>
      <c r="BI65" s="652"/>
      <c r="BJ65" s="652"/>
      <c r="BK65" s="652"/>
      <c r="BL65" s="652"/>
      <c r="BM65" s="652"/>
      <c r="BN65" s="652"/>
      <c r="BO65" s="652"/>
      <c r="BP65" s="652"/>
    </row>
    <row r="66" spans="1:68" s="5" customFormat="1" ht="15">
      <c r="A66" s="490"/>
      <c r="B66" s="1757" t="s">
        <v>571</v>
      </c>
      <c r="C66" s="1781">
        <f>COUNTA(C68:C84)</f>
        <v>17</v>
      </c>
      <c r="D66" s="1781"/>
      <c r="E66" s="1495"/>
      <c r="F66" s="527"/>
      <c r="G66" s="27" t="s">
        <v>751</v>
      </c>
      <c r="H66" s="27"/>
      <c r="I66" s="27"/>
      <c r="J66" s="526">
        <f>SUM(J67:J84)</f>
        <v>3134</v>
      </c>
      <c r="K66" s="714"/>
      <c r="L66" s="527"/>
      <c r="M66" s="605"/>
      <c r="N66" s="737" t="s">
        <v>1519</v>
      </c>
      <c r="O66" s="605"/>
      <c r="P66" s="605"/>
      <c r="Q66" s="605"/>
      <c r="R66" s="1148">
        <f t="shared" ref="R66:AG66" si="2">COUNTA(R54:R64)</f>
        <v>1</v>
      </c>
      <c r="S66" s="1148">
        <f t="shared" si="2"/>
        <v>1</v>
      </c>
      <c r="T66" s="1148">
        <f t="shared" si="2"/>
        <v>0</v>
      </c>
      <c r="U66" s="1148">
        <f t="shared" si="2"/>
        <v>0</v>
      </c>
      <c r="V66" s="1148">
        <f t="shared" si="2"/>
        <v>1</v>
      </c>
      <c r="W66" s="1148">
        <f t="shared" si="2"/>
        <v>0</v>
      </c>
      <c r="X66" s="1148">
        <f t="shared" si="2"/>
        <v>0</v>
      </c>
      <c r="Y66" s="1148">
        <f t="shared" si="2"/>
        <v>0</v>
      </c>
      <c r="Z66" s="1148">
        <f t="shared" si="2"/>
        <v>1</v>
      </c>
      <c r="AA66" s="1148">
        <f t="shared" si="2"/>
        <v>0</v>
      </c>
      <c r="AB66" s="1148">
        <f t="shared" si="2"/>
        <v>1</v>
      </c>
      <c r="AC66" s="1148">
        <f t="shared" si="2"/>
        <v>1</v>
      </c>
      <c r="AD66" s="1148">
        <f t="shared" si="2"/>
        <v>0</v>
      </c>
      <c r="AE66" s="1148">
        <f t="shared" si="2"/>
        <v>0</v>
      </c>
      <c r="AF66" s="1148">
        <f t="shared" si="2"/>
        <v>0</v>
      </c>
      <c r="AG66" s="1148">
        <f t="shared" si="2"/>
        <v>0</v>
      </c>
      <c r="AH66" s="1776"/>
      <c r="AI66" s="1777"/>
      <c r="AJ66" s="1777"/>
      <c r="AK66" s="1778"/>
      <c r="AM66" s="650"/>
      <c r="AN66" s="652"/>
      <c r="AO66" s="661"/>
      <c r="AP66" s="652"/>
      <c r="AQ66" s="652"/>
      <c r="AR66" s="652"/>
      <c r="AS66" s="652"/>
      <c r="AT66" s="652"/>
      <c r="AU66" s="652"/>
      <c r="AV66" s="652"/>
      <c r="AW66" s="652"/>
      <c r="AX66" s="652"/>
      <c r="AY66" s="652"/>
      <c r="AZ66" s="652"/>
      <c r="BA66" s="652"/>
      <c r="BB66" s="652"/>
      <c r="BC66" s="652"/>
      <c r="BD66" s="652"/>
      <c r="BE66" s="652"/>
      <c r="BF66" s="652"/>
      <c r="BG66" s="652"/>
      <c r="BH66" s="652"/>
      <c r="BI66" s="652"/>
      <c r="BJ66" s="652"/>
      <c r="BK66" s="652"/>
      <c r="BL66" s="652"/>
      <c r="BM66" s="652"/>
      <c r="BN66" s="652"/>
      <c r="BO66" s="652"/>
      <c r="BP66" s="652"/>
    </row>
    <row r="67" spans="1:68" s="5" customFormat="1" ht="15">
      <c r="A67" s="490" t="s">
        <v>1421</v>
      </c>
      <c r="B67" s="1504"/>
      <c r="C67" s="1783"/>
      <c r="D67" s="1783"/>
      <c r="E67" s="1497"/>
      <c r="F67" s="527"/>
      <c r="H67" s="27"/>
      <c r="I67" s="27"/>
      <c r="J67" s="526">
        <v>2059</v>
      </c>
      <c r="K67" s="714"/>
      <c r="L67" s="737" t="s">
        <v>692</v>
      </c>
      <c r="M67" s="605"/>
      <c r="N67" s="737" t="s">
        <v>2642</v>
      </c>
      <c r="O67" s="605"/>
      <c r="P67" s="605"/>
      <c r="Q67" s="737" t="s">
        <v>940</v>
      </c>
      <c r="R67" s="1148"/>
      <c r="S67" s="1148" t="s">
        <v>1525</v>
      </c>
      <c r="T67" s="1149"/>
      <c r="U67" s="1148"/>
      <c r="V67" s="1149" t="s">
        <v>1525</v>
      </c>
      <c r="W67" s="1149"/>
      <c r="X67" s="1149"/>
      <c r="Y67" s="1149"/>
      <c r="Z67" s="1149" t="s">
        <v>1525</v>
      </c>
      <c r="AA67" s="1149"/>
      <c r="AB67" s="1149" t="s">
        <v>1525</v>
      </c>
      <c r="AC67" s="1149"/>
      <c r="AD67" s="1149"/>
      <c r="AE67" s="1149"/>
      <c r="AF67" s="1149"/>
      <c r="AG67" s="1149"/>
      <c r="AH67" s="1507"/>
      <c r="AI67" s="485"/>
      <c r="AJ67" s="485"/>
      <c r="AK67" s="544"/>
      <c r="AM67" s="650"/>
      <c r="AN67" s="652"/>
      <c r="AO67" s="661"/>
      <c r="AP67" s="652"/>
      <c r="AQ67" s="652"/>
      <c r="AR67" s="652"/>
      <c r="AS67" s="652"/>
      <c r="AT67" s="652"/>
      <c r="AU67" s="652"/>
      <c r="AV67" s="652"/>
      <c r="AW67" s="652"/>
      <c r="AX67" s="652"/>
      <c r="AY67" s="652"/>
      <c r="AZ67" s="652"/>
      <c r="BA67" s="652"/>
      <c r="BB67" s="652"/>
      <c r="BC67" s="652"/>
      <c r="BD67" s="652"/>
      <c r="BE67" s="652"/>
      <c r="BF67" s="652"/>
      <c r="BG67" s="652"/>
      <c r="BH67" s="652"/>
      <c r="BI67" s="652"/>
      <c r="BJ67" s="652"/>
      <c r="BK67" s="652"/>
      <c r="BL67" s="652"/>
      <c r="BM67" s="652"/>
      <c r="BN67" s="652"/>
      <c r="BO67" s="652"/>
      <c r="BP67" s="652"/>
    </row>
    <row r="68" spans="1:68" s="5" customFormat="1" ht="15">
      <c r="A68" s="226" t="s">
        <v>1421</v>
      </c>
      <c r="B68" s="1470"/>
      <c r="C68" s="43" t="s">
        <v>1422</v>
      </c>
      <c r="D68" s="1757" t="s">
        <v>571</v>
      </c>
      <c r="E68" s="43"/>
      <c r="F68" s="503"/>
      <c r="G68" s="36" t="s">
        <v>766</v>
      </c>
      <c r="H68" s="36"/>
      <c r="I68" s="36"/>
      <c r="J68" s="502"/>
      <c r="K68" s="708"/>
      <c r="L68" s="503"/>
      <c r="M68" s="606"/>
      <c r="N68" s="503"/>
      <c r="O68" s="606"/>
      <c r="P68" s="606"/>
      <c r="Q68" s="606"/>
      <c r="R68" s="1148"/>
      <c r="S68" s="1148"/>
      <c r="T68" s="1149"/>
      <c r="U68" s="1148"/>
      <c r="V68" s="1149"/>
      <c r="W68" s="1149"/>
      <c r="X68" s="1149"/>
      <c r="Y68" s="1149"/>
      <c r="Z68" s="1149"/>
      <c r="AA68" s="1149"/>
      <c r="AB68" s="1149"/>
      <c r="AC68" s="1149"/>
      <c r="AD68" s="1149"/>
      <c r="AE68" s="1149"/>
      <c r="AF68" s="1149"/>
      <c r="AG68" s="1149"/>
      <c r="AH68" s="1508"/>
      <c r="AI68" s="486"/>
      <c r="AJ68" s="486"/>
      <c r="AK68" s="545"/>
      <c r="AM68" s="650"/>
      <c r="AN68" s="652"/>
      <c r="AO68" s="661"/>
      <c r="AP68" s="652"/>
      <c r="AQ68" s="652"/>
      <c r="AR68" s="652"/>
      <c r="AS68" s="652"/>
      <c r="AT68" s="652"/>
      <c r="AU68" s="652"/>
      <c r="AV68" s="652"/>
      <c r="AW68" s="652"/>
      <c r="AX68" s="652"/>
      <c r="AY68" s="652"/>
      <c r="AZ68" s="652"/>
      <c r="BA68" s="652"/>
      <c r="BB68" s="652"/>
      <c r="BC68" s="652"/>
      <c r="BD68" s="652"/>
      <c r="BE68" s="652"/>
      <c r="BF68" s="652"/>
      <c r="BG68" s="652"/>
      <c r="BH68" s="652"/>
      <c r="BI68" s="652"/>
      <c r="BJ68" s="652"/>
      <c r="BK68" s="652"/>
      <c r="BL68" s="652"/>
      <c r="BM68" s="652"/>
      <c r="BN68" s="652"/>
      <c r="BO68" s="652"/>
      <c r="BP68" s="652"/>
    </row>
    <row r="69" spans="1:68" s="5" customFormat="1" ht="15">
      <c r="A69" s="226" t="s">
        <v>1421</v>
      </c>
      <c r="B69" s="26"/>
      <c r="C69" s="26" t="s">
        <v>1423</v>
      </c>
      <c r="D69" s="1757" t="s">
        <v>571</v>
      </c>
      <c r="E69" s="26"/>
      <c r="F69" s="506"/>
      <c r="G69" s="26" t="s">
        <v>751</v>
      </c>
      <c r="H69" s="26"/>
      <c r="I69" s="26"/>
      <c r="J69" s="505"/>
      <c r="K69" s="709"/>
      <c r="L69" s="506"/>
      <c r="M69" s="608"/>
      <c r="N69" s="506"/>
      <c r="O69" s="608"/>
      <c r="P69" s="608"/>
      <c r="Q69" s="608"/>
      <c r="R69" s="1147"/>
      <c r="S69" s="1147"/>
      <c r="T69" s="1150"/>
      <c r="U69" s="1147"/>
      <c r="V69" s="1149"/>
      <c r="W69" s="1149"/>
      <c r="X69" s="1150"/>
      <c r="Y69" s="1150"/>
      <c r="Z69" s="1149"/>
      <c r="AA69" s="1150"/>
      <c r="AB69" s="1149"/>
      <c r="AC69" s="1149"/>
      <c r="AD69" s="1149"/>
      <c r="AE69" s="1149"/>
      <c r="AF69" s="1150"/>
      <c r="AG69" s="1149"/>
      <c r="AH69" s="1508"/>
      <c r="AI69" s="486"/>
      <c r="AJ69" s="486"/>
      <c r="AK69" s="545"/>
      <c r="AM69" s="650"/>
      <c r="AN69" s="652"/>
      <c r="AO69" s="661"/>
      <c r="AP69" s="652"/>
      <c r="AQ69" s="652"/>
      <c r="AR69" s="652"/>
      <c r="AS69" s="652"/>
      <c r="AT69" s="652"/>
      <c r="AU69" s="652"/>
      <c r="AV69" s="652"/>
      <c r="AW69" s="652"/>
      <c r="AX69" s="652"/>
      <c r="AY69" s="652"/>
      <c r="AZ69" s="652"/>
      <c r="BA69" s="652"/>
      <c r="BB69" s="652"/>
      <c r="BC69" s="652"/>
      <c r="BD69" s="652"/>
      <c r="BE69" s="652"/>
      <c r="BF69" s="652"/>
      <c r="BG69" s="652"/>
      <c r="BH69" s="652"/>
      <c r="BI69" s="652"/>
      <c r="BJ69" s="652"/>
      <c r="BK69" s="652"/>
      <c r="BL69" s="652"/>
      <c r="BM69" s="652"/>
      <c r="BN69" s="652"/>
      <c r="BO69" s="652"/>
      <c r="BP69" s="652"/>
    </row>
    <row r="70" spans="1:68" s="5" customFormat="1" ht="15">
      <c r="A70" s="226" t="s">
        <v>1421</v>
      </c>
      <c r="B70" s="26"/>
      <c r="C70" s="26" t="s">
        <v>1424</v>
      </c>
      <c r="D70" s="1757" t="s">
        <v>571</v>
      </c>
      <c r="E70" s="26"/>
      <c r="F70" s="506">
        <v>24.4</v>
      </c>
      <c r="G70" s="26" t="s">
        <v>751</v>
      </c>
      <c r="H70" s="26"/>
      <c r="I70" s="26"/>
      <c r="J70" s="505">
        <v>40</v>
      </c>
      <c r="K70" s="709"/>
      <c r="L70" s="506"/>
      <c r="M70" s="608"/>
      <c r="N70" s="506"/>
      <c r="O70" s="608"/>
      <c r="P70" s="608"/>
      <c r="Q70" s="608"/>
      <c r="R70" s="1147"/>
      <c r="S70" s="1147"/>
      <c r="T70" s="1150"/>
      <c r="U70" s="1147"/>
      <c r="V70" s="1149"/>
      <c r="W70" s="1149"/>
      <c r="X70" s="1150"/>
      <c r="Y70" s="1150"/>
      <c r="Z70" s="1149"/>
      <c r="AA70" s="1150"/>
      <c r="AB70" s="1149"/>
      <c r="AC70" s="1149"/>
      <c r="AD70" s="1149"/>
      <c r="AE70" s="1149"/>
      <c r="AF70" s="1150"/>
      <c r="AG70" s="1149"/>
      <c r="AH70" s="1508"/>
      <c r="AI70" s="486"/>
      <c r="AJ70" s="486"/>
      <c r="AK70" s="545"/>
      <c r="AM70" s="650"/>
      <c r="AN70" s="652"/>
      <c r="AO70" s="661"/>
      <c r="AP70" s="652"/>
      <c r="AQ70" s="652"/>
      <c r="AR70" s="652"/>
      <c r="AS70" s="652"/>
      <c r="AT70" s="652"/>
      <c r="AU70" s="652"/>
      <c r="AV70" s="652"/>
      <c r="AW70" s="652"/>
      <c r="AX70" s="652"/>
      <c r="AY70" s="652"/>
      <c r="AZ70" s="652"/>
      <c r="BA70" s="652"/>
      <c r="BB70" s="652"/>
      <c r="BC70" s="652"/>
      <c r="BD70" s="652"/>
      <c r="BE70" s="652"/>
      <c r="BF70" s="652"/>
      <c r="BG70" s="652"/>
      <c r="BH70" s="652"/>
      <c r="BI70" s="652"/>
      <c r="BJ70" s="652"/>
      <c r="BK70" s="652"/>
      <c r="BL70" s="652"/>
      <c r="BM70" s="652"/>
      <c r="BN70" s="652"/>
      <c r="BO70" s="652"/>
      <c r="BP70" s="652"/>
    </row>
    <row r="71" spans="1:68" s="5" customFormat="1" ht="15">
      <c r="A71" s="226" t="s">
        <v>1421</v>
      </c>
      <c r="B71" s="26"/>
      <c r="C71" s="26" t="s">
        <v>572</v>
      </c>
      <c r="D71" s="1757" t="s">
        <v>571</v>
      </c>
      <c r="E71" s="26"/>
      <c r="F71" s="506">
        <v>8.1999999999999993</v>
      </c>
      <c r="G71" s="26" t="s">
        <v>751</v>
      </c>
      <c r="H71" s="26"/>
      <c r="I71" s="26"/>
      <c r="J71" s="505">
        <v>610</v>
      </c>
      <c r="K71" s="709"/>
      <c r="L71" s="506"/>
      <c r="M71" s="608"/>
      <c r="N71" s="506"/>
      <c r="O71" s="608"/>
      <c r="P71" s="608"/>
      <c r="Q71" s="608"/>
      <c r="R71" s="1147"/>
      <c r="S71" s="1147"/>
      <c r="T71" s="1150"/>
      <c r="U71" s="1147"/>
      <c r="V71" s="1149"/>
      <c r="W71" s="1149"/>
      <c r="X71" s="1150"/>
      <c r="Y71" s="1150"/>
      <c r="Z71" s="1149"/>
      <c r="AA71" s="1150"/>
      <c r="AB71" s="1149"/>
      <c r="AC71" s="1149"/>
      <c r="AD71" s="1149"/>
      <c r="AE71" s="1149"/>
      <c r="AF71" s="1150"/>
      <c r="AG71" s="1149"/>
      <c r="AH71" s="1508"/>
      <c r="AI71" s="486"/>
      <c r="AJ71" s="486"/>
      <c r="AK71" s="545"/>
      <c r="AM71" s="650"/>
      <c r="AN71" s="652"/>
      <c r="AO71" s="661"/>
      <c r="AP71" s="652"/>
      <c r="AQ71" s="652"/>
      <c r="AR71" s="652"/>
      <c r="AS71" s="652"/>
      <c r="AT71" s="652"/>
      <c r="AU71" s="652"/>
      <c r="AV71" s="652"/>
      <c r="AW71" s="652"/>
      <c r="AX71" s="652"/>
      <c r="AY71" s="652"/>
      <c r="AZ71" s="652"/>
      <c r="BA71" s="652"/>
      <c r="BB71" s="652"/>
      <c r="BC71" s="652"/>
      <c r="BD71" s="652"/>
      <c r="BE71" s="652"/>
      <c r="BF71" s="652"/>
      <c r="BG71" s="652"/>
      <c r="BH71" s="652"/>
      <c r="BI71" s="652"/>
      <c r="BJ71" s="652"/>
      <c r="BK71" s="652"/>
      <c r="BL71" s="652"/>
      <c r="BM71" s="652"/>
      <c r="BN71" s="652"/>
      <c r="BO71" s="652"/>
      <c r="BP71" s="652"/>
    </row>
    <row r="72" spans="1:68" s="5" customFormat="1" ht="15">
      <c r="A72" s="226" t="s">
        <v>1421</v>
      </c>
      <c r="B72" s="26"/>
      <c r="C72" s="26" t="s">
        <v>1425</v>
      </c>
      <c r="D72" s="1757" t="s">
        <v>571</v>
      </c>
      <c r="E72" s="26"/>
      <c r="F72" s="506"/>
      <c r="G72" s="26" t="s">
        <v>751</v>
      </c>
      <c r="H72" s="26"/>
      <c r="I72" s="26"/>
      <c r="J72" s="505"/>
      <c r="K72" s="709"/>
      <c r="L72" s="506"/>
      <c r="M72" s="608"/>
      <c r="N72" s="506"/>
      <c r="O72" s="608"/>
      <c r="P72" s="608"/>
      <c r="Q72" s="608"/>
      <c r="R72" s="1147"/>
      <c r="S72" s="1147"/>
      <c r="T72" s="1150"/>
      <c r="U72" s="1147"/>
      <c r="V72" s="1149"/>
      <c r="W72" s="1149"/>
      <c r="X72" s="1150"/>
      <c r="Y72" s="1150"/>
      <c r="Z72" s="1149"/>
      <c r="AA72" s="1150"/>
      <c r="AB72" s="1149"/>
      <c r="AC72" s="1149"/>
      <c r="AD72" s="1149"/>
      <c r="AE72" s="1149"/>
      <c r="AF72" s="1150"/>
      <c r="AG72" s="1149"/>
      <c r="AH72" s="1508"/>
      <c r="AI72" s="486"/>
      <c r="AJ72" s="486"/>
      <c r="AK72" s="545"/>
      <c r="AM72" s="650"/>
      <c r="AN72" s="652"/>
      <c r="AO72" s="661"/>
      <c r="AP72" s="652"/>
      <c r="AQ72" s="652"/>
      <c r="AR72" s="652"/>
      <c r="AS72" s="652"/>
      <c r="AT72" s="652"/>
      <c r="AU72" s="652"/>
      <c r="AV72" s="652"/>
      <c r="AW72" s="652"/>
      <c r="AX72" s="652"/>
      <c r="AY72" s="652"/>
      <c r="AZ72" s="652"/>
      <c r="BA72" s="652"/>
      <c r="BB72" s="652"/>
      <c r="BC72" s="652"/>
      <c r="BD72" s="652"/>
      <c r="BE72" s="652"/>
      <c r="BF72" s="652"/>
      <c r="BG72" s="652"/>
      <c r="BH72" s="652"/>
      <c r="BI72" s="652"/>
      <c r="BJ72" s="652"/>
      <c r="BK72" s="652"/>
      <c r="BL72" s="652"/>
      <c r="BM72" s="652"/>
      <c r="BN72" s="652"/>
      <c r="BO72" s="652"/>
      <c r="BP72" s="652"/>
    </row>
    <row r="73" spans="1:68" s="5" customFormat="1" ht="15">
      <c r="A73" s="226" t="s">
        <v>1421</v>
      </c>
      <c r="B73" s="26"/>
      <c r="C73" s="26" t="s">
        <v>574</v>
      </c>
      <c r="D73" s="1757" t="s">
        <v>571</v>
      </c>
      <c r="E73" s="26"/>
      <c r="F73" s="506">
        <v>26.6</v>
      </c>
      <c r="G73" s="26" t="s">
        <v>751</v>
      </c>
      <c r="H73" s="26"/>
      <c r="I73" s="26"/>
      <c r="J73" s="505">
        <v>189</v>
      </c>
      <c r="K73" s="709"/>
      <c r="L73" s="506"/>
      <c r="M73" s="608"/>
      <c r="N73" s="506"/>
      <c r="O73" s="608"/>
      <c r="P73" s="608"/>
      <c r="Q73" s="608"/>
      <c r="R73" s="1147"/>
      <c r="S73" s="1147"/>
      <c r="T73" s="1150"/>
      <c r="U73" s="1147"/>
      <c r="V73" s="1149"/>
      <c r="W73" s="1149"/>
      <c r="X73" s="1150"/>
      <c r="Y73" s="1150"/>
      <c r="Z73" s="1149"/>
      <c r="AA73" s="1150"/>
      <c r="AB73" s="1149"/>
      <c r="AC73" s="1149"/>
      <c r="AD73" s="1149"/>
      <c r="AE73" s="1149"/>
      <c r="AF73" s="1150"/>
      <c r="AG73" s="1149"/>
      <c r="AH73" s="1508"/>
      <c r="AI73" s="486"/>
      <c r="AJ73" s="486"/>
      <c r="AK73" s="545"/>
      <c r="AM73" s="650"/>
      <c r="AN73" s="652"/>
      <c r="AO73" s="661"/>
      <c r="AP73" s="652"/>
      <c r="AQ73" s="652"/>
      <c r="AR73" s="652"/>
      <c r="AS73" s="652"/>
      <c r="AT73" s="652"/>
      <c r="AU73" s="652"/>
      <c r="AV73" s="652"/>
      <c r="AW73" s="652"/>
      <c r="AX73" s="652"/>
      <c r="AY73" s="652"/>
      <c r="AZ73" s="652"/>
      <c r="BA73" s="652"/>
      <c r="BB73" s="652"/>
      <c r="BC73" s="652"/>
      <c r="BD73" s="652"/>
      <c r="BE73" s="652"/>
      <c r="BF73" s="652"/>
      <c r="BG73" s="652"/>
      <c r="BH73" s="652"/>
      <c r="BI73" s="652"/>
      <c r="BJ73" s="652"/>
      <c r="BK73" s="652"/>
      <c r="BL73" s="652"/>
      <c r="BM73" s="652"/>
      <c r="BN73" s="652"/>
      <c r="BO73" s="652"/>
      <c r="BP73" s="652"/>
    </row>
    <row r="74" spans="1:68" s="5" customFormat="1" ht="15">
      <c r="A74" s="226" t="s">
        <v>1421</v>
      </c>
      <c r="B74" s="26"/>
      <c r="C74" s="26" t="s">
        <v>1426</v>
      </c>
      <c r="D74" s="1757" t="s">
        <v>571</v>
      </c>
      <c r="E74" s="26"/>
      <c r="F74" s="506"/>
      <c r="G74" s="26" t="s">
        <v>751</v>
      </c>
      <c r="H74" s="26"/>
      <c r="I74" s="26"/>
      <c r="J74" s="505"/>
      <c r="K74" s="709"/>
      <c r="L74" s="506"/>
      <c r="M74" s="608"/>
      <c r="N74" s="506"/>
      <c r="O74" s="608"/>
      <c r="P74" s="608"/>
      <c r="Q74" s="608"/>
      <c r="R74" s="1147"/>
      <c r="S74" s="1147"/>
      <c r="T74" s="1150"/>
      <c r="U74" s="1147"/>
      <c r="V74" s="1149"/>
      <c r="W74" s="1149"/>
      <c r="X74" s="1150"/>
      <c r="Y74" s="1150"/>
      <c r="Z74" s="1149"/>
      <c r="AA74" s="1150"/>
      <c r="AB74" s="1149"/>
      <c r="AC74" s="1149"/>
      <c r="AD74" s="1149"/>
      <c r="AE74" s="1149"/>
      <c r="AF74" s="1150"/>
      <c r="AG74" s="1149"/>
      <c r="AH74" s="1508"/>
      <c r="AI74" s="486"/>
      <c r="AJ74" s="486"/>
      <c r="AK74" s="545"/>
      <c r="AM74" s="650"/>
      <c r="AN74" s="652"/>
      <c r="AO74" s="661"/>
      <c r="AP74" s="652"/>
      <c r="AQ74" s="652"/>
      <c r="AR74" s="652"/>
      <c r="AS74" s="652"/>
      <c r="AT74" s="652"/>
      <c r="AU74" s="652"/>
      <c r="AV74" s="652"/>
      <c r="AW74" s="652"/>
      <c r="AX74" s="652"/>
      <c r="AY74" s="652"/>
      <c r="AZ74" s="652"/>
      <c r="BA74" s="652"/>
      <c r="BB74" s="652"/>
      <c r="BC74" s="652"/>
      <c r="BD74" s="652"/>
      <c r="BE74" s="652"/>
      <c r="BF74" s="652"/>
      <c r="BG74" s="652"/>
      <c r="BH74" s="652"/>
      <c r="BI74" s="652"/>
      <c r="BJ74" s="652"/>
      <c r="BK74" s="652"/>
      <c r="BL74" s="652"/>
      <c r="BM74" s="652"/>
      <c r="BN74" s="652"/>
      <c r="BO74" s="652"/>
      <c r="BP74" s="652"/>
    </row>
    <row r="75" spans="1:68" s="5" customFormat="1" ht="15">
      <c r="A75" s="226" t="s">
        <v>1421</v>
      </c>
      <c r="B75" s="26"/>
      <c r="C75" s="26" t="s">
        <v>1427</v>
      </c>
      <c r="D75" s="1757" t="s">
        <v>571</v>
      </c>
      <c r="E75" s="26"/>
      <c r="F75" s="506"/>
      <c r="G75" s="26" t="s">
        <v>751</v>
      </c>
      <c r="H75" s="26"/>
      <c r="I75" s="26"/>
      <c r="J75" s="505"/>
      <c r="K75" s="709"/>
      <c r="L75" s="506"/>
      <c r="M75" s="608"/>
      <c r="N75" s="506"/>
      <c r="O75" s="608"/>
      <c r="P75" s="608"/>
      <c r="Q75" s="608"/>
      <c r="R75" s="1147"/>
      <c r="S75" s="1147"/>
      <c r="T75" s="1150"/>
      <c r="U75" s="1147"/>
      <c r="V75" s="1149"/>
      <c r="W75" s="1149"/>
      <c r="X75" s="1150"/>
      <c r="Y75" s="1150"/>
      <c r="Z75" s="1149"/>
      <c r="AA75" s="1150"/>
      <c r="AB75" s="1149"/>
      <c r="AC75" s="1149"/>
      <c r="AD75" s="1149"/>
      <c r="AE75" s="1149"/>
      <c r="AF75" s="1150"/>
      <c r="AG75" s="1149"/>
      <c r="AH75" s="1508"/>
      <c r="AI75" s="486"/>
      <c r="AJ75" s="486"/>
      <c r="AK75" s="545"/>
      <c r="AM75" s="650"/>
      <c r="AN75" s="652"/>
      <c r="AO75" s="661"/>
      <c r="AP75" s="652"/>
      <c r="AQ75" s="652"/>
      <c r="AR75" s="652"/>
      <c r="AS75" s="652"/>
      <c r="AT75" s="652"/>
      <c r="AU75" s="652"/>
      <c r="AV75" s="652"/>
      <c r="AW75" s="652"/>
      <c r="AX75" s="652"/>
      <c r="AY75" s="652"/>
      <c r="AZ75" s="652"/>
      <c r="BA75" s="652"/>
      <c r="BB75" s="652"/>
      <c r="BC75" s="652"/>
      <c r="BD75" s="652"/>
      <c r="BE75" s="652"/>
      <c r="BF75" s="652"/>
      <c r="BG75" s="652"/>
      <c r="BH75" s="652"/>
      <c r="BI75" s="652"/>
      <c r="BJ75" s="652"/>
      <c r="BK75" s="652"/>
      <c r="BL75" s="652"/>
      <c r="BM75" s="652"/>
      <c r="BN75" s="652"/>
      <c r="BO75" s="652"/>
      <c r="BP75" s="652"/>
    </row>
    <row r="76" spans="1:68" s="5" customFormat="1" ht="15">
      <c r="A76" s="226" t="s">
        <v>1421</v>
      </c>
      <c r="B76" s="26"/>
      <c r="C76" s="26" t="s">
        <v>1428</v>
      </c>
      <c r="D76" s="1757" t="s">
        <v>571</v>
      </c>
      <c r="E76" s="26"/>
      <c r="F76" s="506"/>
      <c r="G76" s="26" t="s">
        <v>766</v>
      </c>
      <c r="H76" s="26"/>
      <c r="I76" s="26"/>
      <c r="J76" s="505"/>
      <c r="K76" s="709"/>
      <c r="L76" s="506"/>
      <c r="M76" s="608"/>
      <c r="N76" s="506"/>
      <c r="O76" s="608"/>
      <c r="P76" s="608"/>
      <c r="Q76" s="608"/>
      <c r="R76" s="1147"/>
      <c r="S76" s="1147"/>
      <c r="T76" s="1150"/>
      <c r="U76" s="1147"/>
      <c r="V76" s="1149"/>
      <c r="W76" s="1149"/>
      <c r="X76" s="1150"/>
      <c r="Y76" s="1150"/>
      <c r="Z76" s="1149"/>
      <c r="AA76" s="1150"/>
      <c r="AB76" s="1149"/>
      <c r="AC76" s="1149"/>
      <c r="AD76" s="1149"/>
      <c r="AE76" s="1149"/>
      <c r="AF76" s="1150"/>
      <c r="AG76" s="1149"/>
      <c r="AH76" s="1508"/>
      <c r="AI76" s="486"/>
      <c r="AJ76" s="486"/>
      <c r="AK76" s="545"/>
      <c r="AM76" s="650"/>
      <c r="AN76" s="652"/>
      <c r="AO76" s="661"/>
      <c r="AP76" s="652"/>
      <c r="AQ76" s="652"/>
      <c r="AR76" s="652"/>
      <c r="AS76" s="652"/>
      <c r="AT76" s="652"/>
      <c r="AU76" s="652"/>
      <c r="AV76" s="652"/>
      <c r="AW76" s="652"/>
      <c r="AX76" s="652"/>
      <c r="AY76" s="652"/>
      <c r="AZ76" s="652"/>
      <c r="BA76" s="652"/>
      <c r="BB76" s="652"/>
      <c r="BC76" s="652"/>
      <c r="BD76" s="652"/>
      <c r="BE76" s="652"/>
      <c r="BF76" s="652"/>
      <c r="BG76" s="652"/>
      <c r="BH76" s="652"/>
      <c r="BI76" s="652"/>
      <c r="BJ76" s="652"/>
      <c r="BK76" s="652"/>
      <c r="BL76" s="652"/>
      <c r="BM76" s="652"/>
      <c r="BN76" s="652"/>
      <c r="BO76" s="652"/>
      <c r="BP76" s="652"/>
    </row>
    <row r="77" spans="1:68" s="5" customFormat="1" ht="15">
      <c r="A77" s="226" t="s">
        <v>1421</v>
      </c>
      <c r="B77" s="26"/>
      <c r="C77" s="26" t="s">
        <v>1429</v>
      </c>
      <c r="D77" s="1757" t="s">
        <v>571</v>
      </c>
      <c r="E77" s="26"/>
      <c r="F77" s="506"/>
      <c r="G77" s="26" t="s">
        <v>751</v>
      </c>
      <c r="H77" s="26"/>
      <c r="I77" s="26"/>
      <c r="J77" s="505"/>
      <c r="K77" s="709"/>
      <c r="L77" s="506"/>
      <c r="M77" s="608"/>
      <c r="N77" s="506"/>
      <c r="O77" s="608"/>
      <c r="P77" s="608"/>
      <c r="Q77" s="608"/>
      <c r="R77" s="1147"/>
      <c r="S77" s="1147"/>
      <c r="T77" s="1150"/>
      <c r="U77" s="1147"/>
      <c r="V77" s="1149"/>
      <c r="W77" s="1149"/>
      <c r="X77" s="1150"/>
      <c r="Y77" s="1150"/>
      <c r="Z77" s="1149"/>
      <c r="AA77" s="1150"/>
      <c r="AB77" s="1149"/>
      <c r="AC77" s="1149"/>
      <c r="AD77" s="1149"/>
      <c r="AE77" s="1149"/>
      <c r="AF77" s="1150"/>
      <c r="AG77" s="1149"/>
      <c r="AH77" s="1508"/>
      <c r="AI77" s="486"/>
      <c r="AJ77" s="486"/>
      <c r="AK77" s="545"/>
      <c r="AM77" s="650"/>
      <c r="AN77" s="652"/>
      <c r="AO77" s="661"/>
      <c r="AP77" s="652"/>
      <c r="AQ77" s="652"/>
      <c r="AR77" s="652"/>
      <c r="AS77" s="652"/>
      <c r="AT77" s="652"/>
      <c r="AU77" s="652"/>
      <c r="AV77" s="652"/>
      <c r="AW77" s="652"/>
      <c r="AX77" s="652"/>
      <c r="AY77" s="652"/>
      <c r="AZ77" s="652"/>
      <c r="BA77" s="652"/>
      <c r="BB77" s="652"/>
      <c r="BC77" s="652"/>
      <c r="BD77" s="652"/>
      <c r="BE77" s="652"/>
      <c r="BF77" s="652"/>
      <c r="BG77" s="652"/>
      <c r="BH77" s="652"/>
      <c r="BI77" s="652"/>
      <c r="BJ77" s="652"/>
      <c r="BK77" s="652"/>
      <c r="BL77" s="652"/>
      <c r="BM77" s="652"/>
      <c r="BN77" s="652"/>
      <c r="BO77" s="652"/>
      <c r="BP77" s="652"/>
    </row>
    <row r="78" spans="1:68" s="5" customFormat="1" ht="15">
      <c r="A78" s="226" t="s">
        <v>1421</v>
      </c>
      <c r="B78" s="26"/>
      <c r="C78" s="26" t="s">
        <v>1430</v>
      </c>
      <c r="D78" s="1757" t="s">
        <v>571</v>
      </c>
      <c r="E78" s="26"/>
      <c r="F78" s="506"/>
      <c r="G78" s="26" t="s">
        <v>751</v>
      </c>
      <c r="H78" s="26"/>
      <c r="I78" s="26"/>
      <c r="J78" s="505"/>
      <c r="K78" s="709"/>
      <c r="L78" s="506"/>
      <c r="M78" s="608"/>
      <c r="N78" s="506"/>
      <c r="O78" s="608"/>
      <c r="P78" s="608"/>
      <c r="Q78" s="608"/>
      <c r="R78" s="1147"/>
      <c r="S78" s="1147"/>
      <c r="T78" s="1150"/>
      <c r="U78" s="1147"/>
      <c r="V78" s="1149"/>
      <c r="W78" s="1149"/>
      <c r="X78" s="1150"/>
      <c r="Y78" s="1150"/>
      <c r="Z78" s="1149"/>
      <c r="AA78" s="1150"/>
      <c r="AB78" s="1149"/>
      <c r="AC78" s="1149"/>
      <c r="AD78" s="1149"/>
      <c r="AE78" s="1149"/>
      <c r="AF78" s="1150"/>
      <c r="AG78" s="1149"/>
      <c r="AH78" s="1508"/>
      <c r="AI78" s="486"/>
      <c r="AJ78" s="486"/>
      <c r="AK78" s="545"/>
      <c r="AM78" s="650"/>
      <c r="AN78" s="652"/>
      <c r="AO78" s="661"/>
      <c r="AP78" s="652"/>
      <c r="AQ78" s="652"/>
      <c r="AR78" s="652"/>
      <c r="AS78" s="652"/>
      <c r="AT78" s="652"/>
      <c r="AU78" s="652"/>
      <c r="AV78" s="652"/>
      <c r="AW78" s="652"/>
      <c r="AX78" s="652"/>
      <c r="AY78" s="652"/>
      <c r="AZ78" s="652"/>
      <c r="BA78" s="652"/>
      <c r="BB78" s="652"/>
      <c r="BC78" s="652"/>
      <c r="BD78" s="652"/>
      <c r="BE78" s="652"/>
      <c r="BF78" s="652"/>
      <c r="BG78" s="652"/>
      <c r="BH78" s="652"/>
      <c r="BI78" s="652"/>
      <c r="BJ78" s="652"/>
      <c r="BK78" s="652"/>
      <c r="BL78" s="652"/>
      <c r="BM78" s="652"/>
      <c r="BN78" s="652"/>
      <c r="BO78" s="652"/>
      <c r="BP78" s="652"/>
    </row>
    <row r="79" spans="1:68" s="5" customFormat="1" ht="15">
      <c r="A79" s="226" t="s">
        <v>1421</v>
      </c>
      <c r="B79" s="26"/>
      <c r="C79" s="26" t="s">
        <v>576</v>
      </c>
      <c r="D79" s="1757" t="s">
        <v>571</v>
      </c>
      <c r="E79" s="26"/>
      <c r="F79" s="506">
        <v>12.7</v>
      </c>
      <c r="G79" s="26" t="s">
        <v>751</v>
      </c>
      <c r="H79" s="26"/>
      <c r="I79" s="26"/>
      <c r="J79" s="505">
        <v>139</v>
      </c>
      <c r="K79" s="709"/>
      <c r="L79" s="506"/>
      <c r="M79" s="608"/>
      <c r="N79" s="506"/>
      <c r="O79" s="608"/>
      <c r="P79" s="608"/>
      <c r="Q79" s="608"/>
      <c r="R79" s="1147"/>
      <c r="S79" s="1147"/>
      <c r="T79" s="1150"/>
      <c r="U79" s="1147"/>
      <c r="V79" s="1149"/>
      <c r="W79" s="1149"/>
      <c r="X79" s="1150"/>
      <c r="Y79" s="1150"/>
      <c r="Z79" s="1149"/>
      <c r="AA79" s="1150"/>
      <c r="AB79" s="1149"/>
      <c r="AC79" s="1149"/>
      <c r="AD79" s="1149"/>
      <c r="AE79" s="1149"/>
      <c r="AF79" s="1150"/>
      <c r="AG79" s="1149"/>
      <c r="AH79" s="1508"/>
      <c r="AI79" s="486"/>
      <c r="AJ79" s="486"/>
      <c r="AK79" s="545"/>
      <c r="AM79" s="650"/>
      <c r="AN79" s="652"/>
      <c r="AO79" s="661"/>
      <c r="AP79" s="652"/>
      <c r="AQ79" s="652"/>
      <c r="AR79" s="652"/>
      <c r="AS79" s="652"/>
      <c r="AT79" s="652"/>
      <c r="AU79" s="652"/>
      <c r="AV79" s="652"/>
      <c r="AW79" s="652"/>
      <c r="AX79" s="652"/>
      <c r="AY79" s="652"/>
      <c r="AZ79" s="652"/>
      <c r="BA79" s="652"/>
      <c r="BB79" s="652"/>
      <c r="BC79" s="652"/>
      <c r="BD79" s="652"/>
      <c r="BE79" s="652"/>
      <c r="BF79" s="652"/>
      <c r="BG79" s="652"/>
      <c r="BH79" s="652"/>
      <c r="BI79" s="652"/>
      <c r="BJ79" s="652"/>
      <c r="BK79" s="652"/>
      <c r="BL79" s="652"/>
      <c r="BM79" s="652"/>
      <c r="BN79" s="652"/>
      <c r="BO79" s="652"/>
      <c r="BP79" s="652"/>
    </row>
    <row r="80" spans="1:68" s="5" customFormat="1" ht="15">
      <c r="A80" s="226" t="s">
        <v>1421</v>
      </c>
      <c r="B80" s="26"/>
      <c r="C80" s="26" t="s">
        <v>1431</v>
      </c>
      <c r="D80" s="1757" t="s">
        <v>571</v>
      </c>
      <c r="E80" s="26"/>
      <c r="F80" s="506"/>
      <c r="G80" s="26" t="s">
        <v>751</v>
      </c>
      <c r="H80" s="26"/>
      <c r="I80" s="26"/>
      <c r="J80" s="505"/>
      <c r="K80" s="709"/>
      <c r="L80" s="506"/>
      <c r="M80" s="608"/>
      <c r="N80" s="506"/>
      <c r="O80" s="608"/>
      <c r="P80" s="608"/>
      <c r="Q80" s="608"/>
      <c r="R80" s="1147"/>
      <c r="S80" s="1147"/>
      <c r="T80" s="1150"/>
      <c r="U80" s="1147"/>
      <c r="V80" s="1149"/>
      <c r="W80" s="1149"/>
      <c r="X80" s="1150"/>
      <c r="Y80" s="1150"/>
      <c r="Z80" s="1149"/>
      <c r="AA80" s="1150"/>
      <c r="AB80" s="1149"/>
      <c r="AC80" s="1149"/>
      <c r="AD80" s="1149"/>
      <c r="AE80" s="1149"/>
      <c r="AF80" s="1150"/>
      <c r="AG80" s="1149"/>
      <c r="AH80" s="1508"/>
      <c r="AI80" s="486"/>
      <c r="AJ80" s="486"/>
      <c r="AK80" s="545"/>
      <c r="AM80" s="650"/>
      <c r="AN80" s="652"/>
      <c r="AO80" s="661"/>
      <c r="AP80" s="652"/>
      <c r="AQ80" s="652"/>
      <c r="AR80" s="652"/>
      <c r="AS80" s="652"/>
      <c r="AT80" s="652"/>
      <c r="AU80" s="652"/>
      <c r="AV80" s="652"/>
      <c r="AW80" s="652"/>
      <c r="AX80" s="652"/>
      <c r="AY80" s="652"/>
      <c r="AZ80" s="652"/>
      <c r="BA80" s="652"/>
      <c r="BB80" s="652"/>
      <c r="BC80" s="652"/>
      <c r="BD80" s="652"/>
      <c r="BE80" s="652"/>
      <c r="BF80" s="652"/>
      <c r="BG80" s="652"/>
      <c r="BH80" s="652"/>
      <c r="BI80" s="652"/>
      <c r="BJ80" s="652"/>
      <c r="BK80" s="652"/>
      <c r="BL80" s="652"/>
      <c r="BM80" s="652"/>
      <c r="BN80" s="652"/>
      <c r="BO80" s="652"/>
      <c r="BP80" s="652"/>
    </row>
    <row r="81" spans="1:68" s="5" customFormat="1" ht="15">
      <c r="A81" s="226" t="s">
        <v>1421</v>
      </c>
      <c r="B81" s="26"/>
      <c r="C81" s="26" t="s">
        <v>1432</v>
      </c>
      <c r="D81" s="1757" t="s">
        <v>571</v>
      </c>
      <c r="E81" s="26"/>
      <c r="F81" s="506"/>
      <c r="G81" s="26" t="s">
        <v>751</v>
      </c>
      <c r="H81" s="26"/>
      <c r="I81" s="26"/>
      <c r="J81" s="505"/>
      <c r="K81" s="709"/>
      <c r="L81" s="506"/>
      <c r="M81" s="608"/>
      <c r="N81" s="506"/>
      <c r="O81" s="608"/>
      <c r="P81" s="608"/>
      <c r="Q81" s="608"/>
      <c r="R81" s="1147"/>
      <c r="S81" s="1147"/>
      <c r="T81" s="1150"/>
      <c r="U81" s="1147"/>
      <c r="V81" s="1149"/>
      <c r="W81" s="1149"/>
      <c r="X81" s="1150"/>
      <c r="Y81" s="1150"/>
      <c r="Z81" s="1149"/>
      <c r="AA81" s="1150"/>
      <c r="AB81" s="1149"/>
      <c r="AC81" s="1149"/>
      <c r="AD81" s="1149"/>
      <c r="AE81" s="1149"/>
      <c r="AF81" s="1150"/>
      <c r="AG81" s="1149"/>
      <c r="AH81" s="1508"/>
      <c r="AI81" s="486"/>
      <c r="AJ81" s="486"/>
      <c r="AK81" s="545"/>
      <c r="AM81" s="650"/>
      <c r="AN81" s="652"/>
      <c r="AO81" s="661"/>
      <c r="AP81" s="652"/>
      <c r="AQ81" s="652"/>
      <c r="AR81" s="652"/>
      <c r="AS81" s="652"/>
      <c r="AT81" s="652"/>
      <c r="AU81" s="652"/>
      <c r="AV81" s="652"/>
      <c r="AW81" s="652"/>
      <c r="AX81" s="652"/>
      <c r="AY81" s="652"/>
      <c r="AZ81" s="652"/>
      <c r="BA81" s="652"/>
      <c r="BB81" s="652"/>
      <c r="BC81" s="652"/>
      <c r="BD81" s="652"/>
      <c r="BE81" s="652"/>
      <c r="BF81" s="652"/>
      <c r="BG81" s="652"/>
      <c r="BH81" s="652"/>
      <c r="BI81" s="652"/>
      <c r="BJ81" s="652"/>
      <c r="BK81" s="652"/>
      <c r="BL81" s="652"/>
      <c r="BM81" s="652"/>
      <c r="BN81" s="652"/>
      <c r="BO81" s="652"/>
      <c r="BP81" s="652"/>
    </row>
    <row r="82" spans="1:68" s="5" customFormat="1" ht="15">
      <c r="A82" s="697" t="s">
        <v>595</v>
      </c>
      <c r="B82" s="25"/>
      <c r="C82" s="34" t="s">
        <v>1459</v>
      </c>
      <c r="D82" s="1757" t="s">
        <v>571</v>
      </c>
      <c r="E82" s="34"/>
      <c r="F82" s="506"/>
      <c r="G82" s="25" t="s">
        <v>751</v>
      </c>
      <c r="H82" s="25"/>
      <c r="I82" s="25"/>
      <c r="J82" s="505"/>
      <c r="K82" s="709"/>
      <c r="L82" s="506"/>
      <c r="M82" s="608"/>
      <c r="N82" s="506"/>
      <c r="O82" s="608"/>
      <c r="P82" s="608"/>
      <c r="Q82" s="608"/>
      <c r="R82" s="1147"/>
      <c r="S82" s="1147"/>
      <c r="T82" s="1150"/>
      <c r="U82" s="1147"/>
      <c r="V82" s="1149"/>
      <c r="W82" s="1149"/>
      <c r="X82" s="1150"/>
      <c r="Y82" s="1150"/>
      <c r="Z82" s="1149"/>
      <c r="AA82" s="1150"/>
      <c r="AB82" s="1149"/>
      <c r="AC82" s="1149"/>
      <c r="AD82" s="1149"/>
      <c r="AE82" s="1149"/>
      <c r="AF82" s="1150"/>
      <c r="AG82" s="1149"/>
      <c r="AH82" s="1508"/>
      <c r="AI82" s="486"/>
      <c r="AJ82" s="486"/>
      <c r="AK82" s="545"/>
      <c r="AM82" s="650"/>
      <c r="AN82" s="652"/>
      <c r="AO82" s="661"/>
      <c r="AP82" s="652"/>
      <c r="AQ82" s="652"/>
      <c r="AR82" s="652"/>
      <c r="AS82" s="652"/>
      <c r="AT82" s="652"/>
      <c r="AU82" s="652"/>
      <c r="AV82" s="652"/>
      <c r="AW82" s="652"/>
      <c r="AX82" s="652"/>
      <c r="AY82" s="652"/>
      <c r="AZ82" s="652"/>
      <c r="BA82" s="652"/>
      <c r="BB82" s="652"/>
      <c r="BC82" s="652"/>
      <c r="BD82" s="652"/>
      <c r="BE82" s="652"/>
      <c r="BF82" s="652"/>
      <c r="BG82" s="652"/>
      <c r="BH82" s="652"/>
      <c r="BI82" s="652"/>
      <c r="BJ82" s="652"/>
      <c r="BK82" s="652"/>
      <c r="BL82" s="652"/>
      <c r="BM82" s="652"/>
      <c r="BN82" s="652"/>
      <c r="BO82" s="652"/>
      <c r="BP82" s="652"/>
    </row>
    <row r="83" spans="1:68" s="5" customFormat="1" ht="15">
      <c r="A83" s="697" t="s">
        <v>595</v>
      </c>
      <c r="B83" s="25"/>
      <c r="C83" s="34" t="s">
        <v>1458</v>
      </c>
      <c r="D83" s="1757" t="s">
        <v>571</v>
      </c>
      <c r="E83" s="34"/>
      <c r="F83" s="506"/>
      <c r="G83" s="25" t="s">
        <v>751</v>
      </c>
      <c r="H83" s="25"/>
      <c r="I83" s="25"/>
      <c r="J83" s="505"/>
      <c r="K83" s="709"/>
      <c r="L83" s="506"/>
      <c r="M83" s="608"/>
      <c r="N83" s="506"/>
      <c r="O83" s="608"/>
      <c r="P83" s="608"/>
      <c r="Q83" s="608"/>
      <c r="R83" s="1147"/>
      <c r="S83" s="1147"/>
      <c r="T83" s="1150"/>
      <c r="U83" s="1147"/>
      <c r="V83" s="1149"/>
      <c r="W83" s="1149"/>
      <c r="X83" s="1150"/>
      <c r="Y83" s="1150"/>
      <c r="Z83" s="1149"/>
      <c r="AA83" s="1150"/>
      <c r="AB83" s="1149"/>
      <c r="AC83" s="1149"/>
      <c r="AD83" s="1149"/>
      <c r="AE83" s="1149"/>
      <c r="AF83" s="1150"/>
      <c r="AG83" s="1149"/>
      <c r="AH83" s="1508"/>
      <c r="AI83" s="486"/>
      <c r="AJ83" s="486"/>
      <c r="AK83" s="545"/>
      <c r="AM83" s="650"/>
      <c r="AN83" s="652"/>
      <c r="AO83" s="661"/>
      <c r="AP83" s="652"/>
      <c r="AQ83" s="652"/>
      <c r="AR83" s="652"/>
      <c r="AS83" s="652"/>
      <c r="AT83" s="652"/>
      <c r="AU83" s="652"/>
      <c r="AV83" s="652"/>
      <c r="AW83" s="652"/>
      <c r="AX83" s="652"/>
      <c r="AY83" s="652"/>
      <c r="AZ83" s="652"/>
      <c r="BA83" s="652"/>
      <c r="BB83" s="652"/>
      <c r="BC83" s="652"/>
      <c r="BD83" s="652"/>
      <c r="BE83" s="652"/>
      <c r="BF83" s="652"/>
      <c r="BG83" s="652"/>
      <c r="BH83" s="652"/>
      <c r="BI83" s="652"/>
      <c r="BJ83" s="652"/>
      <c r="BK83" s="652"/>
      <c r="BL83" s="652"/>
      <c r="BM83" s="652"/>
      <c r="BN83" s="652"/>
      <c r="BO83" s="652"/>
      <c r="BP83" s="652"/>
    </row>
    <row r="84" spans="1:68" s="5" customFormat="1" ht="17.25" customHeight="1">
      <c r="A84" s="697" t="s">
        <v>595</v>
      </c>
      <c r="B84" s="25"/>
      <c r="C84" s="25" t="s">
        <v>578</v>
      </c>
      <c r="D84" s="1757" t="s">
        <v>571</v>
      </c>
      <c r="E84" s="25"/>
      <c r="F84" s="591">
        <v>16.3</v>
      </c>
      <c r="G84" s="25" t="s">
        <v>751</v>
      </c>
      <c r="H84" s="25"/>
      <c r="I84" s="25"/>
      <c r="J84" s="590">
        <v>97</v>
      </c>
      <c r="K84" s="721"/>
      <c r="L84" s="591"/>
      <c r="M84" s="645"/>
      <c r="N84" s="591"/>
      <c r="O84" s="645"/>
      <c r="P84" s="645"/>
      <c r="Q84" s="645"/>
      <c r="R84" s="1147"/>
      <c r="S84" s="1147"/>
      <c r="T84" s="1150"/>
      <c r="U84" s="1147"/>
      <c r="V84" s="1149"/>
      <c r="W84" s="1149"/>
      <c r="X84" s="1150"/>
      <c r="Y84" s="1150"/>
      <c r="Z84" s="1149"/>
      <c r="AA84" s="1150"/>
      <c r="AB84" s="1149"/>
      <c r="AC84" s="1149"/>
      <c r="AD84" s="1149"/>
      <c r="AE84" s="1149"/>
      <c r="AF84" s="1150"/>
      <c r="AG84" s="1149"/>
      <c r="AH84" s="1508"/>
      <c r="AI84" s="486"/>
      <c r="AJ84" s="486"/>
      <c r="AK84" s="545"/>
      <c r="AM84" s="650"/>
      <c r="AN84" s="652"/>
      <c r="AO84" s="661"/>
      <c r="AP84" s="652"/>
      <c r="AQ84" s="652"/>
      <c r="AR84" s="652"/>
      <c r="AS84" s="652"/>
      <c r="AT84" s="652"/>
      <c r="AU84" s="652"/>
      <c r="AV84" s="652"/>
      <c r="AW84" s="652"/>
      <c r="AX84" s="652"/>
      <c r="AY84" s="652"/>
      <c r="AZ84" s="652"/>
      <c r="BA84" s="652"/>
      <c r="BB84" s="652"/>
      <c r="BC84" s="652"/>
      <c r="BD84" s="652"/>
      <c r="BE84" s="652"/>
      <c r="BF84" s="652"/>
      <c r="BG84" s="652"/>
      <c r="BH84" s="652"/>
      <c r="BI84" s="652"/>
      <c r="BJ84" s="652"/>
      <c r="BK84" s="652"/>
      <c r="BL84" s="652"/>
      <c r="BM84" s="652"/>
      <c r="BN84" s="652"/>
      <c r="BO84" s="652"/>
      <c r="BP84" s="652"/>
    </row>
    <row r="85" spans="1:68" s="5" customFormat="1" ht="17.25" customHeight="1">
      <c r="A85" s="697"/>
      <c r="B85" s="25"/>
      <c r="C85" s="25"/>
      <c r="D85" s="25"/>
      <c r="E85" s="25"/>
      <c r="F85" s="591"/>
      <c r="G85" s="25"/>
      <c r="H85" s="25"/>
      <c r="I85" s="25"/>
      <c r="J85" s="590"/>
      <c r="K85" s="721"/>
      <c r="L85" s="591"/>
      <c r="M85" s="645"/>
      <c r="N85" s="1169"/>
      <c r="O85" s="645"/>
      <c r="P85" s="645"/>
      <c r="Q85" s="1161"/>
      <c r="R85" s="1147"/>
      <c r="S85" s="1147"/>
      <c r="T85" s="1150"/>
      <c r="U85" s="1147"/>
      <c r="V85" s="1149"/>
      <c r="W85" s="1149"/>
      <c r="X85" s="1150"/>
      <c r="Y85" s="1150"/>
      <c r="Z85" s="1149"/>
      <c r="AA85" s="1150"/>
      <c r="AB85" s="1149"/>
      <c r="AC85" s="1149"/>
      <c r="AD85" s="1149"/>
      <c r="AE85" s="1149"/>
      <c r="AF85" s="1150"/>
      <c r="AG85" s="1149"/>
      <c r="AH85" s="1082"/>
      <c r="AI85" s="1083"/>
      <c r="AJ85" s="1083"/>
      <c r="AK85" s="1084"/>
      <c r="AM85" s="650"/>
      <c r="AN85" s="652"/>
      <c r="AO85" s="661"/>
      <c r="AP85" s="652"/>
      <c r="AQ85" s="652"/>
      <c r="AR85" s="652"/>
      <c r="AS85" s="652"/>
      <c r="AT85" s="652"/>
      <c r="AU85" s="652"/>
      <c r="AV85" s="652"/>
      <c r="AW85" s="652"/>
      <c r="AX85" s="652"/>
      <c r="AY85" s="652"/>
      <c r="AZ85" s="652"/>
      <c r="BA85" s="652"/>
      <c r="BB85" s="652"/>
      <c r="BC85" s="652"/>
      <c r="BD85" s="652"/>
      <c r="BE85" s="652"/>
      <c r="BF85" s="652"/>
      <c r="BG85" s="652"/>
      <c r="BH85" s="652"/>
      <c r="BI85" s="652"/>
      <c r="BJ85" s="652"/>
      <c r="BK85" s="652"/>
      <c r="BL85" s="652"/>
      <c r="BM85" s="652"/>
      <c r="BN85" s="652"/>
      <c r="BO85" s="652"/>
      <c r="BP85" s="652"/>
    </row>
    <row r="86" spans="1:68" s="5" customFormat="1" ht="15">
      <c r="A86" s="1163"/>
      <c r="B86" s="1164"/>
      <c r="C86" s="1164"/>
      <c r="D86" s="1164"/>
      <c r="E86" s="1164"/>
      <c r="F86" s="1165"/>
      <c r="G86" s="1164"/>
      <c r="H86" s="1164"/>
      <c r="I86" s="1164"/>
      <c r="J86" s="1166"/>
      <c r="K86" s="1167"/>
      <c r="L86" s="1165"/>
      <c r="M86" s="1168"/>
      <c r="N86" s="573" t="s">
        <v>1519</v>
      </c>
      <c r="O86" s="1168"/>
      <c r="P86" s="1168"/>
      <c r="Q86" s="573" t="s">
        <v>685</v>
      </c>
      <c r="R86" s="1147"/>
      <c r="S86" s="1147"/>
      <c r="T86" s="1150"/>
      <c r="U86" s="1147"/>
      <c r="V86" s="1149"/>
      <c r="W86" s="1149"/>
      <c r="X86" s="1150"/>
      <c r="Y86" s="1150"/>
      <c r="Z86" s="1149"/>
      <c r="AA86" s="1150"/>
      <c r="AB86" s="1149"/>
      <c r="AC86" s="1149"/>
      <c r="AD86" s="1149"/>
      <c r="AE86" s="1149"/>
      <c r="AF86" s="1150"/>
      <c r="AG86" s="1149"/>
      <c r="AH86" s="1082"/>
      <c r="AI86" s="1083"/>
      <c r="AJ86" s="1083"/>
      <c r="AK86" s="1084"/>
      <c r="AM86" s="650"/>
      <c r="AN86" s="652"/>
      <c r="AO86" s="661"/>
      <c r="AP86" s="652"/>
      <c r="AQ86" s="652"/>
      <c r="AR86" s="652"/>
      <c r="AS86" s="652"/>
      <c r="AT86" s="652"/>
      <c r="AU86" s="652"/>
      <c r="AV86" s="652"/>
      <c r="AW86" s="652"/>
      <c r="AX86" s="652"/>
      <c r="AY86" s="652"/>
      <c r="AZ86" s="652"/>
      <c r="BA86" s="652"/>
      <c r="BB86" s="652"/>
      <c r="BC86" s="652"/>
      <c r="BD86" s="652"/>
      <c r="BE86" s="652"/>
      <c r="BF86" s="652"/>
      <c r="BG86" s="652"/>
      <c r="BH86" s="652"/>
      <c r="BI86" s="652"/>
      <c r="BJ86" s="652"/>
      <c r="BK86" s="652"/>
      <c r="BL86" s="652"/>
      <c r="BM86" s="652"/>
      <c r="BN86" s="652"/>
      <c r="BO86" s="652"/>
      <c r="BP86" s="652"/>
    </row>
    <row r="87" spans="1:68" s="5" customFormat="1" ht="15">
      <c r="A87" s="1795" t="s">
        <v>656</v>
      </c>
      <c r="B87" s="1796" t="s">
        <v>555</v>
      </c>
      <c r="C87" s="27"/>
      <c r="D87" s="27"/>
      <c r="E87" s="27"/>
      <c r="F87" s="527"/>
      <c r="G87" s="1154" t="s">
        <v>751</v>
      </c>
      <c r="H87" s="27"/>
      <c r="I87" s="27"/>
      <c r="J87" s="526">
        <f>SUM(J88:J113)</f>
        <v>7939</v>
      </c>
      <c r="K87" s="714"/>
      <c r="L87" s="527"/>
      <c r="M87" s="605"/>
      <c r="N87" s="737" t="s">
        <v>2643</v>
      </c>
      <c r="O87" s="605"/>
      <c r="P87" s="605"/>
      <c r="Q87" s="737" t="s">
        <v>940</v>
      </c>
      <c r="R87" s="1148">
        <f t="shared" ref="R87:AG87" si="3">COUNTA(R67:R84)</f>
        <v>0</v>
      </c>
      <c r="S87" s="1148">
        <f t="shared" si="3"/>
        <v>1</v>
      </c>
      <c r="T87" s="1148">
        <f t="shared" si="3"/>
        <v>0</v>
      </c>
      <c r="U87" s="1148">
        <f t="shared" si="3"/>
        <v>0</v>
      </c>
      <c r="V87" s="1148">
        <f t="shared" si="3"/>
        <v>1</v>
      </c>
      <c r="W87" s="1148">
        <f t="shared" si="3"/>
        <v>0</v>
      </c>
      <c r="X87" s="1148">
        <f t="shared" si="3"/>
        <v>0</v>
      </c>
      <c r="Y87" s="1148">
        <f t="shared" si="3"/>
        <v>0</v>
      </c>
      <c r="Z87" s="1148">
        <f t="shared" si="3"/>
        <v>1</v>
      </c>
      <c r="AA87" s="1148">
        <f t="shared" si="3"/>
        <v>0</v>
      </c>
      <c r="AB87" s="1148">
        <f t="shared" si="3"/>
        <v>1</v>
      </c>
      <c r="AC87" s="1148">
        <f t="shared" si="3"/>
        <v>0</v>
      </c>
      <c r="AD87" s="1148">
        <f t="shared" si="3"/>
        <v>0</v>
      </c>
      <c r="AE87" s="1148">
        <f t="shared" si="3"/>
        <v>0</v>
      </c>
      <c r="AF87" s="1148">
        <f t="shared" si="3"/>
        <v>0</v>
      </c>
      <c r="AG87" s="1148">
        <f t="shared" si="3"/>
        <v>0</v>
      </c>
      <c r="AH87" s="1776"/>
      <c r="AI87" s="1777"/>
      <c r="AJ87" s="1777"/>
      <c r="AK87" s="1778"/>
      <c r="AM87" s="650"/>
      <c r="AN87" s="652"/>
      <c r="AO87" s="661"/>
      <c r="AP87" s="652"/>
      <c r="AQ87" s="652"/>
      <c r="AR87" s="652"/>
      <c r="AS87" s="652"/>
      <c r="AT87" s="652"/>
      <c r="AU87" s="652"/>
      <c r="AV87" s="652"/>
      <c r="AW87" s="652"/>
      <c r="AX87" s="652"/>
      <c r="AY87" s="652"/>
      <c r="AZ87" s="652"/>
      <c r="BA87" s="652"/>
      <c r="BB87" s="652"/>
      <c r="BC87" s="652"/>
      <c r="BD87" s="652"/>
      <c r="BE87" s="652"/>
      <c r="BF87" s="652"/>
      <c r="BG87" s="652"/>
      <c r="BH87" s="652"/>
      <c r="BI87" s="652"/>
      <c r="BJ87" s="652"/>
      <c r="BK87" s="652"/>
      <c r="BL87" s="652"/>
      <c r="BM87" s="652"/>
      <c r="BN87" s="652"/>
      <c r="BO87" s="652"/>
      <c r="BP87" s="652"/>
    </row>
    <row r="88" spans="1:68" s="5" customFormat="1" ht="15" customHeight="1">
      <c r="A88" s="1797"/>
      <c r="B88" s="1798"/>
      <c r="C88" s="998">
        <f>COUNTA(C89:C113)</f>
        <v>25</v>
      </c>
      <c r="D88" s="998"/>
      <c r="E88" s="998"/>
      <c r="F88" s="527"/>
      <c r="H88" s="1154"/>
      <c r="I88" s="1154"/>
      <c r="J88" s="999">
        <v>5970</v>
      </c>
      <c r="K88" s="1000"/>
      <c r="L88" s="737" t="s">
        <v>692</v>
      </c>
      <c r="M88" s="737" t="s">
        <v>691</v>
      </c>
      <c r="N88" s="737" t="s">
        <v>2642</v>
      </c>
      <c r="O88" s="605"/>
      <c r="P88" s="605"/>
      <c r="Q88" s="737" t="s">
        <v>686</v>
      </c>
      <c r="R88" s="1148"/>
      <c r="S88" s="1148" t="s">
        <v>1525</v>
      </c>
      <c r="T88" s="1149"/>
      <c r="U88" s="1148" t="s">
        <v>1527</v>
      </c>
      <c r="V88" s="1149" t="s">
        <v>1525</v>
      </c>
      <c r="W88" s="1149" t="s">
        <v>1525</v>
      </c>
      <c r="X88" s="1149"/>
      <c r="Y88" s="1149"/>
      <c r="Z88" s="1149" t="s">
        <v>1525</v>
      </c>
      <c r="AA88" s="1148" t="s">
        <v>1525</v>
      </c>
      <c r="AB88" s="1149" t="s">
        <v>1525</v>
      </c>
      <c r="AC88" s="1149"/>
      <c r="AD88" s="1149" t="s">
        <v>1525</v>
      </c>
      <c r="AE88" s="1149"/>
      <c r="AF88" s="1149"/>
      <c r="AG88" s="1149"/>
      <c r="AH88" s="1507" t="s">
        <v>2557</v>
      </c>
      <c r="AI88" s="1507"/>
      <c r="AJ88" s="1507"/>
      <c r="AK88" s="1507"/>
      <c r="AM88" s="650"/>
      <c r="AN88" s="652"/>
      <c r="AO88" s="661"/>
      <c r="AP88" s="652"/>
      <c r="AQ88" s="652"/>
      <c r="AR88" s="652"/>
      <c r="AS88" s="652"/>
      <c r="AT88" s="652"/>
      <c r="AU88" s="652"/>
      <c r="AV88" s="652"/>
      <c r="AW88" s="652"/>
      <c r="AX88" s="652"/>
      <c r="AY88" s="652"/>
      <c r="AZ88" s="652"/>
      <c r="BA88" s="652"/>
      <c r="BB88" s="652"/>
      <c r="BC88" s="652"/>
      <c r="BD88" s="652"/>
      <c r="BE88" s="652"/>
      <c r="BF88" s="652"/>
      <c r="BG88" s="652"/>
      <c r="BH88" s="652"/>
      <c r="BI88" s="652"/>
      <c r="BJ88" s="652"/>
      <c r="BK88" s="652"/>
      <c r="BL88" s="652"/>
      <c r="BM88" s="652"/>
      <c r="BN88" s="652"/>
      <c r="BO88" s="652"/>
      <c r="BP88" s="652"/>
    </row>
    <row r="89" spans="1:68" s="5" customFormat="1" ht="15">
      <c r="A89" s="226" t="s">
        <v>1433</v>
      </c>
      <c r="B89" s="28"/>
      <c r="C89" s="26" t="s">
        <v>557</v>
      </c>
      <c r="D89" s="1796" t="s">
        <v>555</v>
      </c>
      <c r="E89" s="26"/>
      <c r="F89" s="530">
        <v>21.1</v>
      </c>
      <c r="G89" s="36" t="s">
        <v>751</v>
      </c>
      <c r="H89" s="36"/>
      <c r="I89" s="36"/>
      <c r="J89" s="505">
        <v>248</v>
      </c>
      <c r="K89" s="709"/>
      <c r="L89" s="530"/>
      <c r="M89" s="607"/>
      <c r="N89" s="530"/>
      <c r="O89" s="607"/>
      <c r="P89" s="607"/>
      <c r="Q89" s="607"/>
      <c r="R89" s="1147"/>
      <c r="S89" s="1147"/>
      <c r="T89" s="1150"/>
      <c r="U89" s="1147"/>
      <c r="V89" s="1149"/>
      <c r="W89" s="1149"/>
      <c r="X89" s="1150"/>
      <c r="Y89" s="1150"/>
      <c r="Z89" s="1149"/>
      <c r="AA89" s="1150"/>
      <c r="AB89" s="1149"/>
      <c r="AC89" s="1149"/>
      <c r="AD89" s="1149"/>
      <c r="AE89" s="1149"/>
      <c r="AF89" s="1150"/>
      <c r="AG89" s="1149"/>
      <c r="AH89" s="1508"/>
      <c r="AI89" s="1508"/>
      <c r="AJ89" s="1508"/>
      <c r="AK89" s="1508"/>
      <c r="AM89" s="650"/>
      <c r="AN89" s="652"/>
      <c r="AO89" s="661"/>
      <c r="AP89" s="652"/>
      <c r="AQ89" s="652"/>
      <c r="AR89" s="652"/>
      <c r="AS89" s="652"/>
      <c r="AT89" s="652"/>
      <c r="AU89" s="652"/>
      <c r="AV89" s="652"/>
      <c r="AW89" s="652"/>
      <c r="AX89" s="652"/>
      <c r="AY89" s="652"/>
      <c r="AZ89" s="652"/>
      <c r="BA89" s="652"/>
      <c r="BB89" s="652"/>
      <c r="BC89" s="652"/>
      <c r="BD89" s="652"/>
      <c r="BE89" s="652"/>
      <c r="BF89" s="652"/>
      <c r="BG89" s="652"/>
      <c r="BH89" s="652"/>
      <c r="BI89" s="652"/>
      <c r="BJ89" s="652"/>
      <c r="BK89" s="652"/>
      <c r="BL89" s="652"/>
      <c r="BM89" s="652"/>
      <c r="BN89" s="652"/>
      <c r="BO89" s="652"/>
      <c r="BP89" s="652"/>
    </row>
    <row r="90" spans="1:68" s="5" customFormat="1" ht="15">
      <c r="A90" s="226" t="s">
        <v>1433</v>
      </c>
      <c r="B90" s="28"/>
      <c r="C90" s="26" t="s">
        <v>562</v>
      </c>
      <c r="D90" s="1796" t="s">
        <v>555</v>
      </c>
      <c r="E90" s="26"/>
      <c r="F90" s="530">
        <v>15.1</v>
      </c>
      <c r="G90" s="36" t="s">
        <v>751</v>
      </c>
      <c r="H90" s="36"/>
      <c r="I90" s="36"/>
      <c r="J90" s="505">
        <v>59</v>
      </c>
      <c r="K90" s="709"/>
      <c r="L90" s="530"/>
      <c r="M90" s="607"/>
      <c r="N90" s="530"/>
      <c r="O90" s="607"/>
      <c r="P90" s="607"/>
      <c r="Q90" s="607"/>
      <c r="R90" s="1147"/>
      <c r="S90" s="1147"/>
      <c r="T90" s="1150"/>
      <c r="U90" s="1147"/>
      <c r="V90" s="1149"/>
      <c r="W90" s="1149"/>
      <c r="X90" s="1150"/>
      <c r="Y90" s="1150"/>
      <c r="Z90" s="1149"/>
      <c r="AA90" s="1150"/>
      <c r="AB90" s="1149"/>
      <c r="AC90" s="1149"/>
      <c r="AD90" s="1149"/>
      <c r="AE90" s="1149"/>
      <c r="AF90" s="1150"/>
      <c r="AG90" s="1149"/>
      <c r="AH90" s="1508"/>
      <c r="AI90" s="1508"/>
      <c r="AJ90" s="1508"/>
      <c r="AK90" s="1508"/>
      <c r="AM90" s="650"/>
      <c r="AN90" s="652"/>
      <c r="AO90" s="661"/>
      <c r="AP90" s="652"/>
      <c r="AQ90" s="652"/>
      <c r="AR90" s="652"/>
      <c r="AS90" s="652"/>
      <c r="AT90" s="652"/>
      <c r="AU90" s="652"/>
      <c r="AV90" s="652"/>
      <c r="AW90" s="652"/>
      <c r="AX90" s="652"/>
      <c r="AY90" s="652"/>
      <c r="AZ90" s="652"/>
      <c r="BA90" s="652"/>
      <c r="BB90" s="652"/>
      <c r="BC90" s="652"/>
      <c r="BD90" s="652"/>
      <c r="BE90" s="652"/>
      <c r="BF90" s="652"/>
      <c r="BG90" s="652"/>
      <c r="BH90" s="652"/>
      <c r="BI90" s="652"/>
      <c r="BJ90" s="652"/>
      <c r="BK90" s="652"/>
      <c r="BL90" s="652"/>
      <c r="BM90" s="652"/>
      <c r="BN90" s="652"/>
      <c r="BO90" s="652"/>
      <c r="BP90" s="652"/>
    </row>
    <row r="91" spans="1:68" s="5" customFormat="1" ht="15">
      <c r="A91" s="226" t="s">
        <v>1435</v>
      </c>
      <c r="B91" s="28"/>
      <c r="C91" s="26" t="s">
        <v>1434</v>
      </c>
      <c r="D91" s="1796" t="s">
        <v>555</v>
      </c>
      <c r="E91" s="26"/>
      <c r="F91" s="530"/>
      <c r="G91" s="36" t="s">
        <v>751</v>
      </c>
      <c r="H91" s="36"/>
      <c r="I91" s="36"/>
      <c r="J91" s="505"/>
      <c r="K91" s="709"/>
      <c r="L91" s="530"/>
      <c r="M91" s="607"/>
      <c r="N91" s="530"/>
      <c r="O91" s="607"/>
      <c r="P91" s="607"/>
      <c r="Q91" s="607"/>
      <c r="R91" s="1147"/>
      <c r="S91" s="1147"/>
      <c r="T91" s="1150"/>
      <c r="U91" s="1147"/>
      <c r="V91" s="1149"/>
      <c r="W91" s="1149"/>
      <c r="X91" s="1150"/>
      <c r="Y91" s="1150"/>
      <c r="Z91" s="1149"/>
      <c r="AA91" s="1150"/>
      <c r="AB91" s="1149"/>
      <c r="AC91" s="1149"/>
      <c r="AD91" s="1149"/>
      <c r="AE91" s="1149"/>
      <c r="AF91" s="1150"/>
      <c r="AG91" s="1149"/>
      <c r="AH91" s="1508"/>
      <c r="AI91" s="1508"/>
      <c r="AJ91" s="1508"/>
      <c r="AK91" s="1508"/>
      <c r="AM91" s="650"/>
      <c r="AN91" s="652"/>
      <c r="AO91" s="661"/>
      <c r="AP91" s="652"/>
      <c r="AQ91" s="652"/>
      <c r="AR91" s="652"/>
      <c r="AS91" s="652"/>
      <c r="AT91" s="652"/>
      <c r="AU91" s="652"/>
      <c r="AV91" s="652"/>
      <c r="AW91" s="652"/>
      <c r="AX91" s="652"/>
      <c r="AY91" s="652"/>
      <c r="AZ91" s="652"/>
      <c r="BA91" s="652"/>
      <c r="BB91" s="652"/>
      <c r="BC91" s="652"/>
      <c r="BD91" s="652"/>
      <c r="BE91" s="652"/>
      <c r="BF91" s="652"/>
      <c r="BG91" s="652"/>
      <c r="BH91" s="652"/>
      <c r="BI91" s="652"/>
      <c r="BJ91" s="652"/>
      <c r="BK91" s="652"/>
      <c r="BL91" s="652"/>
      <c r="BM91" s="652"/>
      <c r="BN91" s="652"/>
      <c r="BO91" s="652"/>
      <c r="BP91" s="652"/>
    </row>
    <row r="92" spans="1:68" s="5" customFormat="1" ht="15">
      <c r="A92" s="226" t="s">
        <v>1433</v>
      </c>
      <c r="B92" s="28"/>
      <c r="C92" s="26" t="s">
        <v>1440</v>
      </c>
      <c r="D92" s="1796" t="s">
        <v>555</v>
      </c>
      <c r="E92" s="26"/>
      <c r="F92" s="530"/>
      <c r="G92" s="36" t="s">
        <v>751</v>
      </c>
      <c r="H92" s="36"/>
      <c r="I92" s="36"/>
      <c r="J92" s="505"/>
      <c r="K92" s="709"/>
      <c r="L92" s="530"/>
      <c r="M92" s="607"/>
      <c r="N92" s="530"/>
      <c r="O92" s="607"/>
      <c r="P92" s="607"/>
      <c r="Q92" s="607"/>
      <c r="R92" s="1147"/>
      <c r="S92" s="1147"/>
      <c r="T92" s="1150"/>
      <c r="U92" s="1147"/>
      <c r="V92" s="1149"/>
      <c r="W92" s="1149"/>
      <c r="X92" s="1150"/>
      <c r="Y92" s="1150"/>
      <c r="Z92" s="1149"/>
      <c r="AA92" s="1150"/>
      <c r="AB92" s="1149"/>
      <c r="AC92" s="1149"/>
      <c r="AD92" s="1149"/>
      <c r="AE92" s="1149"/>
      <c r="AF92" s="1150"/>
      <c r="AG92" s="1149"/>
      <c r="AH92" s="1508"/>
      <c r="AI92" s="1508"/>
      <c r="AJ92" s="1508"/>
      <c r="AK92" s="1508"/>
      <c r="AM92" s="650"/>
      <c r="AN92" s="652"/>
      <c r="AO92" s="661"/>
      <c r="AP92" s="652"/>
      <c r="AQ92" s="652"/>
      <c r="AR92" s="652"/>
      <c r="AS92" s="652"/>
      <c r="AT92" s="652"/>
      <c r="AU92" s="652"/>
      <c r="AV92" s="652"/>
      <c r="AW92" s="652"/>
      <c r="AX92" s="652"/>
      <c r="AY92" s="652"/>
      <c r="AZ92" s="652"/>
      <c r="BA92" s="652"/>
      <c r="BB92" s="652"/>
      <c r="BC92" s="652"/>
      <c r="BD92" s="652"/>
      <c r="BE92" s="652"/>
      <c r="BF92" s="652"/>
      <c r="BG92" s="652"/>
      <c r="BH92" s="652"/>
      <c r="BI92" s="652"/>
      <c r="BJ92" s="652"/>
      <c r="BK92" s="652"/>
      <c r="BL92" s="652"/>
      <c r="BM92" s="652"/>
      <c r="BN92" s="652"/>
      <c r="BO92" s="652"/>
      <c r="BP92" s="652"/>
    </row>
    <row r="93" spans="1:68" s="5" customFormat="1" ht="15">
      <c r="A93" s="226" t="s">
        <v>1433</v>
      </c>
      <c r="B93" s="28"/>
      <c r="C93" s="26" t="s">
        <v>1441</v>
      </c>
      <c r="D93" s="1796" t="s">
        <v>555</v>
      </c>
      <c r="E93" s="26"/>
      <c r="F93" s="530"/>
      <c r="G93" s="36" t="s">
        <v>751</v>
      </c>
      <c r="H93" s="36"/>
      <c r="I93" s="36"/>
      <c r="J93" s="505"/>
      <c r="K93" s="709"/>
      <c r="L93" s="530"/>
      <c r="M93" s="607"/>
      <c r="N93" s="530"/>
      <c r="O93" s="607"/>
      <c r="P93" s="607"/>
      <c r="Q93" s="607"/>
      <c r="R93" s="1147"/>
      <c r="S93" s="1147"/>
      <c r="T93" s="1150"/>
      <c r="U93" s="1147"/>
      <c r="V93" s="1149"/>
      <c r="W93" s="1149"/>
      <c r="X93" s="1150"/>
      <c r="Y93" s="1150"/>
      <c r="Z93" s="1149"/>
      <c r="AA93" s="1150"/>
      <c r="AB93" s="1149"/>
      <c r="AC93" s="1149"/>
      <c r="AD93" s="1149"/>
      <c r="AE93" s="1149"/>
      <c r="AF93" s="1150"/>
      <c r="AG93" s="1149"/>
      <c r="AH93" s="1508"/>
      <c r="AI93" s="1508"/>
      <c r="AJ93" s="1508"/>
      <c r="AK93" s="1508"/>
      <c r="AM93" s="650"/>
      <c r="AN93" s="652"/>
      <c r="AO93" s="661"/>
      <c r="AP93" s="652"/>
      <c r="AQ93" s="652"/>
      <c r="AR93" s="652"/>
      <c r="AS93" s="652"/>
      <c r="AT93" s="652"/>
      <c r="AU93" s="652"/>
      <c r="AV93" s="652"/>
      <c r="AW93" s="652"/>
      <c r="AX93" s="652"/>
      <c r="AY93" s="652"/>
      <c r="AZ93" s="652"/>
      <c r="BA93" s="652"/>
      <c r="BB93" s="652"/>
      <c r="BC93" s="652"/>
      <c r="BD93" s="652"/>
      <c r="BE93" s="652"/>
      <c r="BF93" s="652"/>
      <c r="BG93" s="652"/>
      <c r="BH93" s="652"/>
      <c r="BI93" s="652"/>
      <c r="BJ93" s="652"/>
      <c r="BK93" s="652"/>
      <c r="BL93" s="652"/>
      <c r="BM93" s="652"/>
      <c r="BN93" s="652"/>
      <c r="BO93" s="652"/>
      <c r="BP93" s="652"/>
    </row>
    <row r="94" spans="1:68" s="5" customFormat="1" ht="15">
      <c r="A94" s="226" t="s">
        <v>1435</v>
      </c>
      <c r="B94" s="28"/>
      <c r="C94" s="26" t="s">
        <v>558</v>
      </c>
      <c r="D94" s="1796" t="s">
        <v>555</v>
      </c>
      <c r="E94" s="26"/>
      <c r="F94" s="530">
        <v>22.3</v>
      </c>
      <c r="G94" s="36" t="s">
        <v>751</v>
      </c>
      <c r="H94" s="36"/>
      <c r="I94" s="36"/>
      <c r="J94" s="505">
        <v>182</v>
      </c>
      <c r="K94" s="709"/>
      <c r="L94" s="530"/>
      <c r="M94" s="607"/>
      <c r="N94" s="530"/>
      <c r="O94" s="607"/>
      <c r="P94" s="607"/>
      <c r="Q94" s="607"/>
      <c r="R94" s="1147"/>
      <c r="S94" s="1147"/>
      <c r="T94" s="1150"/>
      <c r="U94" s="1147"/>
      <c r="V94" s="1149"/>
      <c r="W94" s="1149"/>
      <c r="X94" s="1150"/>
      <c r="Y94" s="1150"/>
      <c r="Z94" s="1149"/>
      <c r="AA94" s="1150"/>
      <c r="AB94" s="1149"/>
      <c r="AC94" s="1149"/>
      <c r="AD94" s="1149"/>
      <c r="AE94" s="1149"/>
      <c r="AF94" s="1150"/>
      <c r="AG94" s="1149"/>
      <c r="AH94" s="1508"/>
      <c r="AI94" s="1508"/>
      <c r="AJ94" s="1508"/>
      <c r="AK94" s="1508"/>
      <c r="AM94" s="650"/>
      <c r="AN94" s="652"/>
      <c r="AO94" s="661"/>
      <c r="AP94" s="652"/>
      <c r="AQ94" s="652"/>
      <c r="AR94" s="652"/>
      <c r="AS94" s="652"/>
      <c r="AT94" s="652"/>
      <c r="AU94" s="652"/>
      <c r="AV94" s="652"/>
      <c r="AW94" s="652"/>
      <c r="AX94" s="652"/>
      <c r="AY94" s="652"/>
      <c r="AZ94" s="652"/>
      <c r="BA94" s="652"/>
      <c r="BB94" s="652"/>
      <c r="BC94" s="652"/>
      <c r="BD94" s="652"/>
      <c r="BE94" s="652"/>
      <c r="BF94" s="652"/>
      <c r="BG94" s="652"/>
      <c r="BH94" s="652"/>
      <c r="BI94" s="652"/>
      <c r="BJ94" s="652"/>
      <c r="BK94" s="652"/>
      <c r="BL94" s="652"/>
      <c r="BM94" s="652"/>
      <c r="BN94" s="652"/>
      <c r="BO94" s="652"/>
      <c r="BP94" s="652"/>
    </row>
    <row r="95" spans="1:68" s="5" customFormat="1" ht="15">
      <c r="A95" s="226" t="s">
        <v>1442</v>
      </c>
      <c r="B95" s="28"/>
      <c r="C95" s="26" t="s">
        <v>1443</v>
      </c>
      <c r="D95" s="1796" t="s">
        <v>555</v>
      </c>
      <c r="E95" s="26"/>
      <c r="F95" s="530"/>
      <c r="G95" s="36" t="s">
        <v>751</v>
      </c>
      <c r="H95" s="36"/>
      <c r="I95" s="36"/>
      <c r="J95" s="505"/>
      <c r="K95" s="709"/>
      <c r="L95" s="530"/>
      <c r="M95" s="607"/>
      <c r="N95" s="530"/>
      <c r="O95" s="607"/>
      <c r="P95" s="607"/>
      <c r="Q95" s="607"/>
      <c r="R95" s="1147"/>
      <c r="S95" s="1147"/>
      <c r="T95" s="1150"/>
      <c r="U95" s="1147"/>
      <c r="V95" s="1149"/>
      <c r="W95" s="1149"/>
      <c r="X95" s="1150"/>
      <c r="Y95" s="1150"/>
      <c r="Z95" s="1149"/>
      <c r="AA95" s="1150"/>
      <c r="AB95" s="1149"/>
      <c r="AC95" s="1149"/>
      <c r="AD95" s="1149"/>
      <c r="AE95" s="1149"/>
      <c r="AF95" s="1150"/>
      <c r="AG95" s="1149"/>
      <c r="AH95" s="1508"/>
      <c r="AI95" s="1508"/>
      <c r="AJ95" s="1508"/>
      <c r="AK95" s="1508"/>
      <c r="AM95" s="650"/>
      <c r="AN95" s="652"/>
      <c r="AO95" s="661"/>
      <c r="AP95" s="652"/>
      <c r="AQ95" s="652"/>
      <c r="AR95" s="652"/>
      <c r="AS95" s="652"/>
      <c r="AT95" s="652"/>
      <c r="AU95" s="652"/>
      <c r="AV95" s="652"/>
      <c r="AW95" s="652"/>
      <c r="AX95" s="652"/>
      <c r="AY95" s="652"/>
      <c r="AZ95" s="652"/>
      <c r="BA95" s="652"/>
      <c r="BB95" s="652"/>
      <c r="BC95" s="652"/>
      <c r="BD95" s="652"/>
      <c r="BE95" s="652"/>
      <c r="BF95" s="652"/>
      <c r="BG95" s="652"/>
      <c r="BH95" s="652"/>
      <c r="BI95" s="652"/>
      <c r="BJ95" s="652"/>
      <c r="BK95" s="652"/>
      <c r="BL95" s="652"/>
      <c r="BM95" s="652"/>
      <c r="BN95" s="652"/>
      <c r="BO95" s="652"/>
      <c r="BP95" s="652"/>
    </row>
    <row r="96" spans="1:68" s="5" customFormat="1" ht="15">
      <c r="A96" s="226" t="s">
        <v>1442</v>
      </c>
      <c r="B96" s="28"/>
      <c r="C96" s="26" t="s">
        <v>658</v>
      </c>
      <c r="D96" s="1796" t="s">
        <v>555</v>
      </c>
      <c r="E96" s="26"/>
      <c r="F96" s="530"/>
      <c r="G96" s="36" t="s">
        <v>751</v>
      </c>
      <c r="H96" s="36"/>
      <c r="I96" s="36"/>
      <c r="J96" s="505"/>
      <c r="K96" s="709"/>
      <c r="L96" s="530"/>
      <c r="M96" s="607"/>
      <c r="N96" s="530"/>
      <c r="O96" s="607"/>
      <c r="P96" s="607"/>
      <c r="Q96" s="607"/>
      <c r="R96" s="1147"/>
      <c r="S96" s="1147"/>
      <c r="T96" s="1150"/>
      <c r="U96" s="1147"/>
      <c r="V96" s="1149"/>
      <c r="W96" s="1149"/>
      <c r="X96" s="1150"/>
      <c r="Y96" s="1150"/>
      <c r="Z96" s="1149"/>
      <c r="AA96" s="1150"/>
      <c r="AB96" s="1149"/>
      <c r="AC96" s="1149"/>
      <c r="AD96" s="1149"/>
      <c r="AE96" s="1149"/>
      <c r="AF96" s="1150"/>
      <c r="AG96" s="1149"/>
      <c r="AH96" s="1508"/>
      <c r="AI96" s="1508"/>
      <c r="AJ96" s="1508"/>
      <c r="AK96" s="1508"/>
      <c r="AM96" s="650"/>
      <c r="AN96" s="652"/>
      <c r="AO96" s="661"/>
      <c r="AP96" s="652"/>
      <c r="AQ96" s="652"/>
      <c r="AR96" s="652"/>
      <c r="AS96" s="652"/>
      <c r="AT96" s="652"/>
      <c r="AU96" s="652"/>
      <c r="AV96" s="652"/>
      <c r="AW96" s="652"/>
      <c r="AX96" s="652"/>
      <c r="AY96" s="652"/>
      <c r="AZ96" s="652"/>
      <c r="BA96" s="652"/>
      <c r="BB96" s="652"/>
      <c r="BC96" s="652"/>
      <c r="BD96" s="652"/>
      <c r="BE96" s="652"/>
      <c r="BF96" s="652"/>
      <c r="BG96" s="652"/>
      <c r="BH96" s="652"/>
      <c r="BI96" s="652"/>
      <c r="BJ96" s="652"/>
      <c r="BK96" s="652"/>
      <c r="BL96" s="652"/>
      <c r="BM96" s="652"/>
      <c r="BN96" s="652"/>
      <c r="BO96" s="652"/>
      <c r="BP96" s="652"/>
    </row>
    <row r="97" spans="1:68" s="5" customFormat="1" ht="15">
      <c r="A97" s="226" t="s">
        <v>657</v>
      </c>
      <c r="B97" s="28"/>
      <c r="C97" s="26" t="s">
        <v>560</v>
      </c>
      <c r="D97" s="1796" t="s">
        <v>555</v>
      </c>
      <c r="E97" s="26"/>
      <c r="F97" s="530">
        <v>24.2</v>
      </c>
      <c r="G97" s="36" t="s">
        <v>751</v>
      </c>
      <c r="H97" s="36"/>
      <c r="I97" s="36"/>
      <c r="J97" s="505">
        <v>128</v>
      </c>
      <c r="K97" s="709"/>
      <c r="L97" s="530"/>
      <c r="M97" s="607"/>
      <c r="N97" s="530"/>
      <c r="O97" s="607"/>
      <c r="P97" s="607"/>
      <c r="Q97" s="607"/>
      <c r="R97" s="1147"/>
      <c r="S97" s="1147"/>
      <c r="T97" s="1150"/>
      <c r="U97" s="1147"/>
      <c r="V97" s="1149"/>
      <c r="W97" s="1149"/>
      <c r="X97" s="1150"/>
      <c r="Y97" s="1150"/>
      <c r="Z97" s="1149"/>
      <c r="AA97" s="1150"/>
      <c r="AB97" s="1149"/>
      <c r="AC97" s="1149"/>
      <c r="AD97" s="1149"/>
      <c r="AE97" s="1149"/>
      <c r="AF97" s="1150"/>
      <c r="AG97" s="1149"/>
      <c r="AH97" s="1508"/>
      <c r="AI97" s="1508"/>
      <c r="AJ97" s="1508"/>
      <c r="AK97" s="1508"/>
      <c r="AM97" s="650"/>
      <c r="AN97" s="652"/>
      <c r="AO97" s="661"/>
      <c r="AP97" s="652"/>
      <c r="AQ97" s="652"/>
      <c r="AR97" s="652"/>
      <c r="AS97" s="652"/>
      <c r="AT97" s="652"/>
      <c r="AU97" s="652"/>
      <c r="AV97" s="652"/>
      <c r="AW97" s="652"/>
      <c r="AX97" s="652"/>
      <c r="AY97" s="652"/>
      <c r="AZ97" s="652"/>
      <c r="BA97" s="652"/>
      <c r="BB97" s="652"/>
      <c r="BC97" s="652"/>
      <c r="BD97" s="652"/>
      <c r="BE97" s="652"/>
      <c r="BF97" s="652"/>
      <c r="BG97" s="652"/>
      <c r="BH97" s="652"/>
      <c r="BI97" s="652"/>
      <c r="BJ97" s="652"/>
      <c r="BK97" s="652"/>
      <c r="BL97" s="652"/>
      <c r="BM97" s="652"/>
      <c r="BN97" s="652"/>
      <c r="BO97" s="652"/>
      <c r="BP97" s="652"/>
    </row>
    <row r="98" spans="1:68" s="5" customFormat="1" ht="15">
      <c r="A98" s="226" t="s">
        <v>657</v>
      </c>
      <c r="B98" s="28"/>
      <c r="C98" s="26" t="s">
        <v>564</v>
      </c>
      <c r="D98" s="1796" t="s">
        <v>555</v>
      </c>
      <c r="E98" s="26"/>
      <c r="F98" s="530">
        <v>5.9</v>
      </c>
      <c r="G98" s="36" t="s">
        <v>751</v>
      </c>
      <c r="H98" s="36"/>
      <c r="I98" s="36"/>
      <c r="J98" s="505">
        <v>13</v>
      </c>
      <c r="K98" s="709"/>
      <c r="L98" s="530"/>
      <c r="M98" s="607"/>
      <c r="N98" s="530"/>
      <c r="O98" s="607"/>
      <c r="P98" s="607"/>
      <c r="Q98" s="607"/>
      <c r="R98" s="1147"/>
      <c r="S98" s="1147"/>
      <c r="T98" s="1150"/>
      <c r="U98" s="1147"/>
      <c r="V98" s="1149"/>
      <c r="W98" s="1149"/>
      <c r="X98" s="1150"/>
      <c r="Y98" s="1150"/>
      <c r="Z98" s="1149"/>
      <c r="AA98" s="1150"/>
      <c r="AB98" s="1149"/>
      <c r="AC98" s="1149"/>
      <c r="AD98" s="1149"/>
      <c r="AE98" s="1149"/>
      <c r="AF98" s="1150"/>
      <c r="AG98" s="1149"/>
      <c r="AH98" s="1508"/>
      <c r="AI98" s="1508"/>
      <c r="AJ98" s="1508"/>
      <c r="AK98" s="1508"/>
      <c r="AM98" s="650"/>
      <c r="AN98" s="652"/>
      <c r="AO98" s="661"/>
      <c r="AP98" s="652"/>
      <c r="AQ98" s="652"/>
      <c r="AR98" s="652"/>
      <c r="AS98" s="652"/>
      <c r="AT98" s="652"/>
      <c r="AU98" s="652"/>
      <c r="AV98" s="652"/>
      <c r="AW98" s="652"/>
      <c r="AX98" s="652"/>
      <c r="AY98" s="652"/>
      <c r="AZ98" s="652"/>
      <c r="BA98" s="652"/>
      <c r="BB98" s="652"/>
      <c r="BC98" s="652"/>
      <c r="BD98" s="652"/>
      <c r="BE98" s="652"/>
      <c r="BF98" s="652"/>
      <c r="BG98" s="652"/>
      <c r="BH98" s="652"/>
      <c r="BI98" s="652"/>
      <c r="BJ98" s="652"/>
      <c r="BK98" s="652"/>
      <c r="BL98" s="652"/>
      <c r="BM98" s="652"/>
      <c r="BN98" s="652"/>
      <c r="BO98" s="652"/>
      <c r="BP98" s="652"/>
    </row>
    <row r="99" spans="1:68" s="5" customFormat="1" ht="15">
      <c r="A99" s="226" t="s">
        <v>657</v>
      </c>
      <c r="B99" s="28"/>
      <c r="C99" s="26" t="s">
        <v>659</v>
      </c>
      <c r="D99" s="1796" t="s">
        <v>555</v>
      </c>
      <c r="E99" s="26"/>
      <c r="F99" s="530"/>
      <c r="G99" s="36" t="s">
        <v>751</v>
      </c>
      <c r="H99" s="36"/>
      <c r="I99" s="36"/>
      <c r="J99" s="505"/>
      <c r="K99" s="709"/>
      <c r="L99" s="530"/>
      <c r="M99" s="607"/>
      <c r="N99" s="530"/>
      <c r="O99" s="607"/>
      <c r="P99" s="607"/>
      <c r="Q99" s="607"/>
      <c r="R99" s="1147"/>
      <c r="S99" s="1147"/>
      <c r="T99" s="1150"/>
      <c r="U99" s="1147"/>
      <c r="V99" s="1149"/>
      <c r="W99" s="1149"/>
      <c r="X99" s="1150"/>
      <c r="Y99" s="1150"/>
      <c r="Z99" s="1149"/>
      <c r="AA99" s="1150"/>
      <c r="AB99" s="1149"/>
      <c r="AC99" s="1149"/>
      <c r="AD99" s="1149"/>
      <c r="AE99" s="1149"/>
      <c r="AF99" s="1150"/>
      <c r="AG99" s="1149"/>
      <c r="AH99" s="1508"/>
      <c r="AI99" s="1508"/>
      <c r="AJ99" s="1508"/>
      <c r="AK99" s="1508"/>
      <c r="AM99" s="650"/>
      <c r="AN99" s="652"/>
      <c r="AO99" s="661"/>
      <c r="AP99" s="652"/>
      <c r="AQ99" s="652"/>
      <c r="AR99" s="652"/>
      <c r="AS99" s="652"/>
      <c r="AT99" s="652"/>
      <c r="AU99" s="652"/>
      <c r="AV99" s="652"/>
      <c r="AW99" s="652"/>
      <c r="AX99" s="652"/>
      <c r="AY99" s="652"/>
      <c r="AZ99" s="652"/>
      <c r="BA99" s="652"/>
      <c r="BB99" s="652"/>
      <c r="BC99" s="652"/>
      <c r="BD99" s="652"/>
      <c r="BE99" s="652"/>
      <c r="BF99" s="652"/>
      <c r="BG99" s="652"/>
      <c r="BH99" s="652"/>
      <c r="BI99" s="652"/>
      <c r="BJ99" s="652"/>
      <c r="BK99" s="652"/>
      <c r="BL99" s="652"/>
      <c r="BM99" s="652"/>
      <c r="BN99" s="652"/>
      <c r="BO99" s="652"/>
      <c r="BP99" s="652"/>
    </row>
    <row r="100" spans="1:68" s="5" customFormat="1" ht="15">
      <c r="A100" s="226" t="s">
        <v>657</v>
      </c>
      <c r="B100" s="28"/>
      <c r="C100" s="26" t="s">
        <v>660</v>
      </c>
      <c r="D100" s="1796" t="s">
        <v>555</v>
      </c>
      <c r="E100" s="26"/>
      <c r="F100" s="530"/>
      <c r="G100" s="36" t="s">
        <v>751</v>
      </c>
      <c r="H100" s="36"/>
      <c r="I100" s="36"/>
      <c r="J100" s="505"/>
      <c r="K100" s="709"/>
      <c r="L100" s="530"/>
      <c r="M100" s="607"/>
      <c r="N100" s="530"/>
      <c r="O100" s="607"/>
      <c r="P100" s="607"/>
      <c r="Q100" s="607"/>
      <c r="R100" s="1147"/>
      <c r="S100" s="1147"/>
      <c r="T100" s="1150"/>
      <c r="U100" s="1147"/>
      <c r="V100" s="1149"/>
      <c r="W100" s="1149"/>
      <c r="X100" s="1150"/>
      <c r="Y100" s="1150"/>
      <c r="Z100" s="1149"/>
      <c r="AA100" s="1150"/>
      <c r="AB100" s="1149"/>
      <c r="AC100" s="1149"/>
      <c r="AD100" s="1149"/>
      <c r="AE100" s="1149"/>
      <c r="AF100" s="1150"/>
      <c r="AG100" s="1149"/>
      <c r="AH100" s="1508"/>
      <c r="AI100" s="1508"/>
      <c r="AJ100" s="1508"/>
      <c r="AK100" s="1508"/>
      <c r="AM100" s="650"/>
      <c r="AN100" s="652"/>
      <c r="AO100" s="661"/>
      <c r="AP100" s="652"/>
      <c r="AQ100" s="652"/>
      <c r="AR100" s="652"/>
      <c r="AS100" s="652"/>
      <c r="AT100" s="652"/>
      <c r="AU100" s="652"/>
      <c r="AV100" s="652"/>
      <c r="AW100" s="652"/>
      <c r="AX100" s="652"/>
      <c r="AY100" s="652"/>
      <c r="AZ100" s="652"/>
      <c r="BA100" s="652"/>
      <c r="BB100" s="652"/>
      <c r="BC100" s="652"/>
      <c r="BD100" s="652"/>
      <c r="BE100" s="652"/>
      <c r="BF100" s="652"/>
      <c r="BG100" s="652"/>
      <c r="BH100" s="652"/>
      <c r="BI100" s="652"/>
      <c r="BJ100" s="652"/>
      <c r="BK100" s="652"/>
      <c r="BL100" s="652"/>
      <c r="BM100" s="652"/>
      <c r="BN100" s="652"/>
      <c r="BO100" s="652"/>
      <c r="BP100" s="652"/>
    </row>
    <row r="101" spans="1:68" s="5" customFormat="1" ht="15">
      <c r="A101" s="226" t="s">
        <v>1438</v>
      </c>
      <c r="B101" s="28"/>
      <c r="C101" s="26" t="s">
        <v>661</v>
      </c>
      <c r="D101" s="1796" t="s">
        <v>555</v>
      </c>
      <c r="E101" s="26"/>
      <c r="F101" s="530"/>
      <c r="G101" s="36" t="s">
        <v>751</v>
      </c>
      <c r="H101" s="36"/>
      <c r="I101" s="36"/>
      <c r="J101" s="505"/>
      <c r="K101" s="709"/>
      <c r="L101" s="530"/>
      <c r="M101" s="607"/>
      <c r="N101" s="530"/>
      <c r="O101" s="607"/>
      <c r="P101" s="607"/>
      <c r="Q101" s="607"/>
      <c r="R101" s="1147"/>
      <c r="S101" s="1147"/>
      <c r="T101" s="1150"/>
      <c r="U101" s="1147"/>
      <c r="V101" s="1149"/>
      <c r="W101" s="1149"/>
      <c r="X101" s="1150"/>
      <c r="Y101" s="1150"/>
      <c r="Z101" s="1149"/>
      <c r="AA101" s="1150"/>
      <c r="AB101" s="1149"/>
      <c r="AC101" s="1149"/>
      <c r="AD101" s="1149"/>
      <c r="AE101" s="1149"/>
      <c r="AF101" s="1150"/>
      <c r="AG101" s="1149"/>
      <c r="AH101" s="1508"/>
      <c r="AI101" s="1508"/>
      <c r="AJ101" s="1508"/>
      <c r="AK101" s="1508"/>
      <c r="AM101" s="650"/>
      <c r="AN101" s="652"/>
      <c r="AO101" s="661"/>
      <c r="AP101" s="652"/>
      <c r="AQ101" s="652"/>
      <c r="AR101" s="652"/>
      <c r="AS101" s="652"/>
      <c r="AT101" s="652"/>
      <c r="AU101" s="652"/>
      <c r="AV101" s="652"/>
      <c r="AW101" s="652"/>
      <c r="AX101" s="652"/>
      <c r="AY101" s="652"/>
      <c r="AZ101" s="652"/>
      <c r="BA101" s="652"/>
      <c r="BB101" s="652"/>
      <c r="BC101" s="652"/>
      <c r="BD101" s="652"/>
      <c r="BE101" s="652"/>
      <c r="BF101" s="652"/>
      <c r="BG101" s="652"/>
      <c r="BH101" s="652"/>
      <c r="BI101" s="652"/>
      <c r="BJ101" s="652"/>
      <c r="BK101" s="652"/>
      <c r="BL101" s="652"/>
      <c r="BM101" s="652"/>
      <c r="BN101" s="652"/>
      <c r="BO101" s="652"/>
      <c r="BP101" s="652"/>
    </row>
    <row r="102" spans="1:68" s="5" customFormat="1" ht="15">
      <c r="A102" s="226" t="s">
        <v>1438</v>
      </c>
      <c r="B102" s="28"/>
      <c r="C102" s="26" t="s">
        <v>2667</v>
      </c>
      <c r="D102" s="1796" t="s">
        <v>555</v>
      </c>
      <c r="E102" s="26"/>
      <c r="F102" s="530">
        <v>26.4</v>
      </c>
      <c r="G102" s="36" t="s">
        <v>751</v>
      </c>
      <c r="H102" s="36"/>
      <c r="I102" s="36"/>
      <c r="J102" s="505">
        <v>755</v>
      </c>
      <c r="K102" s="709"/>
      <c r="L102" s="737" t="s">
        <v>2429</v>
      </c>
      <c r="M102" s="607"/>
      <c r="N102" s="530"/>
      <c r="O102" s="607"/>
      <c r="P102" s="607"/>
      <c r="Q102" s="607"/>
      <c r="R102" s="1148"/>
      <c r="S102" s="1148"/>
      <c r="T102" s="1149"/>
      <c r="U102" s="1148"/>
      <c r="V102" s="1149"/>
      <c r="W102" s="1149"/>
      <c r="X102" s="1149"/>
      <c r="Y102" s="1149"/>
      <c r="Z102" s="1149"/>
      <c r="AA102" s="1149"/>
      <c r="AB102" s="1149"/>
      <c r="AC102" s="1149"/>
      <c r="AD102" s="1149"/>
      <c r="AE102" s="1149"/>
      <c r="AF102" s="1149"/>
      <c r="AG102" s="1149"/>
      <c r="AH102" s="1508"/>
      <c r="AI102" s="1508"/>
      <c r="AJ102" s="1508"/>
      <c r="AK102" s="1508"/>
      <c r="AM102" s="650"/>
      <c r="AN102" s="652"/>
      <c r="AO102" s="661"/>
      <c r="AP102" s="652"/>
      <c r="AQ102" s="652"/>
      <c r="AR102" s="652"/>
      <c r="AS102" s="652"/>
      <c r="AT102" s="652"/>
      <c r="AU102" s="652"/>
      <c r="AV102" s="652"/>
      <c r="AW102" s="652"/>
      <c r="AX102" s="652"/>
      <c r="AY102" s="652"/>
      <c r="AZ102" s="652"/>
      <c r="BA102" s="652"/>
      <c r="BB102" s="652"/>
      <c r="BC102" s="652"/>
      <c r="BD102" s="652"/>
      <c r="BE102" s="652"/>
      <c r="BF102" s="652"/>
      <c r="BG102" s="652"/>
      <c r="BH102" s="652"/>
      <c r="BI102" s="652"/>
      <c r="BJ102" s="652"/>
      <c r="BK102" s="652"/>
      <c r="BL102" s="652"/>
      <c r="BM102" s="652"/>
      <c r="BN102" s="652"/>
      <c r="BO102" s="652"/>
      <c r="BP102" s="652"/>
    </row>
    <row r="103" spans="1:68" s="5" customFormat="1" ht="15">
      <c r="A103" s="226" t="s">
        <v>1438</v>
      </c>
      <c r="B103" s="28"/>
      <c r="C103" s="26" t="s">
        <v>1447</v>
      </c>
      <c r="D103" s="1796" t="s">
        <v>555</v>
      </c>
      <c r="E103" s="26"/>
      <c r="F103" s="530"/>
      <c r="G103" s="36" t="s">
        <v>751</v>
      </c>
      <c r="H103" s="36"/>
      <c r="I103" s="36"/>
      <c r="J103" s="505"/>
      <c r="K103" s="709"/>
      <c r="L103" s="530"/>
      <c r="M103" s="607"/>
      <c r="N103" s="530"/>
      <c r="O103" s="607"/>
      <c r="P103" s="607"/>
      <c r="Q103" s="607"/>
      <c r="R103" s="1148"/>
      <c r="S103" s="1148"/>
      <c r="T103" s="1149"/>
      <c r="U103" s="1148"/>
      <c r="V103" s="1149"/>
      <c r="W103" s="1149"/>
      <c r="X103" s="1149"/>
      <c r="Y103" s="1149"/>
      <c r="Z103" s="1149"/>
      <c r="AA103" s="1149"/>
      <c r="AB103" s="1149"/>
      <c r="AC103" s="1149"/>
      <c r="AD103" s="1149"/>
      <c r="AE103" s="1149"/>
      <c r="AF103" s="1149"/>
      <c r="AG103" s="1149"/>
      <c r="AH103" s="1508"/>
      <c r="AI103" s="1508"/>
      <c r="AJ103" s="1508"/>
      <c r="AK103" s="1508"/>
      <c r="AM103" s="650"/>
      <c r="AN103" s="652"/>
      <c r="AO103" s="661"/>
      <c r="AP103" s="652"/>
      <c r="AQ103" s="652"/>
      <c r="AR103" s="652"/>
      <c r="AS103" s="652"/>
      <c r="AT103" s="652"/>
      <c r="AU103" s="652"/>
      <c r="AV103" s="652"/>
      <c r="AW103" s="652"/>
      <c r="AX103" s="652"/>
      <c r="AY103" s="652"/>
      <c r="AZ103" s="652"/>
      <c r="BA103" s="652"/>
      <c r="BB103" s="652"/>
      <c r="BC103" s="652"/>
      <c r="BD103" s="652"/>
      <c r="BE103" s="652"/>
      <c r="BF103" s="652"/>
      <c r="BG103" s="652"/>
      <c r="BH103" s="652"/>
      <c r="BI103" s="652"/>
      <c r="BJ103" s="652"/>
      <c r="BK103" s="652"/>
      <c r="BL103" s="652"/>
      <c r="BM103" s="652"/>
      <c r="BN103" s="652"/>
      <c r="BO103" s="652"/>
      <c r="BP103" s="652"/>
    </row>
    <row r="104" spans="1:68" s="5" customFormat="1" ht="15">
      <c r="A104" s="226" t="s">
        <v>1438</v>
      </c>
      <c r="B104" s="28"/>
      <c r="C104" s="26" t="s">
        <v>1448</v>
      </c>
      <c r="D104" s="1796" t="s">
        <v>555</v>
      </c>
      <c r="E104" s="26"/>
      <c r="F104" s="530"/>
      <c r="G104" s="36" t="s">
        <v>751</v>
      </c>
      <c r="H104" s="36"/>
      <c r="I104" s="36"/>
      <c r="J104" s="505"/>
      <c r="K104" s="709"/>
      <c r="L104" s="530"/>
      <c r="M104" s="607"/>
      <c r="N104" s="530"/>
      <c r="O104" s="607"/>
      <c r="P104" s="607"/>
      <c r="Q104" s="607"/>
      <c r="R104" s="1148"/>
      <c r="S104" s="1148"/>
      <c r="T104" s="1149"/>
      <c r="U104" s="1148"/>
      <c r="V104" s="1149"/>
      <c r="W104" s="1149"/>
      <c r="X104" s="1149"/>
      <c r="Y104" s="1149"/>
      <c r="Z104" s="1149"/>
      <c r="AA104" s="1149"/>
      <c r="AB104" s="1149"/>
      <c r="AC104" s="1149"/>
      <c r="AD104" s="1149"/>
      <c r="AE104" s="1149"/>
      <c r="AF104" s="1149"/>
      <c r="AG104" s="1149"/>
      <c r="AH104" s="1508"/>
      <c r="AI104" s="1508"/>
      <c r="AJ104" s="1508"/>
      <c r="AK104" s="1508"/>
      <c r="AM104" s="650"/>
      <c r="AN104" s="652"/>
      <c r="AO104" s="661"/>
      <c r="AP104" s="652"/>
      <c r="AQ104" s="652"/>
      <c r="AR104" s="652"/>
      <c r="AS104" s="652"/>
      <c r="AT104" s="652"/>
      <c r="AU104" s="652"/>
      <c r="AV104" s="652"/>
      <c r="AW104" s="652"/>
      <c r="AX104" s="652"/>
      <c r="AY104" s="652"/>
      <c r="AZ104" s="652"/>
      <c r="BA104" s="652"/>
      <c r="BB104" s="652"/>
      <c r="BC104" s="652"/>
      <c r="BD104" s="652"/>
      <c r="BE104" s="652"/>
      <c r="BF104" s="652"/>
      <c r="BG104" s="652"/>
      <c r="BH104" s="652"/>
      <c r="BI104" s="652"/>
      <c r="BJ104" s="652"/>
      <c r="BK104" s="652"/>
      <c r="BL104" s="652"/>
      <c r="BM104" s="652"/>
      <c r="BN104" s="652"/>
      <c r="BO104" s="652"/>
      <c r="BP104" s="652"/>
    </row>
    <row r="105" spans="1:68" s="5" customFormat="1" ht="15">
      <c r="A105" s="226" t="s">
        <v>1438</v>
      </c>
      <c r="B105" s="28"/>
      <c r="C105" s="26" t="s">
        <v>1449</v>
      </c>
      <c r="D105" s="1796" t="s">
        <v>555</v>
      </c>
      <c r="E105" s="26"/>
      <c r="F105" s="530"/>
      <c r="G105" s="36" t="s">
        <v>751</v>
      </c>
      <c r="H105" s="36"/>
      <c r="I105" s="36"/>
      <c r="J105" s="505"/>
      <c r="K105" s="709"/>
      <c r="L105" s="530"/>
      <c r="M105" s="607"/>
      <c r="N105" s="530"/>
      <c r="O105" s="607"/>
      <c r="P105" s="607"/>
      <c r="Q105" s="607"/>
      <c r="R105" s="1148"/>
      <c r="S105" s="1148"/>
      <c r="T105" s="1149"/>
      <c r="U105" s="1148"/>
      <c r="V105" s="1149"/>
      <c r="W105" s="1149"/>
      <c r="X105" s="1149"/>
      <c r="Y105" s="1149"/>
      <c r="Z105" s="1149"/>
      <c r="AA105" s="1149"/>
      <c r="AB105" s="1149"/>
      <c r="AC105" s="1149"/>
      <c r="AD105" s="1149"/>
      <c r="AE105" s="1149"/>
      <c r="AF105" s="1149"/>
      <c r="AG105" s="1149"/>
      <c r="AH105" s="1508"/>
      <c r="AI105" s="1508"/>
      <c r="AJ105" s="1508"/>
      <c r="AK105" s="1508"/>
      <c r="AM105" s="650"/>
      <c r="AN105" s="652"/>
      <c r="AO105" s="661"/>
      <c r="AP105" s="652"/>
      <c r="AQ105" s="652"/>
      <c r="AR105" s="652"/>
      <c r="AS105" s="652"/>
      <c r="AT105" s="652"/>
      <c r="AU105" s="652"/>
      <c r="AV105" s="652"/>
      <c r="AW105" s="652"/>
      <c r="AX105" s="652"/>
      <c r="AY105" s="652"/>
      <c r="AZ105" s="652"/>
      <c r="BA105" s="652"/>
      <c r="BB105" s="652"/>
      <c r="BC105" s="652"/>
      <c r="BD105" s="652"/>
      <c r="BE105" s="652"/>
      <c r="BF105" s="652"/>
      <c r="BG105" s="652"/>
      <c r="BH105" s="652"/>
      <c r="BI105" s="652"/>
      <c r="BJ105" s="652"/>
      <c r="BK105" s="652"/>
      <c r="BL105" s="652"/>
      <c r="BM105" s="652"/>
      <c r="BN105" s="652"/>
      <c r="BO105" s="652"/>
      <c r="BP105" s="652"/>
    </row>
    <row r="106" spans="1:68" s="5" customFormat="1" ht="15">
      <c r="A106" s="226" t="s">
        <v>1439</v>
      </c>
      <c r="B106" s="28"/>
      <c r="C106" s="26" t="s">
        <v>563</v>
      </c>
      <c r="D106" s="1796" t="s">
        <v>555</v>
      </c>
      <c r="E106" s="26"/>
      <c r="F106" s="530">
        <v>18.5</v>
      </c>
      <c r="G106" s="36" t="s">
        <v>751</v>
      </c>
      <c r="H106" s="36"/>
      <c r="I106" s="36"/>
      <c r="J106" s="505">
        <v>52</v>
      </c>
      <c r="K106" s="709"/>
      <c r="L106" s="530"/>
      <c r="M106" s="607"/>
      <c r="N106" s="530"/>
      <c r="O106" s="607"/>
      <c r="P106" s="607"/>
      <c r="Q106" s="607"/>
      <c r="R106" s="1147"/>
      <c r="S106" s="1147"/>
      <c r="T106" s="1150"/>
      <c r="U106" s="1147"/>
      <c r="V106" s="1149"/>
      <c r="W106" s="1149"/>
      <c r="X106" s="1150"/>
      <c r="Y106" s="1150"/>
      <c r="Z106" s="1149"/>
      <c r="AA106" s="1150"/>
      <c r="AB106" s="1149"/>
      <c r="AC106" s="1149"/>
      <c r="AD106" s="1149"/>
      <c r="AE106" s="1149"/>
      <c r="AF106" s="1150"/>
      <c r="AG106" s="1149"/>
      <c r="AH106" s="1508"/>
      <c r="AI106" s="1508"/>
      <c r="AJ106" s="1508"/>
      <c r="AK106" s="1508"/>
      <c r="AM106" s="650"/>
      <c r="AN106" s="652"/>
      <c r="AO106" s="661"/>
      <c r="AP106" s="652"/>
      <c r="AQ106" s="652"/>
      <c r="AR106" s="652"/>
      <c r="AS106" s="652"/>
      <c r="AT106" s="652"/>
      <c r="AU106" s="652"/>
      <c r="AV106" s="652"/>
      <c r="AW106" s="652"/>
      <c r="AX106" s="652"/>
      <c r="AY106" s="652"/>
      <c r="AZ106" s="652"/>
      <c r="BA106" s="652"/>
      <c r="BB106" s="652"/>
      <c r="BC106" s="652"/>
      <c r="BD106" s="652"/>
      <c r="BE106" s="652"/>
      <c r="BF106" s="652"/>
      <c r="BG106" s="652"/>
      <c r="BH106" s="652"/>
      <c r="BI106" s="652"/>
      <c r="BJ106" s="652"/>
      <c r="BK106" s="652"/>
      <c r="BL106" s="652"/>
      <c r="BM106" s="652"/>
      <c r="BN106" s="652"/>
      <c r="BO106" s="652"/>
      <c r="BP106" s="652"/>
    </row>
    <row r="107" spans="1:68" s="5" customFormat="1" ht="15">
      <c r="A107" s="226" t="s">
        <v>1439</v>
      </c>
      <c r="B107" s="28"/>
      <c r="C107" s="26" t="s">
        <v>662</v>
      </c>
      <c r="D107" s="1796" t="s">
        <v>555</v>
      </c>
      <c r="E107" s="26"/>
      <c r="F107" s="530"/>
      <c r="G107" s="36" t="s">
        <v>751</v>
      </c>
      <c r="H107" s="36"/>
      <c r="I107" s="36"/>
      <c r="J107" s="505"/>
      <c r="K107" s="709"/>
      <c r="L107" s="530"/>
      <c r="M107" s="607"/>
      <c r="N107" s="530"/>
      <c r="O107" s="607"/>
      <c r="P107" s="607"/>
      <c r="Q107" s="607"/>
      <c r="R107" s="1147"/>
      <c r="S107" s="1147"/>
      <c r="T107" s="1150"/>
      <c r="U107" s="1147"/>
      <c r="V107" s="1149"/>
      <c r="W107" s="1149"/>
      <c r="X107" s="1150"/>
      <c r="Y107" s="1150"/>
      <c r="Z107" s="1149"/>
      <c r="AA107" s="1150"/>
      <c r="AB107" s="1149"/>
      <c r="AC107" s="1149"/>
      <c r="AD107" s="1149"/>
      <c r="AE107" s="1149"/>
      <c r="AF107" s="1150"/>
      <c r="AG107" s="1149"/>
      <c r="AH107" s="1508"/>
      <c r="AI107" s="1508"/>
      <c r="AJ107" s="1508"/>
      <c r="AK107" s="1508"/>
      <c r="AM107" s="650"/>
      <c r="AN107" s="652"/>
      <c r="AO107" s="661"/>
      <c r="AP107" s="652"/>
      <c r="AQ107" s="652"/>
      <c r="AR107" s="652"/>
      <c r="AS107" s="652"/>
      <c r="AT107" s="652"/>
      <c r="AU107" s="652"/>
      <c r="AV107" s="652"/>
      <c r="AW107" s="652"/>
      <c r="AX107" s="652"/>
      <c r="AY107" s="652"/>
      <c r="AZ107" s="652"/>
      <c r="BA107" s="652"/>
      <c r="BB107" s="652"/>
      <c r="BC107" s="652"/>
      <c r="BD107" s="652"/>
      <c r="BE107" s="652"/>
      <c r="BF107" s="652"/>
      <c r="BG107" s="652"/>
      <c r="BH107" s="652"/>
      <c r="BI107" s="652"/>
      <c r="BJ107" s="652"/>
      <c r="BK107" s="652"/>
      <c r="BL107" s="652"/>
      <c r="BM107" s="652"/>
      <c r="BN107" s="652"/>
      <c r="BO107" s="652"/>
      <c r="BP107" s="652"/>
    </row>
    <row r="108" spans="1:68" s="5" customFormat="1" ht="15">
      <c r="A108" s="697" t="s">
        <v>595</v>
      </c>
      <c r="B108" s="25"/>
      <c r="C108" s="34" t="s">
        <v>1460</v>
      </c>
      <c r="D108" s="1796" t="s">
        <v>555</v>
      </c>
      <c r="E108" s="34"/>
      <c r="F108" s="530"/>
      <c r="G108" s="25" t="s">
        <v>751</v>
      </c>
      <c r="H108" s="25"/>
      <c r="I108" s="25"/>
      <c r="J108" s="505"/>
      <c r="K108" s="709"/>
      <c r="L108" s="530"/>
      <c r="M108" s="607"/>
      <c r="N108" s="530"/>
      <c r="O108" s="607"/>
      <c r="P108" s="607"/>
      <c r="Q108" s="607"/>
      <c r="R108" s="1147"/>
      <c r="S108" s="1147"/>
      <c r="T108" s="1150"/>
      <c r="U108" s="1147"/>
      <c r="V108" s="1149"/>
      <c r="W108" s="1149"/>
      <c r="X108" s="1150"/>
      <c r="Y108" s="1150"/>
      <c r="Z108" s="1149"/>
      <c r="AA108" s="1150"/>
      <c r="AB108" s="1149"/>
      <c r="AC108" s="1149"/>
      <c r="AD108" s="1149"/>
      <c r="AE108" s="1149"/>
      <c r="AF108" s="1150"/>
      <c r="AG108" s="1149"/>
      <c r="AH108" s="1508"/>
      <c r="AI108" s="1508"/>
      <c r="AJ108" s="1508"/>
      <c r="AK108" s="1508"/>
      <c r="AM108" s="650"/>
      <c r="AN108" s="652"/>
      <c r="AO108" s="661"/>
      <c r="AP108" s="652"/>
      <c r="AQ108" s="652"/>
      <c r="AR108" s="652"/>
      <c r="AS108" s="652"/>
      <c r="AT108" s="652"/>
      <c r="AU108" s="652"/>
      <c r="AV108" s="652"/>
      <c r="AW108" s="652"/>
      <c r="AX108" s="652"/>
      <c r="AY108" s="652"/>
      <c r="AZ108" s="652"/>
      <c r="BA108" s="652"/>
      <c r="BB108" s="652"/>
      <c r="BC108" s="652"/>
      <c r="BD108" s="652"/>
      <c r="BE108" s="652"/>
      <c r="BF108" s="652"/>
      <c r="BG108" s="652"/>
      <c r="BH108" s="652"/>
      <c r="BI108" s="652"/>
      <c r="BJ108" s="652"/>
      <c r="BK108" s="652"/>
      <c r="BL108" s="652"/>
      <c r="BM108" s="652"/>
      <c r="BN108" s="652"/>
      <c r="BO108" s="652"/>
      <c r="BP108" s="652"/>
    </row>
    <row r="109" spans="1:68" s="5" customFormat="1" ht="15">
      <c r="A109" s="226" t="s">
        <v>663</v>
      </c>
      <c r="B109" s="28"/>
      <c r="C109" s="26" t="s">
        <v>1437</v>
      </c>
      <c r="D109" s="1796" t="s">
        <v>555</v>
      </c>
      <c r="E109" s="26"/>
      <c r="F109" s="530">
        <v>14.9</v>
      </c>
      <c r="G109" s="36" t="s">
        <v>751</v>
      </c>
      <c r="H109" s="36"/>
      <c r="I109" s="36"/>
      <c r="J109" s="505">
        <v>332</v>
      </c>
      <c r="K109" s="709"/>
      <c r="L109" s="530"/>
      <c r="M109" s="607"/>
      <c r="N109" s="530"/>
      <c r="O109" s="607"/>
      <c r="P109" s="607"/>
      <c r="Q109" s="607"/>
      <c r="R109" s="1147"/>
      <c r="S109" s="1147"/>
      <c r="T109" s="1150"/>
      <c r="U109" s="1147"/>
      <c r="V109" s="1149"/>
      <c r="W109" s="1149"/>
      <c r="X109" s="1150"/>
      <c r="Y109" s="1150"/>
      <c r="Z109" s="1149"/>
      <c r="AA109" s="1150"/>
      <c r="AB109" s="1149"/>
      <c r="AC109" s="1149"/>
      <c r="AD109" s="1149"/>
      <c r="AE109" s="1149"/>
      <c r="AF109" s="1150"/>
      <c r="AG109" s="1149"/>
      <c r="AH109" s="1508"/>
      <c r="AI109" s="1508"/>
      <c r="AJ109" s="1508"/>
      <c r="AK109" s="1508"/>
      <c r="AM109" s="650"/>
      <c r="AN109" s="652"/>
      <c r="AO109" s="661"/>
      <c r="AP109" s="652"/>
      <c r="AQ109" s="652"/>
      <c r="AR109" s="652"/>
      <c r="AS109" s="652"/>
      <c r="AT109" s="652"/>
      <c r="AU109" s="652"/>
      <c r="AV109" s="652"/>
      <c r="AW109" s="652"/>
      <c r="AX109" s="652"/>
      <c r="AY109" s="652"/>
      <c r="AZ109" s="652"/>
      <c r="BA109" s="652"/>
      <c r="BB109" s="652"/>
      <c r="BC109" s="652"/>
      <c r="BD109" s="652"/>
      <c r="BE109" s="652"/>
      <c r="BF109" s="652"/>
      <c r="BG109" s="652"/>
      <c r="BH109" s="652"/>
      <c r="BI109" s="652"/>
      <c r="BJ109" s="652"/>
      <c r="BK109" s="652"/>
      <c r="BL109" s="652"/>
      <c r="BM109" s="652"/>
      <c r="BN109" s="652"/>
      <c r="BO109" s="652"/>
      <c r="BP109" s="652"/>
    </row>
    <row r="110" spans="1:68" s="5" customFormat="1" ht="15">
      <c r="A110" s="226" t="s">
        <v>663</v>
      </c>
      <c r="B110" s="28"/>
      <c r="C110" s="26" t="s">
        <v>559</v>
      </c>
      <c r="D110" s="1796" t="s">
        <v>555</v>
      </c>
      <c r="E110" s="26"/>
      <c r="F110" s="530">
        <v>29</v>
      </c>
      <c r="G110" s="36" t="s">
        <v>751</v>
      </c>
      <c r="H110" s="36"/>
      <c r="I110" s="36"/>
      <c r="J110" s="505">
        <v>134</v>
      </c>
      <c r="K110" s="709"/>
      <c r="L110" s="530"/>
      <c r="M110" s="607"/>
      <c r="N110" s="530"/>
      <c r="O110" s="607"/>
      <c r="P110" s="607"/>
      <c r="Q110" s="607"/>
      <c r="R110" s="1147"/>
      <c r="S110" s="1147"/>
      <c r="T110" s="1150"/>
      <c r="U110" s="1147"/>
      <c r="V110" s="1149"/>
      <c r="W110" s="1149"/>
      <c r="X110" s="1150"/>
      <c r="Y110" s="1150"/>
      <c r="Z110" s="1149"/>
      <c r="AA110" s="1150"/>
      <c r="AB110" s="1149"/>
      <c r="AC110" s="1149"/>
      <c r="AD110" s="1149"/>
      <c r="AE110" s="1149"/>
      <c r="AF110" s="1150"/>
      <c r="AG110" s="1149"/>
      <c r="AH110" s="1508"/>
      <c r="AI110" s="1508"/>
      <c r="AJ110" s="1508"/>
      <c r="AK110" s="1508"/>
      <c r="AM110" s="650"/>
      <c r="AN110" s="652"/>
      <c r="AO110" s="661"/>
      <c r="AP110" s="652"/>
      <c r="AQ110" s="652"/>
      <c r="AR110" s="652"/>
      <c r="AS110" s="652"/>
      <c r="AT110" s="652"/>
      <c r="AU110" s="652"/>
      <c r="AV110" s="652"/>
      <c r="AW110" s="652"/>
      <c r="AX110" s="652"/>
      <c r="AY110" s="652"/>
      <c r="AZ110" s="652"/>
      <c r="BA110" s="652"/>
      <c r="BB110" s="652"/>
      <c r="BC110" s="652"/>
      <c r="BD110" s="652"/>
      <c r="BE110" s="652"/>
      <c r="BF110" s="652"/>
      <c r="BG110" s="652"/>
      <c r="BH110" s="652"/>
      <c r="BI110" s="652"/>
      <c r="BJ110" s="652"/>
      <c r="BK110" s="652"/>
      <c r="BL110" s="652"/>
      <c r="BM110" s="652"/>
      <c r="BN110" s="652"/>
      <c r="BO110" s="652"/>
      <c r="BP110" s="652"/>
    </row>
    <row r="111" spans="1:68" s="5" customFormat="1" ht="15">
      <c r="A111" s="226" t="s">
        <v>663</v>
      </c>
      <c r="B111" s="28"/>
      <c r="C111" s="26" t="s">
        <v>1450</v>
      </c>
      <c r="D111" s="1796" t="s">
        <v>555</v>
      </c>
      <c r="E111" s="26"/>
      <c r="F111" s="530"/>
      <c r="G111" s="36" t="s">
        <v>751</v>
      </c>
      <c r="H111" s="36"/>
      <c r="I111" s="36"/>
      <c r="J111" s="505"/>
      <c r="K111" s="709"/>
      <c r="L111" s="530"/>
      <c r="M111" s="607"/>
      <c r="N111" s="530"/>
      <c r="O111" s="607"/>
      <c r="P111" s="607"/>
      <c r="Q111" s="607"/>
      <c r="R111" s="1147"/>
      <c r="S111" s="1147"/>
      <c r="T111" s="1150"/>
      <c r="U111" s="1147"/>
      <c r="V111" s="1149"/>
      <c r="W111" s="1149"/>
      <c r="X111" s="1150"/>
      <c r="Y111" s="1150"/>
      <c r="Z111" s="1149"/>
      <c r="AA111" s="1150"/>
      <c r="AB111" s="1149"/>
      <c r="AC111" s="1149"/>
      <c r="AD111" s="1149"/>
      <c r="AE111" s="1149"/>
      <c r="AF111" s="1150"/>
      <c r="AG111" s="1149"/>
      <c r="AH111" s="1508"/>
      <c r="AI111" s="1508"/>
      <c r="AJ111" s="1508"/>
      <c r="AK111" s="1508"/>
      <c r="AM111" s="650"/>
      <c r="AN111" s="652"/>
      <c r="AO111" s="661"/>
      <c r="AP111" s="652"/>
      <c r="AQ111" s="652"/>
      <c r="AR111" s="652"/>
      <c r="AS111" s="652"/>
      <c r="AT111" s="652"/>
      <c r="AU111" s="652"/>
      <c r="AV111" s="652"/>
      <c r="AW111" s="652"/>
      <c r="AX111" s="652"/>
      <c r="AY111" s="652"/>
      <c r="AZ111" s="652"/>
      <c r="BA111" s="652"/>
      <c r="BB111" s="652"/>
      <c r="BC111" s="652"/>
      <c r="BD111" s="652"/>
      <c r="BE111" s="652"/>
      <c r="BF111" s="652"/>
      <c r="BG111" s="652"/>
      <c r="BH111" s="652"/>
      <c r="BI111" s="652"/>
      <c r="BJ111" s="652"/>
      <c r="BK111" s="652"/>
      <c r="BL111" s="652"/>
      <c r="BM111" s="652"/>
      <c r="BN111" s="652"/>
      <c r="BO111" s="652"/>
      <c r="BP111" s="652"/>
    </row>
    <row r="112" spans="1:68" s="5" customFormat="1" ht="15">
      <c r="A112" s="226" t="s">
        <v>663</v>
      </c>
      <c r="B112" s="28"/>
      <c r="C112" s="26" t="s">
        <v>1451</v>
      </c>
      <c r="D112" s="1796" t="s">
        <v>555</v>
      </c>
      <c r="E112" s="26"/>
      <c r="F112" s="530"/>
      <c r="G112" s="36" t="s">
        <v>751</v>
      </c>
      <c r="H112" s="36"/>
      <c r="I112" s="36"/>
      <c r="J112" s="505"/>
      <c r="K112" s="709"/>
      <c r="L112" s="530"/>
      <c r="M112" s="607"/>
      <c r="N112" s="530"/>
      <c r="O112" s="607"/>
      <c r="P112" s="607"/>
      <c r="Q112" s="607"/>
      <c r="R112" s="1147"/>
      <c r="S112" s="1147"/>
      <c r="T112" s="1150"/>
      <c r="U112" s="1147"/>
      <c r="V112" s="1149"/>
      <c r="W112" s="1149"/>
      <c r="X112" s="1150"/>
      <c r="Y112" s="1150"/>
      <c r="Z112" s="1149"/>
      <c r="AA112" s="1150"/>
      <c r="AB112" s="1149"/>
      <c r="AC112" s="1149"/>
      <c r="AD112" s="1149"/>
      <c r="AE112" s="1149"/>
      <c r="AF112" s="1150"/>
      <c r="AG112" s="1149"/>
      <c r="AH112" s="1508"/>
      <c r="AI112" s="1508"/>
      <c r="AJ112" s="1508"/>
      <c r="AK112" s="1508"/>
      <c r="AM112" s="650"/>
      <c r="AN112" s="652"/>
      <c r="AO112" s="661"/>
      <c r="AP112" s="652"/>
      <c r="AQ112" s="652"/>
      <c r="AR112" s="652"/>
      <c r="AS112" s="652"/>
      <c r="AT112" s="652"/>
      <c r="AU112" s="652"/>
      <c r="AV112" s="652"/>
      <c r="AW112" s="652"/>
      <c r="AX112" s="652"/>
      <c r="AY112" s="652"/>
      <c r="AZ112" s="652"/>
      <c r="BA112" s="652"/>
      <c r="BB112" s="652"/>
      <c r="BC112" s="652"/>
      <c r="BD112" s="652"/>
      <c r="BE112" s="652"/>
      <c r="BF112" s="652"/>
      <c r="BG112" s="652"/>
      <c r="BH112" s="652"/>
      <c r="BI112" s="652"/>
      <c r="BJ112" s="652"/>
      <c r="BK112" s="652"/>
      <c r="BL112" s="652"/>
      <c r="BM112" s="652"/>
      <c r="BN112" s="652"/>
      <c r="BO112" s="652"/>
      <c r="BP112" s="652"/>
    </row>
    <row r="113" spans="1:68" s="5" customFormat="1" ht="15">
      <c r="A113" s="226" t="s">
        <v>663</v>
      </c>
      <c r="B113" s="28"/>
      <c r="C113" s="26" t="s">
        <v>561</v>
      </c>
      <c r="D113" s="1796" t="s">
        <v>555</v>
      </c>
      <c r="E113" s="26"/>
      <c r="F113" s="530">
        <v>16.399999999999999</v>
      </c>
      <c r="G113" s="36" t="s">
        <v>751</v>
      </c>
      <c r="H113" s="36"/>
      <c r="I113" s="36"/>
      <c r="J113" s="505">
        <v>66</v>
      </c>
      <c r="K113" s="709"/>
      <c r="L113" s="530"/>
      <c r="M113" s="607"/>
      <c r="N113" s="530"/>
      <c r="O113" s="607"/>
      <c r="P113" s="607"/>
      <c r="Q113" s="607"/>
      <c r="R113" s="1147"/>
      <c r="S113" s="1147"/>
      <c r="T113" s="1150"/>
      <c r="U113" s="1147"/>
      <c r="V113" s="1149"/>
      <c r="W113" s="1149"/>
      <c r="X113" s="1150"/>
      <c r="Y113" s="1150"/>
      <c r="Z113" s="1149"/>
      <c r="AA113" s="1150"/>
      <c r="AB113" s="1149"/>
      <c r="AC113" s="1149"/>
      <c r="AD113" s="1149"/>
      <c r="AE113" s="1149"/>
      <c r="AF113" s="1150"/>
      <c r="AG113" s="1149"/>
      <c r="AH113" s="1509"/>
      <c r="AI113" s="1508"/>
      <c r="AJ113" s="1508"/>
      <c r="AK113" s="1508"/>
      <c r="AM113" s="650"/>
      <c r="AN113" s="652"/>
      <c r="AO113" s="661"/>
      <c r="AP113" s="652"/>
      <c r="AQ113" s="652"/>
      <c r="AR113" s="652"/>
      <c r="AS113" s="652"/>
      <c r="AT113" s="652"/>
      <c r="AU113" s="652"/>
      <c r="AV113" s="652"/>
      <c r="AW113" s="652"/>
      <c r="AX113" s="652"/>
      <c r="AY113" s="652"/>
      <c r="AZ113" s="652"/>
      <c r="BA113" s="652"/>
      <c r="BB113" s="652"/>
      <c r="BC113" s="652"/>
      <c r="BD113" s="652"/>
      <c r="BE113" s="652"/>
      <c r="BF113" s="652"/>
      <c r="BG113" s="652"/>
      <c r="BH113" s="652"/>
      <c r="BI113" s="652"/>
      <c r="BJ113" s="652"/>
      <c r="BK113" s="652"/>
      <c r="BL113" s="652"/>
      <c r="BM113" s="652"/>
      <c r="BN113" s="652"/>
      <c r="BO113" s="652"/>
      <c r="BP113" s="652"/>
    </row>
    <row r="114" spans="1:68" s="5" customFormat="1" ht="15">
      <c r="A114" s="226"/>
      <c r="B114" s="28"/>
      <c r="C114" s="26"/>
      <c r="D114" s="26"/>
      <c r="E114" s="26"/>
      <c r="F114" s="530"/>
      <c r="G114" s="36"/>
      <c r="H114" s="36"/>
      <c r="I114" s="36"/>
      <c r="J114" s="505"/>
      <c r="K114" s="709"/>
      <c r="L114" s="530"/>
      <c r="M114" s="607"/>
      <c r="N114" s="530"/>
      <c r="O114" s="607"/>
      <c r="P114" s="607"/>
      <c r="Q114" s="607"/>
      <c r="R114" s="1147"/>
      <c r="S114" s="1147"/>
      <c r="T114" s="1150"/>
      <c r="U114" s="1147"/>
      <c r="V114" s="1149"/>
      <c r="W114" s="1149"/>
      <c r="X114" s="1150"/>
      <c r="Y114" s="1150"/>
      <c r="Z114" s="1149"/>
      <c r="AA114" s="1150"/>
      <c r="AB114" s="1149"/>
      <c r="AC114" s="1149"/>
      <c r="AD114" s="1149"/>
      <c r="AE114" s="1149"/>
      <c r="AF114" s="1150"/>
      <c r="AG114" s="1149"/>
      <c r="AH114" s="1073"/>
      <c r="AI114" s="1074"/>
      <c r="AJ114" s="1074"/>
      <c r="AK114" s="1074"/>
      <c r="AM114" s="650"/>
      <c r="AN114" s="652"/>
      <c r="AO114" s="661"/>
      <c r="AP114" s="652"/>
      <c r="AQ114" s="652"/>
      <c r="AR114" s="652"/>
      <c r="AS114" s="652"/>
      <c r="AT114" s="652"/>
      <c r="AU114" s="652"/>
      <c r="AV114" s="652"/>
      <c r="AW114" s="652"/>
      <c r="AX114" s="652"/>
      <c r="AY114" s="652"/>
      <c r="AZ114" s="652"/>
      <c r="BA114" s="652"/>
      <c r="BB114" s="652"/>
      <c r="BC114" s="652"/>
      <c r="BD114" s="652"/>
      <c r="BE114" s="652"/>
      <c r="BF114" s="652"/>
      <c r="BG114" s="652"/>
      <c r="BH114" s="652"/>
      <c r="BI114" s="652"/>
      <c r="BJ114" s="652"/>
      <c r="BK114" s="652"/>
      <c r="BL114" s="652"/>
      <c r="BM114" s="652"/>
      <c r="BN114" s="652"/>
      <c r="BO114" s="652"/>
      <c r="BP114" s="652"/>
    </row>
    <row r="115" spans="1:68" s="5" customFormat="1" ht="15">
      <c r="A115" s="1756" t="s">
        <v>554</v>
      </c>
      <c r="B115" s="1757" t="s">
        <v>597</v>
      </c>
      <c r="C115" s="1781">
        <f>COUNTA(C117:C122)</f>
        <v>6</v>
      </c>
      <c r="D115" s="1781"/>
      <c r="E115" s="1495"/>
      <c r="F115" s="527"/>
      <c r="G115" s="27" t="s">
        <v>766</v>
      </c>
      <c r="H115" s="27"/>
      <c r="I115" s="27"/>
      <c r="J115" s="526">
        <f>SUM(J116:J122)</f>
        <v>1337</v>
      </c>
      <c r="K115" s="714"/>
      <c r="L115" s="527"/>
      <c r="M115" s="605"/>
      <c r="N115" s="527"/>
      <c r="O115" s="605"/>
      <c r="P115" s="605"/>
      <c r="Q115" s="605"/>
      <c r="R115" s="1148">
        <f t="shared" ref="R115:AG115" si="4">COUNTA(R88:R113)</f>
        <v>0</v>
      </c>
      <c r="S115" s="1148">
        <f t="shared" si="4"/>
        <v>1</v>
      </c>
      <c r="T115" s="1148">
        <f t="shared" si="4"/>
        <v>0</v>
      </c>
      <c r="U115" s="1148">
        <f t="shared" si="4"/>
        <v>1</v>
      </c>
      <c r="V115" s="1148">
        <f t="shared" si="4"/>
        <v>1</v>
      </c>
      <c r="W115" s="1148">
        <f t="shared" si="4"/>
        <v>1</v>
      </c>
      <c r="X115" s="1148">
        <f t="shared" si="4"/>
        <v>0</v>
      </c>
      <c r="Y115" s="1148">
        <f t="shared" si="4"/>
        <v>0</v>
      </c>
      <c r="Z115" s="1148">
        <f t="shared" si="4"/>
        <v>1</v>
      </c>
      <c r="AA115" s="1148">
        <f t="shared" si="4"/>
        <v>1</v>
      </c>
      <c r="AB115" s="1148">
        <f t="shared" si="4"/>
        <v>1</v>
      </c>
      <c r="AC115" s="1148">
        <f t="shared" si="4"/>
        <v>0</v>
      </c>
      <c r="AD115" s="1148">
        <f t="shared" si="4"/>
        <v>1</v>
      </c>
      <c r="AE115" s="1148">
        <f t="shared" si="4"/>
        <v>0</v>
      </c>
      <c r="AF115" s="1148">
        <f t="shared" si="4"/>
        <v>0</v>
      </c>
      <c r="AG115" s="1148">
        <f t="shared" si="4"/>
        <v>0</v>
      </c>
      <c r="AH115" s="1776"/>
      <c r="AI115" s="1777"/>
      <c r="AJ115" s="1777"/>
      <c r="AK115" s="1778"/>
      <c r="AM115" s="650"/>
      <c r="AN115" s="652"/>
      <c r="AO115" s="661"/>
      <c r="AP115" s="652"/>
      <c r="AQ115" s="652"/>
      <c r="AR115" s="652"/>
      <c r="AS115" s="652"/>
      <c r="AT115" s="652"/>
      <c r="AU115" s="652"/>
      <c r="AV115" s="652"/>
      <c r="AW115" s="652"/>
      <c r="AX115" s="652"/>
      <c r="AY115" s="652"/>
      <c r="AZ115" s="652"/>
      <c r="BA115" s="652"/>
      <c r="BB115" s="652"/>
      <c r="BC115" s="652"/>
      <c r="BD115" s="652"/>
      <c r="BE115" s="652"/>
      <c r="BF115" s="652"/>
      <c r="BG115" s="652"/>
      <c r="BH115" s="652"/>
      <c r="BI115" s="652"/>
      <c r="BJ115" s="652"/>
      <c r="BK115" s="652"/>
      <c r="BL115" s="652"/>
      <c r="BM115" s="652"/>
      <c r="BN115" s="652"/>
      <c r="BO115" s="652"/>
      <c r="BP115" s="652"/>
    </row>
    <row r="116" spans="1:68" s="5" customFormat="1" ht="15">
      <c r="A116" s="1761"/>
      <c r="B116" s="1504"/>
      <c r="C116" s="1783"/>
      <c r="D116" s="1783"/>
      <c r="E116" s="1497"/>
      <c r="F116" s="527"/>
      <c r="H116" s="27"/>
      <c r="I116" s="27"/>
      <c r="J116" s="526">
        <v>1199</v>
      </c>
      <c r="K116" s="714"/>
      <c r="L116" s="737" t="s">
        <v>2429</v>
      </c>
      <c r="M116" s="605"/>
      <c r="N116" s="527"/>
      <c r="O116" s="605"/>
      <c r="P116" s="605"/>
      <c r="Q116" s="605"/>
      <c r="R116" s="1147"/>
      <c r="S116" s="1148"/>
      <c r="T116" s="1149" t="s">
        <v>1525</v>
      </c>
      <c r="U116" s="1148"/>
      <c r="V116" s="1149"/>
      <c r="W116" s="1149"/>
      <c r="X116" s="1149"/>
      <c r="Y116" s="1149"/>
      <c r="Z116" s="1149"/>
      <c r="AA116" s="1149"/>
      <c r="AB116" s="1149"/>
      <c r="AC116" s="1149"/>
      <c r="AD116" s="1149"/>
      <c r="AE116" s="1149"/>
      <c r="AF116" s="1149"/>
      <c r="AG116" s="1149"/>
      <c r="AH116" s="1507"/>
      <c r="AI116" s="485"/>
      <c r="AJ116" s="485"/>
      <c r="AK116" s="544"/>
      <c r="AM116" s="650"/>
      <c r="AN116" s="652"/>
      <c r="AO116" s="661"/>
      <c r="AP116" s="652"/>
      <c r="AQ116" s="652"/>
      <c r="AR116" s="652"/>
      <c r="AS116" s="652"/>
      <c r="AT116" s="652"/>
      <c r="AU116" s="652"/>
      <c r="AV116" s="652"/>
      <c r="AW116" s="652"/>
      <c r="AX116" s="652"/>
      <c r="AY116" s="652"/>
      <c r="AZ116" s="652"/>
      <c r="BA116" s="652"/>
      <c r="BB116" s="652"/>
      <c r="BC116" s="652"/>
      <c r="BD116" s="652"/>
      <c r="BE116" s="652"/>
      <c r="BF116" s="652"/>
      <c r="BG116" s="652"/>
      <c r="BH116" s="652"/>
      <c r="BI116" s="652"/>
      <c r="BJ116" s="652"/>
      <c r="BK116" s="652"/>
      <c r="BL116" s="652"/>
      <c r="BM116" s="652"/>
      <c r="BN116" s="652"/>
      <c r="BO116" s="652"/>
      <c r="BP116" s="652"/>
    </row>
    <row r="117" spans="1:68" s="5" customFormat="1" ht="15">
      <c r="A117" s="226" t="s">
        <v>1442</v>
      </c>
      <c r="B117" s="28"/>
      <c r="C117" s="26" t="s">
        <v>1444</v>
      </c>
      <c r="D117" s="1757" t="s">
        <v>597</v>
      </c>
      <c r="E117" s="26"/>
      <c r="F117" s="530"/>
      <c r="G117" s="36" t="s">
        <v>766</v>
      </c>
      <c r="H117" s="36"/>
      <c r="I117" s="36"/>
      <c r="J117" s="505"/>
      <c r="K117" s="709"/>
      <c r="L117" s="530"/>
      <c r="M117" s="607"/>
      <c r="N117" s="530"/>
      <c r="O117" s="607"/>
      <c r="P117" s="607"/>
      <c r="Q117" s="607"/>
      <c r="R117" s="1147"/>
      <c r="S117" s="1147"/>
      <c r="T117" s="1150"/>
      <c r="U117" s="1147"/>
      <c r="V117" s="1149"/>
      <c r="W117" s="1149"/>
      <c r="X117" s="1150"/>
      <c r="Y117" s="1150"/>
      <c r="Z117" s="1149"/>
      <c r="AA117" s="1150"/>
      <c r="AB117" s="1149"/>
      <c r="AC117" s="1149"/>
      <c r="AD117" s="1149"/>
      <c r="AE117" s="1149"/>
      <c r="AF117" s="1150"/>
      <c r="AG117" s="1149"/>
      <c r="AH117" s="1508"/>
      <c r="AI117" s="486"/>
      <c r="AJ117" s="486"/>
      <c r="AK117" s="545"/>
      <c r="AM117" s="650"/>
      <c r="AN117" s="652"/>
      <c r="AO117" s="661"/>
      <c r="AP117" s="652"/>
      <c r="AQ117" s="652"/>
      <c r="AR117" s="652"/>
      <c r="AS117" s="652"/>
      <c r="AT117" s="652"/>
      <c r="AU117" s="652"/>
      <c r="AV117" s="652"/>
      <c r="AW117" s="652"/>
      <c r="AX117" s="652"/>
      <c r="AY117" s="652"/>
      <c r="AZ117" s="652"/>
      <c r="BA117" s="652"/>
      <c r="BB117" s="652"/>
      <c r="BC117" s="652"/>
      <c r="BD117" s="652"/>
      <c r="BE117" s="652"/>
      <c r="BF117" s="652"/>
      <c r="BG117" s="652"/>
      <c r="BH117" s="652"/>
      <c r="BI117" s="652"/>
      <c r="BJ117" s="652"/>
      <c r="BK117" s="652"/>
      <c r="BL117" s="652"/>
      <c r="BM117" s="652"/>
      <c r="BN117" s="652"/>
      <c r="BO117" s="652"/>
      <c r="BP117" s="652"/>
    </row>
    <row r="118" spans="1:68" s="5" customFormat="1" ht="15">
      <c r="A118" s="226" t="s">
        <v>657</v>
      </c>
      <c r="B118" s="28"/>
      <c r="C118" s="26" t="s">
        <v>1445</v>
      </c>
      <c r="D118" s="1757" t="s">
        <v>597</v>
      </c>
      <c r="E118" s="26"/>
      <c r="F118" s="530"/>
      <c r="G118" s="36" t="s">
        <v>766</v>
      </c>
      <c r="H118" s="36"/>
      <c r="I118" s="36"/>
      <c r="J118" s="505"/>
      <c r="K118" s="709"/>
      <c r="L118" s="530"/>
      <c r="M118" s="607"/>
      <c r="N118" s="530"/>
      <c r="O118" s="607"/>
      <c r="P118" s="607"/>
      <c r="Q118" s="607"/>
      <c r="R118" s="1147"/>
      <c r="S118" s="1147"/>
      <c r="T118" s="1150"/>
      <c r="U118" s="1147"/>
      <c r="V118" s="1149"/>
      <c r="W118" s="1149"/>
      <c r="X118" s="1150"/>
      <c r="Y118" s="1150"/>
      <c r="Z118" s="1149"/>
      <c r="AA118" s="1150"/>
      <c r="AB118" s="1149"/>
      <c r="AC118" s="1149"/>
      <c r="AD118" s="1149"/>
      <c r="AE118" s="1149"/>
      <c r="AF118" s="1150"/>
      <c r="AG118" s="1149"/>
      <c r="AH118" s="1508"/>
      <c r="AI118" s="486"/>
      <c r="AJ118" s="486"/>
      <c r="AK118" s="545"/>
      <c r="AM118" s="650"/>
      <c r="AN118" s="652"/>
      <c r="AO118" s="661"/>
      <c r="AP118" s="652"/>
      <c r="AQ118" s="652"/>
      <c r="AR118" s="652"/>
      <c r="AS118" s="652"/>
      <c r="AT118" s="652"/>
      <c r="AU118" s="652"/>
      <c r="AV118" s="652"/>
      <c r="AW118" s="652"/>
      <c r="AX118" s="652"/>
      <c r="AY118" s="652"/>
      <c r="AZ118" s="652"/>
      <c r="BA118" s="652"/>
      <c r="BB118" s="652"/>
      <c r="BC118" s="652"/>
      <c r="BD118" s="652"/>
      <c r="BE118" s="652"/>
      <c r="BF118" s="652"/>
      <c r="BG118" s="652"/>
      <c r="BH118" s="652"/>
      <c r="BI118" s="652"/>
      <c r="BJ118" s="652"/>
      <c r="BK118" s="652"/>
      <c r="BL118" s="652"/>
      <c r="BM118" s="652"/>
      <c r="BN118" s="652"/>
      <c r="BO118" s="652"/>
      <c r="BP118" s="652"/>
    </row>
    <row r="119" spans="1:68" s="5" customFormat="1" ht="15">
      <c r="A119" s="226" t="s">
        <v>657</v>
      </c>
      <c r="B119" s="28"/>
      <c r="C119" s="26" t="s">
        <v>1446</v>
      </c>
      <c r="D119" s="1757" t="s">
        <v>597</v>
      </c>
      <c r="E119" s="26"/>
      <c r="F119" s="530"/>
      <c r="G119" s="36" t="s">
        <v>766</v>
      </c>
      <c r="H119" s="36"/>
      <c r="I119" s="36"/>
      <c r="J119" s="505"/>
      <c r="K119" s="709"/>
      <c r="L119" s="530"/>
      <c r="M119" s="607"/>
      <c r="N119" s="530"/>
      <c r="O119" s="607"/>
      <c r="P119" s="607"/>
      <c r="Q119" s="607"/>
      <c r="R119" s="1147"/>
      <c r="S119" s="1147"/>
      <c r="T119" s="1150"/>
      <c r="U119" s="1147"/>
      <c r="V119" s="1149"/>
      <c r="W119" s="1149"/>
      <c r="X119" s="1150"/>
      <c r="Y119" s="1150"/>
      <c r="Z119" s="1149"/>
      <c r="AA119" s="1150"/>
      <c r="AB119" s="1149"/>
      <c r="AC119" s="1149"/>
      <c r="AD119" s="1149"/>
      <c r="AE119" s="1149"/>
      <c r="AF119" s="1150"/>
      <c r="AG119" s="1149"/>
      <c r="AH119" s="1508"/>
      <c r="AI119" s="486"/>
      <c r="AJ119" s="486"/>
      <c r="AK119" s="545"/>
      <c r="AM119" s="650"/>
      <c r="AN119" s="652"/>
      <c r="AO119" s="661"/>
      <c r="AP119" s="652"/>
      <c r="AQ119" s="652"/>
      <c r="AR119" s="652"/>
      <c r="AS119" s="652"/>
      <c r="AT119" s="652"/>
      <c r="AU119" s="652"/>
      <c r="AV119" s="652"/>
      <c r="AW119" s="652"/>
      <c r="AX119" s="652"/>
      <c r="AY119" s="652"/>
      <c r="AZ119" s="652"/>
      <c r="BA119" s="652"/>
      <c r="BB119" s="652"/>
      <c r="BC119" s="652"/>
      <c r="BD119" s="652"/>
      <c r="BE119" s="652"/>
      <c r="BF119" s="652"/>
      <c r="BG119" s="652"/>
      <c r="BH119" s="652"/>
      <c r="BI119" s="652"/>
      <c r="BJ119" s="652"/>
      <c r="BK119" s="652"/>
      <c r="BL119" s="652"/>
      <c r="BM119" s="652"/>
      <c r="BN119" s="652"/>
      <c r="BO119" s="652"/>
      <c r="BP119" s="652"/>
    </row>
    <row r="120" spans="1:68" s="5" customFormat="1" ht="15">
      <c r="A120" s="226" t="s">
        <v>663</v>
      </c>
      <c r="B120" s="28"/>
      <c r="C120" s="26" t="s">
        <v>1436</v>
      </c>
      <c r="D120" s="1757" t="s">
        <v>597</v>
      </c>
      <c r="E120" s="26"/>
      <c r="F120" s="530">
        <v>21</v>
      </c>
      <c r="G120" s="36" t="s">
        <v>766</v>
      </c>
      <c r="H120" s="36"/>
      <c r="I120" s="36"/>
      <c r="J120" s="505">
        <v>14</v>
      </c>
      <c r="K120" s="709"/>
      <c r="L120" s="530"/>
      <c r="M120" s="607"/>
      <c r="N120" s="530"/>
      <c r="O120" s="607"/>
      <c r="P120" s="607"/>
      <c r="Q120" s="607"/>
      <c r="R120" s="1147"/>
      <c r="S120" s="1147"/>
      <c r="T120" s="1150"/>
      <c r="U120" s="1147"/>
      <c r="V120" s="1149"/>
      <c r="W120" s="1149"/>
      <c r="X120" s="1150"/>
      <c r="Y120" s="1150"/>
      <c r="Z120" s="1149"/>
      <c r="AA120" s="1150"/>
      <c r="AB120" s="1149"/>
      <c r="AC120" s="1149"/>
      <c r="AD120" s="1149"/>
      <c r="AE120" s="1149"/>
      <c r="AF120" s="1150"/>
      <c r="AG120" s="1149"/>
      <c r="AH120" s="1508"/>
      <c r="AI120" s="486"/>
      <c r="AJ120" s="486"/>
      <c r="AK120" s="545"/>
      <c r="AM120" s="650"/>
      <c r="AN120" s="652"/>
      <c r="AO120" s="661"/>
      <c r="AP120" s="652"/>
      <c r="AQ120" s="652"/>
      <c r="AR120" s="652"/>
      <c r="AS120" s="652"/>
      <c r="AT120" s="652"/>
      <c r="AU120" s="652"/>
      <c r="AV120" s="652"/>
      <c r="AW120" s="652"/>
      <c r="AX120" s="652"/>
      <c r="AY120" s="652"/>
      <c r="AZ120" s="652"/>
      <c r="BA120" s="652"/>
      <c r="BB120" s="652"/>
      <c r="BC120" s="652"/>
      <c r="BD120" s="652"/>
      <c r="BE120" s="652"/>
      <c r="BF120" s="652"/>
      <c r="BG120" s="652"/>
      <c r="BH120" s="652"/>
      <c r="BI120" s="652"/>
      <c r="BJ120" s="652"/>
      <c r="BK120" s="652"/>
      <c r="BL120" s="652"/>
      <c r="BM120" s="652"/>
      <c r="BN120" s="652"/>
      <c r="BO120" s="652"/>
      <c r="BP120" s="652"/>
    </row>
    <row r="121" spans="1:68" s="5" customFormat="1" ht="15">
      <c r="A121" s="668" t="s">
        <v>663</v>
      </c>
      <c r="B121" s="26"/>
      <c r="C121" s="36" t="s">
        <v>599</v>
      </c>
      <c r="D121" s="1757" t="s">
        <v>597</v>
      </c>
      <c r="E121" s="36"/>
      <c r="F121" s="500"/>
      <c r="G121" s="26" t="s">
        <v>766</v>
      </c>
      <c r="H121" s="26"/>
      <c r="I121" s="26"/>
      <c r="J121" s="515">
        <v>58</v>
      </c>
      <c r="K121" s="710"/>
      <c r="L121" s="500"/>
      <c r="M121" s="603"/>
      <c r="N121" s="500"/>
      <c r="O121" s="603"/>
      <c r="P121" s="603"/>
      <c r="Q121" s="603"/>
      <c r="R121" s="1147"/>
      <c r="S121" s="1147"/>
      <c r="T121" s="1150"/>
      <c r="U121" s="1147"/>
      <c r="V121" s="1149"/>
      <c r="W121" s="1149"/>
      <c r="X121" s="1150"/>
      <c r="Y121" s="1150"/>
      <c r="Z121" s="1149"/>
      <c r="AA121" s="1150"/>
      <c r="AB121" s="1149"/>
      <c r="AC121" s="1149"/>
      <c r="AD121" s="1149"/>
      <c r="AE121" s="1149"/>
      <c r="AF121" s="1150"/>
      <c r="AG121" s="1149"/>
      <c r="AH121" s="1508"/>
      <c r="AI121" s="486"/>
      <c r="AJ121" s="486"/>
      <c r="AK121" s="545"/>
      <c r="AM121" s="650"/>
      <c r="AN121" s="652"/>
      <c r="AO121" s="661"/>
      <c r="AP121" s="652"/>
      <c r="AQ121" s="652"/>
      <c r="AR121" s="652"/>
      <c r="AS121" s="652"/>
      <c r="AT121" s="652"/>
      <c r="AU121" s="652"/>
      <c r="AV121" s="652"/>
      <c r="AW121" s="652"/>
      <c r="AX121" s="652"/>
      <c r="AY121" s="652"/>
      <c r="AZ121" s="652"/>
      <c r="BA121" s="652"/>
      <c r="BB121" s="652"/>
      <c r="BC121" s="652"/>
      <c r="BD121" s="652"/>
      <c r="BE121" s="652"/>
      <c r="BF121" s="652"/>
      <c r="BG121" s="652"/>
      <c r="BH121" s="652"/>
      <c r="BI121" s="652"/>
      <c r="BJ121" s="652"/>
      <c r="BK121" s="652"/>
      <c r="BL121" s="652"/>
      <c r="BM121" s="652"/>
      <c r="BN121" s="652"/>
      <c r="BO121" s="652"/>
      <c r="BP121" s="652"/>
    </row>
    <row r="122" spans="1:68" s="5" customFormat="1" ht="15">
      <c r="A122" s="669" t="s">
        <v>663</v>
      </c>
      <c r="B122" s="28"/>
      <c r="C122" s="36" t="s">
        <v>598</v>
      </c>
      <c r="D122" s="1757" t="s">
        <v>597</v>
      </c>
      <c r="E122" s="36"/>
      <c r="F122" s="503"/>
      <c r="G122" s="36" t="s">
        <v>766</v>
      </c>
      <c r="H122" s="36"/>
      <c r="I122" s="36"/>
      <c r="J122" s="515">
        <v>66</v>
      </c>
      <c r="K122" s="710"/>
      <c r="L122" s="503"/>
      <c r="M122" s="606"/>
      <c r="N122" s="503"/>
      <c r="O122" s="606"/>
      <c r="P122" s="606"/>
      <c r="Q122" s="606"/>
      <c r="R122" s="1148"/>
      <c r="S122" s="1148"/>
      <c r="T122" s="1149"/>
      <c r="U122" s="1148"/>
      <c r="V122" s="1149"/>
      <c r="W122" s="1149"/>
      <c r="X122" s="1149"/>
      <c r="Y122" s="1149"/>
      <c r="Z122" s="1149"/>
      <c r="AA122" s="1149"/>
      <c r="AB122" s="1149"/>
      <c r="AC122" s="1149"/>
      <c r="AD122" s="1149"/>
      <c r="AE122" s="1149"/>
      <c r="AF122" s="1149"/>
      <c r="AG122" s="1149"/>
      <c r="AH122" s="1508"/>
      <c r="AI122" s="486"/>
      <c r="AJ122" s="486"/>
      <c r="AK122" s="545"/>
      <c r="AM122" s="650"/>
      <c r="AN122" s="652"/>
      <c r="AO122" s="661"/>
      <c r="AP122" s="652"/>
      <c r="AQ122" s="652"/>
      <c r="AR122" s="652"/>
      <c r="AS122" s="652"/>
      <c r="AT122" s="652"/>
      <c r="AU122" s="652"/>
      <c r="AV122" s="652"/>
      <c r="AW122" s="652"/>
      <c r="AX122" s="652"/>
      <c r="AY122" s="652"/>
      <c r="AZ122" s="652"/>
      <c r="BA122" s="652"/>
      <c r="BB122" s="652"/>
      <c r="BC122" s="652"/>
      <c r="BD122" s="652"/>
      <c r="BE122" s="652"/>
      <c r="BF122" s="652"/>
      <c r="BG122" s="652"/>
      <c r="BH122" s="652"/>
      <c r="BI122" s="652"/>
      <c r="BJ122" s="652"/>
      <c r="BK122" s="652"/>
      <c r="BL122" s="652"/>
      <c r="BM122" s="652"/>
      <c r="BN122" s="652"/>
      <c r="BO122" s="652"/>
      <c r="BP122" s="652"/>
    </row>
    <row r="123" spans="1:68" s="5" customFormat="1" ht="15">
      <c r="A123" s="669"/>
      <c r="B123" s="28"/>
      <c r="C123" s="36"/>
      <c r="D123" s="36"/>
      <c r="E123" s="36"/>
      <c r="F123" s="503"/>
      <c r="G123" s="36"/>
      <c r="H123" s="36"/>
      <c r="I123" s="36"/>
      <c r="J123" s="515"/>
      <c r="K123" s="710"/>
      <c r="L123" s="503"/>
      <c r="M123" s="606"/>
      <c r="N123" s="503"/>
      <c r="O123" s="606"/>
      <c r="P123" s="606"/>
      <c r="Q123" s="606"/>
      <c r="R123" s="1148"/>
      <c r="S123" s="1148"/>
      <c r="T123" s="1149"/>
      <c r="U123" s="1148"/>
      <c r="V123" s="1149"/>
      <c r="W123" s="1149"/>
      <c r="X123" s="1149"/>
      <c r="Y123" s="1149"/>
      <c r="Z123" s="1149"/>
      <c r="AA123" s="1149"/>
      <c r="AB123" s="1149"/>
      <c r="AC123" s="1149"/>
      <c r="AD123" s="1149"/>
      <c r="AE123" s="1149"/>
      <c r="AF123" s="1149"/>
      <c r="AG123" s="1149"/>
      <c r="AH123" s="1082"/>
      <c r="AI123" s="1083"/>
      <c r="AJ123" s="1083"/>
      <c r="AK123" s="1084"/>
      <c r="AM123" s="650"/>
      <c r="AN123" s="652"/>
      <c r="AO123" s="661"/>
      <c r="AP123" s="652"/>
      <c r="AQ123" s="652"/>
      <c r="AR123" s="652"/>
      <c r="AS123" s="652"/>
      <c r="AT123" s="652"/>
      <c r="AU123" s="652"/>
      <c r="AV123" s="652"/>
      <c r="AW123" s="652"/>
      <c r="AX123" s="652"/>
      <c r="AY123" s="652"/>
      <c r="AZ123" s="652"/>
      <c r="BA123" s="652"/>
      <c r="BB123" s="652"/>
      <c r="BC123" s="652"/>
      <c r="BD123" s="652"/>
      <c r="BE123" s="652"/>
      <c r="BF123" s="652"/>
      <c r="BG123" s="652"/>
      <c r="BH123" s="652"/>
      <c r="BI123" s="652"/>
      <c r="BJ123" s="652"/>
      <c r="BK123" s="652"/>
      <c r="BL123" s="652"/>
      <c r="BM123" s="652"/>
      <c r="BN123" s="652"/>
      <c r="BO123" s="652"/>
      <c r="BP123" s="652"/>
    </row>
    <row r="124" spans="1:68" s="5" customFormat="1" ht="15">
      <c r="A124" s="1756" t="s">
        <v>579</v>
      </c>
      <c r="B124" s="1757" t="s">
        <v>580</v>
      </c>
      <c r="C124" s="1781">
        <f>COUNTA(C126:C132)</f>
        <v>7</v>
      </c>
      <c r="D124" s="1781"/>
      <c r="E124" s="1495"/>
      <c r="F124" s="527"/>
      <c r="G124" s="27" t="s">
        <v>751</v>
      </c>
      <c r="H124" s="27"/>
      <c r="I124" s="27"/>
      <c r="J124" s="526">
        <f>SUM(J125:J132)</f>
        <v>2023</v>
      </c>
      <c r="K124" s="714"/>
      <c r="L124" s="527"/>
      <c r="M124" s="605"/>
      <c r="N124" s="527"/>
      <c r="O124" s="605"/>
      <c r="P124" s="605"/>
      <c r="Q124" s="605"/>
      <c r="R124" s="1148">
        <f t="shared" ref="R124:AG124" si="5">COUNTA(R116:R122)</f>
        <v>0</v>
      </c>
      <c r="S124" s="1148">
        <f t="shared" si="5"/>
        <v>0</v>
      </c>
      <c r="T124" s="1148">
        <f t="shared" si="5"/>
        <v>1</v>
      </c>
      <c r="U124" s="1148">
        <f t="shared" si="5"/>
        <v>0</v>
      </c>
      <c r="V124" s="1148">
        <f t="shared" si="5"/>
        <v>0</v>
      </c>
      <c r="W124" s="1148">
        <f t="shared" si="5"/>
        <v>0</v>
      </c>
      <c r="X124" s="1148">
        <f t="shared" si="5"/>
        <v>0</v>
      </c>
      <c r="Y124" s="1148">
        <f t="shared" si="5"/>
        <v>0</v>
      </c>
      <c r="Z124" s="1148">
        <f t="shared" si="5"/>
        <v>0</v>
      </c>
      <c r="AA124" s="1148">
        <f t="shared" si="5"/>
        <v>0</v>
      </c>
      <c r="AB124" s="1148">
        <f t="shared" si="5"/>
        <v>0</v>
      </c>
      <c r="AC124" s="1148">
        <f t="shared" si="5"/>
        <v>0</v>
      </c>
      <c r="AD124" s="1148">
        <f t="shared" si="5"/>
        <v>0</v>
      </c>
      <c r="AE124" s="1148">
        <f t="shared" si="5"/>
        <v>0</v>
      </c>
      <c r="AF124" s="1148">
        <f t="shared" si="5"/>
        <v>0</v>
      </c>
      <c r="AG124" s="1148">
        <f t="shared" si="5"/>
        <v>0</v>
      </c>
      <c r="AH124" s="1776"/>
      <c r="AI124" s="1777"/>
      <c r="AJ124" s="1777"/>
      <c r="AK124" s="1778"/>
      <c r="AM124" s="650"/>
      <c r="AN124" s="652"/>
      <c r="AO124" s="661"/>
      <c r="AP124" s="652"/>
      <c r="AQ124" s="652"/>
      <c r="AR124" s="652"/>
      <c r="AS124" s="652"/>
      <c r="AT124" s="652"/>
      <c r="AU124" s="652"/>
      <c r="AV124" s="652"/>
      <c r="AW124" s="652"/>
      <c r="AX124" s="652"/>
      <c r="AY124" s="652"/>
      <c r="AZ124" s="652"/>
      <c r="BA124" s="652"/>
      <c r="BB124" s="652"/>
      <c r="BC124" s="652"/>
      <c r="BD124" s="652"/>
      <c r="BE124" s="652"/>
      <c r="BF124" s="652"/>
      <c r="BG124" s="652"/>
      <c r="BH124" s="652"/>
      <c r="BI124" s="652"/>
      <c r="BJ124" s="652"/>
      <c r="BK124" s="652"/>
      <c r="BL124" s="652"/>
      <c r="BM124" s="652"/>
      <c r="BN124" s="652"/>
      <c r="BO124" s="652"/>
      <c r="BP124" s="652"/>
    </row>
    <row r="125" spans="1:68" s="5" customFormat="1" ht="15">
      <c r="A125" s="1761"/>
      <c r="B125" s="1504"/>
      <c r="C125" s="1783"/>
      <c r="D125" s="1783"/>
      <c r="E125" s="1497"/>
      <c r="F125" s="527"/>
      <c r="H125" s="27"/>
      <c r="I125" s="27"/>
      <c r="J125" s="526">
        <v>1132</v>
      </c>
      <c r="K125" s="714"/>
      <c r="L125" s="737" t="s">
        <v>692</v>
      </c>
      <c r="M125" s="605"/>
      <c r="N125" s="573" t="s">
        <v>1519</v>
      </c>
      <c r="O125" s="605"/>
      <c r="P125" s="605"/>
      <c r="Q125" s="573" t="s">
        <v>2272</v>
      </c>
      <c r="R125" s="1148"/>
      <c r="S125" s="1148" t="s">
        <v>1525</v>
      </c>
      <c r="T125" s="1149"/>
      <c r="U125" s="1148"/>
      <c r="V125" s="1149"/>
      <c r="W125" s="1149"/>
      <c r="X125" s="1149"/>
      <c r="Y125" s="1149"/>
      <c r="Z125" s="1149" t="s">
        <v>1525</v>
      </c>
      <c r="AA125" s="1149"/>
      <c r="AB125" s="1149"/>
      <c r="AC125" s="1149"/>
      <c r="AD125" s="1150"/>
      <c r="AE125" s="1149" t="s">
        <v>1525</v>
      </c>
      <c r="AF125" s="1149"/>
      <c r="AG125" s="1149"/>
      <c r="AH125" s="1507"/>
      <c r="AI125" s="485"/>
      <c r="AJ125" s="485"/>
      <c r="AK125" s="544"/>
      <c r="AM125" s="650"/>
      <c r="AN125" s="652"/>
      <c r="AO125" s="661"/>
      <c r="AP125" s="652"/>
      <c r="AQ125" s="652"/>
      <c r="AR125" s="652"/>
      <c r="AS125" s="652"/>
      <c r="AT125" s="652"/>
      <c r="AU125" s="652"/>
      <c r="AV125" s="652"/>
      <c r="AW125" s="652"/>
      <c r="AX125" s="652"/>
      <c r="AY125" s="652"/>
      <c r="AZ125" s="652"/>
      <c r="BA125" s="652"/>
      <c r="BB125" s="652"/>
      <c r="BC125" s="652"/>
      <c r="BD125" s="652"/>
      <c r="BE125" s="652"/>
      <c r="BF125" s="652"/>
      <c r="BG125" s="652"/>
      <c r="BH125" s="652"/>
      <c r="BI125" s="652"/>
      <c r="BJ125" s="652"/>
      <c r="BK125" s="652"/>
      <c r="BL125" s="652"/>
      <c r="BM125" s="652"/>
      <c r="BN125" s="652"/>
      <c r="BO125" s="652"/>
      <c r="BP125" s="652"/>
    </row>
    <row r="126" spans="1:68" s="5" customFormat="1" ht="15">
      <c r="A126" s="226" t="s">
        <v>579</v>
      </c>
      <c r="B126" s="1470"/>
      <c r="C126" s="43" t="s">
        <v>1452</v>
      </c>
      <c r="D126" s="1757" t="s">
        <v>580</v>
      </c>
      <c r="E126" s="43"/>
      <c r="F126" s="503"/>
      <c r="G126" s="36" t="s">
        <v>751</v>
      </c>
      <c r="H126" s="36"/>
      <c r="I126" s="36"/>
      <c r="J126" s="502"/>
      <c r="K126" s="708"/>
      <c r="L126" s="503"/>
      <c r="M126" s="606"/>
      <c r="N126" s="503"/>
      <c r="O126" s="606"/>
      <c r="P126" s="606"/>
      <c r="Q126" s="606"/>
      <c r="R126" s="1148"/>
      <c r="S126" s="1148"/>
      <c r="T126" s="1149"/>
      <c r="U126" s="1148"/>
      <c r="V126" s="1149"/>
      <c r="W126" s="1149"/>
      <c r="X126" s="1149"/>
      <c r="Y126" s="1149"/>
      <c r="Z126" s="1149"/>
      <c r="AA126" s="1149"/>
      <c r="AB126" s="1149"/>
      <c r="AC126" s="1149"/>
      <c r="AD126" s="1150"/>
      <c r="AE126" s="1149"/>
      <c r="AF126" s="1149"/>
      <c r="AG126" s="1149"/>
      <c r="AH126" s="1508"/>
      <c r="AI126" s="486"/>
      <c r="AJ126" s="486"/>
      <c r="AK126" s="545"/>
      <c r="AM126" s="650"/>
      <c r="AN126" s="652"/>
      <c r="AO126" s="661"/>
      <c r="AP126" s="652"/>
      <c r="AQ126" s="652"/>
      <c r="AR126" s="652"/>
      <c r="AS126" s="652"/>
      <c r="AT126" s="652"/>
      <c r="AU126" s="652"/>
      <c r="AV126" s="652"/>
      <c r="AW126" s="652"/>
      <c r="AX126" s="652"/>
      <c r="AY126" s="652"/>
      <c r="AZ126" s="652"/>
      <c r="BA126" s="652"/>
      <c r="BB126" s="652"/>
      <c r="BC126" s="652"/>
      <c r="BD126" s="652"/>
      <c r="BE126" s="652"/>
      <c r="BF126" s="652"/>
      <c r="BG126" s="652"/>
      <c r="BH126" s="652"/>
      <c r="BI126" s="652"/>
      <c r="BJ126" s="652"/>
      <c r="BK126" s="652"/>
      <c r="BL126" s="652"/>
      <c r="BM126" s="652"/>
      <c r="BN126" s="652"/>
      <c r="BO126" s="652"/>
      <c r="BP126" s="652"/>
    </row>
    <row r="127" spans="1:68" s="5" customFormat="1" ht="15">
      <c r="A127" s="226" t="s">
        <v>579</v>
      </c>
      <c r="B127" s="36"/>
      <c r="C127" s="36" t="s">
        <v>582</v>
      </c>
      <c r="D127" s="1757" t="s">
        <v>580</v>
      </c>
      <c r="E127" s="36"/>
      <c r="F127" s="530"/>
      <c r="G127" s="36" t="s">
        <v>751</v>
      </c>
      <c r="H127" s="36"/>
      <c r="I127" s="36"/>
      <c r="J127" s="505">
        <v>124</v>
      </c>
      <c r="K127" s="709"/>
      <c r="L127" s="530"/>
      <c r="M127" s="607"/>
      <c r="N127" s="530"/>
      <c r="O127" s="607"/>
      <c r="P127" s="607"/>
      <c r="Q127" s="607"/>
      <c r="R127" s="1148"/>
      <c r="S127" s="1148"/>
      <c r="T127" s="1149"/>
      <c r="U127" s="1148"/>
      <c r="V127" s="1149"/>
      <c r="W127" s="1149"/>
      <c r="X127" s="1149"/>
      <c r="Y127" s="1149"/>
      <c r="Z127" s="1149"/>
      <c r="AA127" s="1149"/>
      <c r="AB127" s="1149"/>
      <c r="AC127" s="1149"/>
      <c r="AD127" s="1149"/>
      <c r="AE127" s="1149"/>
      <c r="AF127" s="1149"/>
      <c r="AG127" s="1149"/>
      <c r="AH127" s="1508"/>
      <c r="AI127" s="486"/>
      <c r="AJ127" s="486"/>
      <c r="AK127" s="545"/>
      <c r="AM127" s="650"/>
      <c r="AN127" s="652"/>
      <c r="AO127" s="661"/>
      <c r="AP127" s="652"/>
      <c r="AQ127" s="652"/>
      <c r="AR127" s="652"/>
      <c r="AS127" s="652"/>
      <c r="AT127" s="652"/>
      <c r="AU127" s="652"/>
      <c r="AV127" s="652"/>
      <c r="AW127" s="652"/>
      <c r="AX127" s="652"/>
      <c r="AY127" s="652"/>
      <c r="AZ127" s="652"/>
      <c r="BA127" s="652"/>
      <c r="BB127" s="652"/>
      <c r="BC127" s="652"/>
      <c r="BD127" s="652"/>
      <c r="BE127" s="652"/>
      <c r="BF127" s="652"/>
      <c r="BG127" s="652"/>
      <c r="BH127" s="652"/>
      <c r="BI127" s="652"/>
      <c r="BJ127" s="652"/>
      <c r="BK127" s="652"/>
      <c r="BL127" s="652"/>
      <c r="BM127" s="652"/>
      <c r="BN127" s="652"/>
      <c r="BO127" s="652"/>
      <c r="BP127" s="652"/>
    </row>
    <row r="128" spans="1:68" s="5" customFormat="1" ht="15">
      <c r="A128" s="226" t="s">
        <v>579</v>
      </c>
      <c r="B128" s="36"/>
      <c r="C128" s="36" t="s">
        <v>1453</v>
      </c>
      <c r="D128" s="1757" t="s">
        <v>580</v>
      </c>
      <c r="E128" s="36"/>
      <c r="F128" s="530"/>
      <c r="G128" s="36" t="s">
        <v>751</v>
      </c>
      <c r="H128" s="36"/>
      <c r="I128" s="36"/>
      <c r="J128" s="505"/>
      <c r="K128" s="709"/>
      <c r="L128" s="530"/>
      <c r="M128" s="607"/>
      <c r="N128" s="530"/>
      <c r="O128" s="607"/>
      <c r="P128" s="607"/>
      <c r="Q128" s="607"/>
      <c r="R128" s="1148"/>
      <c r="S128" s="1148"/>
      <c r="T128" s="1149"/>
      <c r="U128" s="1148"/>
      <c r="V128" s="1149"/>
      <c r="W128" s="1149"/>
      <c r="X128" s="1149"/>
      <c r="Y128" s="1149"/>
      <c r="Z128" s="1149"/>
      <c r="AA128" s="1149"/>
      <c r="AB128" s="1149"/>
      <c r="AC128" s="1149"/>
      <c r="AD128" s="1149"/>
      <c r="AE128" s="1149"/>
      <c r="AF128" s="1149"/>
      <c r="AG128" s="1149"/>
      <c r="AH128" s="1508"/>
      <c r="AI128" s="486"/>
      <c r="AJ128" s="486"/>
      <c r="AK128" s="545"/>
      <c r="AM128" s="650"/>
      <c r="AN128" s="652"/>
      <c r="AO128" s="661"/>
      <c r="AP128" s="652"/>
      <c r="AQ128" s="652"/>
      <c r="AR128" s="652"/>
      <c r="AS128" s="652"/>
      <c r="AT128" s="652"/>
      <c r="AU128" s="652"/>
      <c r="AV128" s="652"/>
      <c r="AW128" s="652"/>
      <c r="AX128" s="652"/>
      <c r="AY128" s="652"/>
      <c r="AZ128" s="652"/>
      <c r="BA128" s="652"/>
      <c r="BB128" s="652"/>
      <c r="BC128" s="652"/>
      <c r="BD128" s="652"/>
      <c r="BE128" s="652"/>
      <c r="BF128" s="652"/>
      <c r="BG128" s="652"/>
      <c r="BH128" s="652"/>
      <c r="BI128" s="652"/>
      <c r="BJ128" s="652"/>
      <c r="BK128" s="652"/>
      <c r="BL128" s="652"/>
      <c r="BM128" s="652"/>
      <c r="BN128" s="652"/>
      <c r="BO128" s="652"/>
      <c r="BP128" s="652"/>
    </row>
    <row r="129" spans="1:68" s="5" customFormat="1" ht="15">
      <c r="A129" s="226" t="s">
        <v>579</v>
      </c>
      <c r="B129" s="36"/>
      <c r="C129" s="36" t="s">
        <v>1454</v>
      </c>
      <c r="D129" s="1757" t="s">
        <v>580</v>
      </c>
      <c r="E129" s="36"/>
      <c r="F129" s="530"/>
      <c r="G129" s="36" t="s">
        <v>751</v>
      </c>
      <c r="H129" s="36"/>
      <c r="I129" s="36"/>
      <c r="J129" s="505">
        <v>225</v>
      </c>
      <c r="K129" s="709"/>
      <c r="L129" s="530"/>
      <c r="M129" s="607"/>
      <c r="N129" s="530"/>
      <c r="O129" s="607"/>
      <c r="P129" s="607"/>
      <c r="Q129" s="607"/>
      <c r="R129" s="1148"/>
      <c r="S129" s="1148"/>
      <c r="T129" s="1149"/>
      <c r="U129" s="1148"/>
      <c r="V129" s="1149"/>
      <c r="W129" s="1149"/>
      <c r="X129" s="1149"/>
      <c r="Y129" s="1149"/>
      <c r="Z129" s="1149"/>
      <c r="AA129" s="1149"/>
      <c r="AB129" s="1149"/>
      <c r="AC129" s="1149"/>
      <c r="AD129" s="1149"/>
      <c r="AE129" s="1149"/>
      <c r="AF129" s="1149"/>
      <c r="AG129" s="1149"/>
      <c r="AH129" s="1508"/>
      <c r="AI129" s="486"/>
      <c r="AJ129" s="486"/>
      <c r="AK129" s="545"/>
      <c r="AM129" s="650"/>
      <c r="AN129" s="652"/>
      <c r="AO129" s="661"/>
      <c r="AP129" s="652"/>
      <c r="AQ129" s="652"/>
      <c r="AR129" s="652"/>
      <c r="AS129" s="652"/>
      <c r="AT129" s="652"/>
      <c r="AU129" s="652"/>
      <c r="AV129" s="652"/>
      <c r="AW129" s="652"/>
      <c r="AX129" s="652"/>
      <c r="AY129" s="652"/>
      <c r="AZ129" s="652"/>
      <c r="BA129" s="652"/>
      <c r="BB129" s="652"/>
      <c r="BC129" s="652"/>
      <c r="BD129" s="652"/>
      <c r="BE129" s="652"/>
      <c r="BF129" s="652"/>
      <c r="BG129" s="652"/>
      <c r="BH129" s="652"/>
      <c r="BI129" s="652"/>
      <c r="BJ129" s="652"/>
      <c r="BK129" s="652"/>
      <c r="BL129" s="652"/>
      <c r="BM129" s="652"/>
      <c r="BN129" s="652"/>
      <c r="BO129" s="652"/>
      <c r="BP129" s="652"/>
    </row>
    <row r="130" spans="1:68" s="5" customFormat="1" ht="15">
      <c r="A130" s="226" t="s">
        <v>579</v>
      </c>
      <c r="B130" s="36"/>
      <c r="C130" s="36" t="s">
        <v>1455</v>
      </c>
      <c r="D130" s="1757" t="s">
        <v>580</v>
      </c>
      <c r="E130" s="36"/>
      <c r="F130" s="530"/>
      <c r="G130" s="36" t="s">
        <v>751</v>
      </c>
      <c r="H130" s="36"/>
      <c r="I130" s="36"/>
      <c r="J130" s="505"/>
      <c r="K130" s="709"/>
      <c r="L130" s="530"/>
      <c r="M130" s="607"/>
      <c r="N130" s="530"/>
      <c r="O130" s="607"/>
      <c r="P130" s="607"/>
      <c r="Q130" s="607"/>
      <c r="R130" s="1148"/>
      <c r="S130" s="1148"/>
      <c r="T130" s="1149"/>
      <c r="U130" s="1148"/>
      <c r="V130" s="1149"/>
      <c r="W130" s="1149"/>
      <c r="X130" s="1149"/>
      <c r="Y130" s="1149"/>
      <c r="Z130" s="1149"/>
      <c r="AA130" s="1149"/>
      <c r="AB130" s="1149"/>
      <c r="AC130" s="1149"/>
      <c r="AD130" s="1149"/>
      <c r="AE130" s="1149"/>
      <c r="AF130" s="1149"/>
      <c r="AG130" s="1149"/>
      <c r="AH130" s="1508"/>
      <c r="AI130" s="486"/>
      <c r="AJ130" s="486"/>
      <c r="AK130" s="545"/>
      <c r="AM130" s="650"/>
      <c r="AN130" s="652"/>
      <c r="AO130" s="661"/>
      <c r="AP130" s="652"/>
      <c r="AQ130" s="652"/>
      <c r="AR130" s="652"/>
      <c r="AS130" s="652"/>
      <c r="AT130" s="652"/>
      <c r="AU130" s="652"/>
      <c r="AV130" s="652"/>
      <c r="AW130" s="652"/>
      <c r="AX130" s="652"/>
      <c r="AY130" s="652"/>
      <c r="AZ130" s="652"/>
      <c r="BA130" s="652"/>
      <c r="BB130" s="652"/>
      <c r="BC130" s="652"/>
      <c r="BD130" s="652"/>
      <c r="BE130" s="652"/>
      <c r="BF130" s="652"/>
      <c r="BG130" s="652"/>
      <c r="BH130" s="652"/>
      <c r="BI130" s="652"/>
      <c r="BJ130" s="652"/>
      <c r="BK130" s="652"/>
      <c r="BL130" s="652"/>
      <c r="BM130" s="652"/>
      <c r="BN130" s="652"/>
      <c r="BO130" s="652"/>
      <c r="BP130" s="652"/>
    </row>
    <row r="131" spans="1:68" s="5" customFormat="1" ht="15">
      <c r="A131" s="226" t="s">
        <v>579</v>
      </c>
      <c r="B131" s="36"/>
      <c r="C131" s="36" t="s">
        <v>581</v>
      </c>
      <c r="D131" s="1757" t="s">
        <v>580</v>
      </c>
      <c r="E131" s="36"/>
      <c r="F131" s="530">
        <v>26.7</v>
      </c>
      <c r="G131" s="36" t="s">
        <v>751</v>
      </c>
      <c r="H131" s="36"/>
      <c r="I131" s="36"/>
      <c r="J131" s="505">
        <v>204</v>
      </c>
      <c r="K131" s="709"/>
      <c r="L131" s="530"/>
      <c r="M131" s="607"/>
      <c r="N131" s="530"/>
      <c r="O131" s="607"/>
      <c r="P131" s="607"/>
      <c r="Q131" s="607"/>
      <c r="R131" s="1148"/>
      <c r="S131" s="1148"/>
      <c r="T131" s="1149"/>
      <c r="U131" s="1148"/>
      <c r="V131" s="1149"/>
      <c r="W131" s="1149"/>
      <c r="X131" s="1149"/>
      <c r="Y131" s="1149"/>
      <c r="Z131" s="1149"/>
      <c r="AA131" s="1149"/>
      <c r="AB131" s="1149"/>
      <c r="AC131" s="1149"/>
      <c r="AD131" s="1149"/>
      <c r="AE131" s="1149"/>
      <c r="AF131" s="1149"/>
      <c r="AG131" s="1149"/>
      <c r="AH131" s="1508"/>
      <c r="AI131" s="486"/>
      <c r="AJ131" s="486"/>
      <c r="AK131" s="545"/>
      <c r="AM131" s="650"/>
      <c r="AN131" s="652"/>
      <c r="AO131" s="661"/>
      <c r="AP131" s="652"/>
      <c r="AQ131" s="652"/>
      <c r="AR131" s="652"/>
      <c r="AS131" s="652"/>
      <c r="AT131" s="652"/>
      <c r="AU131" s="652"/>
      <c r="AV131" s="652"/>
      <c r="AW131" s="652"/>
      <c r="AX131" s="652"/>
      <c r="AY131" s="652"/>
      <c r="AZ131" s="652"/>
      <c r="BA131" s="652"/>
      <c r="BB131" s="652"/>
      <c r="BC131" s="652"/>
      <c r="BD131" s="652"/>
      <c r="BE131" s="652"/>
      <c r="BF131" s="652"/>
      <c r="BG131" s="652"/>
      <c r="BH131" s="652"/>
      <c r="BI131" s="652"/>
      <c r="BJ131" s="652"/>
      <c r="BK131" s="652"/>
      <c r="BL131" s="652"/>
      <c r="BM131" s="652"/>
      <c r="BN131" s="652"/>
      <c r="BO131" s="652"/>
      <c r="BP131" s="652"/>
    </row>
    <row r="132" spans="1:68" s="16" customFormat="1" ht="15">
      <c r="A132" s="670" t="s">
        <v>579</v>
      </c>
      <c r="B132" s="36"/>
      <c r="C132" s="29" t="s">
        <v>1233</v>
      </c>
      <c r="D132" s="1757" t="s">
        <v>580</v>
      </c>
      <c r="E132" s="29"/>
      <c r="F132" s="530">
        <v>55.5</v>
      </c>
      <c r="G132" s="36" t="s">
        <v>751</v>
      </c>
      <c r="H132" s="36"/>
      <c r="I132" s="36"/>
      <c r="J132" s="517">
        <v>338</v>
      </c>
      <c r="K132" s="711"/>
      <c r="L132" s="530"/>
      <c r="M132" s="607"/>
      <c r="N132" s="530"/>
      <c r="O132" s="607"/>
      <c r="P132" s="607"/>
      <c r="Q132" s="607"/>
      <c r="R132" s="1148"/>
      <c r="S132" s="1148"/>
      <c r="T132" s="1149"/>
      <c r="U132" s="1148"/>
      <c r="V132" s="1149"/>
      <c r="W132" s="1149"/>
      <c r="X132" s="1149"/>
      <c r="Y132" s="1149"/>
      <c r="Z132" s="1149"/>
      <c r="AA132" s="1149"/>
      <c r="AB132" s="1149"/>
      <c r="AC132" s="1149"/>
      <c r="AD132" s="1149"/>
      <c r="AE132" s="1149"/>
      <c r="AF132" s="1149"/>
      <c r="AG132" s="1149"/>
      <c r="AH132" s="1508"/>
      <c r="AI132" s="486"/>
      <c r="AJ132" s="486"/>
      <c r="AK132" s="545"/>
      <c r="AM132" s="650"/>
      <c r="AN132" s="652"/>
      <c r="AO132" s="661"/>
      <c r="AP132" s="652"/>
      <c r="AQ132" s="652"/>
      <c r="AR132" s="652"/>
      <c r="AS132" s="652"/>
      <c r="AT132" s="652"/>
      <c r="AU132" s="652"/>
      <c r="AV132" s="652"/>
      <c r="AW132" s="652"/>
      <c r="AX132" s="652"/>
      <c r="AY132" s="652"/>
      <c r="AZ132" s="652"/>
      <c r="BA132" s="652"/>
      <c r="BB132" s="652"/>
      <c r="BC132" s="652"/>
      <c r="BD132" s="652"/>
      <c r="BE132" s="652"/>
      <c r="BF132" s="652"/>
      <c r="BG132" s="652"/>
      <c r="BH132" s="652"/>
      <c r="BI132" s="652"/>
      <c r="BJ132" s="652"/>
      <c r="BK132" s="652"/>
      <c r="BL132" s="652"/>
      <c r="BM132" s="652"/>
      <c r="BN132" s="652"/>
      <c r="BO132" s="652"/>
      <c r="BP132" s="652"/>
    </row>
    <row r="133" spans="1:68" s="16" customFormat="1" ht="15">
      <c r="A133" s="670"/>
      <c r="B133" s="36"/>
      <c r="C133" s="29"/>
      <c r="D133" s="29"/>
      <c r="E133" s="29"/>
      <c r="F133" s="530"/>
      <c r="G133" s="36"/>
      <c r="H133" s="36"/>
      <c r="I133" s="36"/>
      <c r="J133" s="517"/>
      <c r="K133" s="711"/>
      <c r="L133" s="530"/>
      <c r="M133" s="607"/>
      <c r="N133" s="530"/>
      <c r="O133" s="607"/>
      <c r="P133" s="607"/>
      <c r="Q133" s="607"/>
      <c r="R133" s="1148"/>
      <c r="S133" s="1148"/>
      <c r="T133" s="1149"/>
      <c r="U133" s="1148"/>
      <c r="V133" s="1149"/>
      <c r="W133" s="1149"/>
      <c r="X133" s="1149"/>
      <c r="Y133" s="1149"/>
      <c r="Z133" s="1149"/>
      <c r="AA133" s="1149"/>
      <c r="AB133" s="1149"/>
      <c r="AC133" s="1149"/>
      <c r="AD133" s="1149"/>
      <c r="AE133" s="1149"/>
      <c r="AF133" s="1149"/>
      <c r="AG133" s="1149"/>
      <c r="AH133" s="1082"/>
      <c r="AI133" s="1083"/>
      <c r="AJ133" s="1083"/>
      <c r="AK133" s="1084"/>
      <c r="AM133" s="650"/>
      <c r="AN133" s="652"/>
      <c r="AO133" s="661"/>
      <c r="AP133" s="652"/>
      <c r="AQ133" s="652"/>
      <c r="AR133" s="652"/>
      <c r="AS133" s="652"/>
      <c r="AT133" s="652"/>
      <c r="AU133" s="652"/>
      <c r="AV133" s="652"/>
      <c r="AW133" s="652"/>
      <c r="AX133" s="652"/>
      <c r="AY133" s="652"/>
      <c r="AZ133" s="652"/>
      <c r="BA133" s="652"/>
      <c r="BB133" s="652"/>
      <c r="BC133" s="652"/>
      <c r="BD133" s="652"/>
      <c r="BE133" s="652"/>
      <c r="BF133" s="652"/>
      <c r="BG133" s="652"/>
      <c r="BH133" s="652"/>
      <c r="BI133" s="652"/>
      <c r="BJ133" s="652"/>
      <c r="BK133" s="652"/>
      <c r="BL133" s="652"/>
      <c r="BM133" s="652"/>
      <c r="BN133" s="652"/>
      <c r="BO133" s="652"/>
      <c r="BP133" s="652"/>
    </row>
    <row r="134" spans="1:68" s="5" customFormat="1" ht="15">
      <c r="A134" s="1756" t="s">
        <v>595</v>
      </c>
      <c r="B134" s="1757" t="s">
        <v>551</v>
      </c>
      <c r="C134" s="1781">
        <f>COUNTA(C136:C148)</f>
        <v>13</v>
      </c>
      <c r="D134" s="1781"/>
      <c r="E134" s="1495"/>
      <c r="F134" s="527"/>
      <c r="G134" s="1031" t="s">
        <v>766</v>
      </c>
      <c r="H134" s="27"/>
      <c r="I134" s="27"/>
      <c r="J134" s="526">
        <f>SUM(J135:J148)</f>
        <v>3255</v>
      </c>
      <c r="K134" s="714"/>
      <c r="L134" s="527"/>
      <c r="M134" s="605"/>
      <c r="N134" s="527"/>
      <c r="O134" s="605"/>
      <c r="P134" s="605"/>
      <c r="Q134" s="605"/>
      <c r="R134" s="1148">
        <f t="shared" ref="R134:AG134" si="6">COUNTA(R125:R132)</f>
        <v>0</v>
      </c>
      <c r="S134" s="1148">
        <f t="shared" si="6"/>
        <v>1</v>
      </c>
      <c r="T134" s="1148">
        <f t="shared" si="6"/>
        <v>0</v>
      </c>
      <c r="U134" s="1148">
        <f t="shared" si="6"/>
        <v>0</v>
      </c>
      <c r="V134" s="1148">
        <f t="shared" si="6"/>
        <v>0</v>
      </c>
      <c r="W134" s="1148">
        <f t="shared" si="6"/>
        <v>0</v>
      </c>
      <c r="X134" s="1148">
        <f t="shared" si="6"/>
        <v>0</v>
      </c>
      <c r="Y134" s="1148">
        <f t="shared" si="6"/>
        <v>0</v>
      </c>
      <c r="Z134" s="1148">
        <f t="shared" si="6"/>
        <v>1</v>
      </c>
      <c r="AA134" s="1148">
        <f t="shared" si="6"/>
        <v>0</v>
      </c>
      <c r="AB134" s="1148">
        <f t="shared" si="6"/>
        <v>0</v>
      </c>
      <c r="AC134" s="1148">
        <f t="shared" si="6"/>
        <v>0</v>
      </c>
      <c r="AD134" s="1148">
        <f t="shared" si="6"/>
        <v>0</v>
      </c>
      <c r="AE134" s="1148">
        <f t="shared" si="6"/>
        <v>1</v>
      </c>
      <c r="AF134" s="1148">
        <f t="shared" si="6"/>
        <v>0</v>
      </c>
      <c r="AG134" s="1148">
        <f t="shared" si="6"/>
        <v>0</v>
      </c>
      <c r="AH134" s="1776"/>
      <c r="AI134" s="1777"/>
      <c r="AJ134" s="1777"/>
      <c r="AK134" s="1778"/>
      <c r="AM134" s="650"/>
      <c r="AN134" s="652"/>
      <c r="AO134" s="661"/>
      <c r="AP134" s="652"/>
      <c r="AQ134" s="652"/>
      <c r="AR134" s="652"/>
      <c r="AS134" s="652"/>
      <c r="AT134" s="652"/>
      <c r="AU134" s="652"/>
      <c r="AV134" s="652"/>
      <c r="AW134" s="652"/>
      <c r="AX134" s="652"/>
      <c r="AY134" s="652"/>
      <c r="AZ134" s="652"/>
      <c r="BA134" s="652"/>
      <c r="BB134" s="652"/>
      <c r="BC134" s="652"/>
      <c r="BD134" s="652"/>
      <c r="BE134" s="652"/>
      <c r="BF134" s="652"/>
      <c r="BG134" s="652"/>
      <c r="BH134" s="652"/>
      <c r="BI134" s="652"/>
      <c r="BJ134" s="652"/>
      <c r="BK134" s="652"/>
      <c r="BL134" s="652"/>
      <c r="BM134" s="652"/>
      <c r="BN134" s="652"/>
      <c r="BO134" s="652"/>
      <c r="BP134" s="652"/>
    </row>
    <row r="135" spans="1:68" s="5" customFormat="1" ht="15" customHeight="1">
      <c r="A135" s="1761"/>
      <c r="B135" s="1504"/>
      <c r="C135" s="1783"/>
      <c r="D135" s="1782"/>
      <c r="E135" s="1496"/>
      <c r="F135" s="1137"/>
      <c r="H135" s="1031"/>
      <c r="I135" s="1031"/>
      <c r="J135" s="1132">
        <v>1891</v>
      </c>
      <c r="K135" s="1133"/>
      <c r="L135" s="737" t="s">
        <v>692</v>
      </c>
      <c r="M135" s="1155"/>
      <c r="N135" s="1137"/>
      <c r="O135" s="1155"/>
      <c r="P135" s="1155"/>
      <c r="Q135" s="1155"/>
      <c r="R135" s="1147"/>
      <c r="S135" s="1148" t="s">
        <v>1525</v>
      </c>
      <c r="T135" s="1149"/>
      <c r="U135" s="1148"/>
      <c r="V135" s="1149"/>
      <c r="W135" s="1149"/>
      <c r="X135" s="1149"/>
      <c r="Y135" s="1149"/>
      <c r="Z135" s="1149"/>
      <c r="AA135" s="1149"/>
      <c r="AB135" s="1149"/>
      <c r="AC135" s="1149"/>
      <c r="AD135" s="1149"/>
      <c r="AE135" s="1149"/>
      <c r="AF135" s="1149"/>
      <c r="AG135" s="1149"/>
      <c r="AH135" s="1507" t="s">
        <v>2556</v>
      </c>
      <c r="AI135" s="1507"/>
      <c r="AJ135" s="1507"/>
      <c r="AK135" s="1516"/>
      <c r="AM135" s="650"/>
      <c r="AN135" s="652"/>
      <c r="AO135" s="661"/>
      <c r="AP135" s="652"/>
      <c r="AQ135" s="652"/>
      <c r="AR135" s="652"/>
      <c r="AS135" s="652"/>
      <c r="AT135" s="652"/>
      <c r="AU135" s="652"/>
      <c r="AV135" s="652"/>
      <c r="AW135" s="652"/>
      <c r="AX135" s="652"/>
      <c r="AY135" s="652"/>
      <c r="AZ135" s="652"/>
      <c r="BA135" s="652"/>
      <c r="BB135" s="652"/>
      <c r="BC135" s="652"/>
      <c r="BD135" s="652"/>
      <c r="BE135" s="652"/>
      <c r="BF135" s="652"/>
      <c r="BG135" s="652"/>
      <c r="BH135" s="652"/>
      <c r="BI135" s="652"/>
      <c r="BJ135" s="652"/>
      <c r="BK135" s="652"/>
      <c r="BL135" s="652"/>
      <c r="BM135" s="652"/>
      <c r="BN135" s="652"/>
      <c r="BO135" s="652"/>
      <c r="BP135" s="652"/>
    </row>
    <row r="136" spans="1:68" s="5" customFormat="1" ht="15">
      <c r="A136" s="697" t="s">
        <v>595</v>
      </c>
      <c r="B136" s="25"/>
      <c r="C136" s="30" t="s">
        <v>1456</v>
      </c>
      <c r="D136" s="1757" t="s">
        <v>551</v>
      </c>
      <c r="E136" s="30"/>
      <c r="F136" s="591"/>
      <c r="G136" s="25" t="s">
        <v>766</v>
      </c>
      <c r="H136" s="25"/>
      <c r="I136" s="25"/>
      <c r="J136" s="590"/>
      <c r="K136" s="721"/>
      <c r="L136" s="591"/>
      <c r="M136" s="645"/>
      <c r="N136" s="591"/>
      <c r="O136" s="645"/>
      <c r="P136" s="645"/>
      <c r="Q136" s="645"/>
      <c r="R136" s="1147"/>
      <c r="S136" s="1147"/>
      <c r="T136" s="1150"/>
      <c r="U136" s="1147"/>
      <c r="V136" s="1149"/>
      <c r="W136" s="1149"/>
      <c r="X136" s="1150"/>
      <c r="Y136" s="1150"/>
      <c r="Z136" s="1149"/>
      <c r="AA136" s="1150"/>
      <c r="AB136" s="1149"/>
      <c r="AC136" s="1149"/>
      <c r="AD136" s="1149"/>
      <c r="AE136" s="1149"/>
      <c r="AF136" s="1150"/>
      <c r="AG136" s="1149"/>
      <c r="AH136" s="1508"/>
      <c r="AI136" s="1508"/>
      <c r="AJ136" s="1508"/>
      <c r="AK136" s="1517"/>
      <c r="AM136" s="650"/>
      <c r="AN136" s="652"/>
      <c r="AO136" s="661"/>
      <c r="AP136" s="652"/>
      <c r="AQ136" s="652"/>
      <c r="AR136" s="652"/>
      <c r="AS136" s="652"/>
      <c r="AT136" s="652"/>
      <c r="AU136" s="652"/>
      <c r="AV136" s="652"/>
      <c r="AW136" s="652"/>
      <c r="AX136" s="652"/>
      <c r="AY136" s="652"/>
      <c r="AZ136" s="652"/>
      <c r="BA136" s="652"/>
      <c r="BB136" s="652"/>
      <c r="BC136" s="652"/>
      <c r="BD136" s="652"/>
      <c r="BE136" s="652"/>
      <c r="BF136" s="652"/>
      <c r="BG136" s="652"/>
      <c r="BH136" s="652"/>
      <c r="BI136" s="652"/>
      <c r="BJ136" s="652"/>
      <c r="BK136" s="652"/>
      <c r="BL136" s="652"/>
      <c r="BM136" s="652"/>
      <c r="BN136" s="652"/>
      <c r="BO136" s="652"/>
      <c r="BP136" s="652"/>
    </row>
    <row r="137" spans="1:68" s="5" customFormat="1" ht="15">
      <c r="A137" s="702" t="s">
        <v>595</v>
      </c>
      <c r="B137" s="150"/>
      <c r="C137" s="150" t="s">
        <v>573</v>
      </c>
      <c r="D137" s="1757" t="s">
        <v>551</v>
      </c>
      <c r="E137" s="150"/>
      <c r="F137" s="594">
        <v>13.6</v>
      </c>
      <c r="G137" s="150" t="s">
        <v>751</v>
      </c>
      <c r="H137" s="150"/>
      <c r="I137" s="150"/>
      <c r="J137" s="593">
        <v>198</v>
      </c>
      <c r="K137" s="723"/>
      <c r="L137" s="594"/>
      <c r="M137" s="646"/>
      <c r="N137" s="594"/>
      <c r="O137" s="646"/>
      <c r="P137" s="646"/>
      <c r="Q137" s="646"/>
      <c r="R137" s="1147"/>
      <c r="S137" s="1147"/>
      <c r="T137" s="1150"/>
      <c r="U137" s="1147"/>
      <c r="V137" s="1149"/>
      <c r="W137" s="1149"/>
      <c r="X137" s="1150"/>
      <c r="Y137" s="1150"/>
      <c r="Z137" s="1149"/>
      <c r="AA137" s="1150"/>
      <c r="AB137" s="1149"/>
      <c r="AC137" s="1149"/>
      <c r="AD137" s="1149"/>
      <c r="AE137" s="1149"/>
      <c r="AF137" s="1150"/>
      <c r="AG137" s="1149"/>
      <c r="AH137" s="1508"/>
      <c r="AI137" s="1508"/>
      <c r="AJ137" s="1508"/>
      <c r="AK137" s="1517"/>
      <c r="AM137" s="650"/>
      <c r="AN137" s="652"/>
      <c r="AO137" s="661"/>
      <c r="AP137" s="652"/>
      <c r="AQ137" s="652"/>
      <c r="AR137" s="652"/>
      <c r="AS137" s="652"/>
      <c r="AT137" s="652"/>
      <c r="AU137" s="652"/>
      <c r="AV137" s="652"/>
      <c r="AW137" s="652"/>
      <c r="AX137" s="652"/>
      <c r="AY137" s="652"/>
      <c r="AZ137" s="652"/>
      <c r="BA137" s="652"/>
      <c r="BB137" s="652"/>
      <c r="BC137" s="652"/>
      <c r="BD137" s="652"/>
      <c r="BE137" s="652"/>
      <c r="BF137" s="652"/>
      <c r="BG137" s="652"/>
      <c r="BH137" s="652"/>
      <c r="BI137" s="652"/>
      <c r="BJ137" s="652"/>
      <c r="BK137" s="652"/>
      <c r="BL137" s="652"/>
      <c r="BM137" s="652"/>
      <c r="BN137" s="652"/>
      <c r="BO137" s="652"/>
      <c r="BP137" s="652"/>
    </row>
    <row r="138" spans="1:68" s="5" customFormat="1" ht="15">
      <c r="A138" s="702" t="s">
        <v>595</v>
      </c>
      <c r="B138" s="150"/>
      <c r="C138" s="150" t="s">
        <v>578</v>
      </c>
      <c r="D138" s="1757" t="s">
        <v>551</v>
      </c>
      <c r="E138" s="150"/>
      <c r="F138" s="594">
        <v>16.3</v>
      </c>
      <c r="G138" s="150" t="s">
        <v>751</v>
      </c>
      <c r="H138" s="150"/>
      <c r="I138" s="150"/>
      <c r="J138" s="593">
        <v>97</v>
      </c>
      <c r="K138" s="723"/>
      <c r="L138" s="594"/>
      <c r="M138" s="646"/>
      <c r="N138" s="594"/>
      <c r="O138" s="646"/>
      <c r="P138" s="646"/>
      <c r="Q138" s="646"/>
      <c r="R138" s="1147"/>
      <c r="S138" s="1147"/>
      <c r="T138" s="1150"/>
      <c r="U138" s="1147"/>
      <c r="V138" s="1149"/>
      <c r="W138" s="1149"/>
      <c r="X138" s="1150"/>
      <c r="Y138" s="1150"/>
      <c r="Z138" s="1149"/>
      <c r="AA138" s="1150"/>
      <c r="AB138" s="1149"/>
      <c r="AC138" s="1149"/>
      <c r="AD138" s="1149"/>
      <c r="AE138" s="1149"/>
      <c r="AF138" s="1150"/>
      <c r="AG138" s="1149"/>
      <c r="AH138" s="1508"/>
      <c r="AI138" s="1508"/>
      <c r="AJ138" s="1508"/>
      <c r="AK138" s="1517"/>
      <c r="AM138" s="650"/>
      <c r="AN138" s="652"/>
      <c r="AO138" s="661"/>
      <c r="AP138" s="652"/>
      <c r="AQ138" s="652"/>
      <c r="AR138" s="652"/>
      <c r="AS138" s="652"/>
      <c r="AT138" s="652"/>
      <c r="AU138" s="652"/>
      <c r="AV138" s="652"/>
      <c r="AW138" s="652"/>
      <c r="AX138" s="652"/>
      <c r="AY138" s="652"/>
      <c r="AZ138" s="652"/>
      <c r="BA138" s="652"/>
      <c r="BB138" s="652"/>
      <c r="BC138" s="652"/>
      <c r="BD138" s="652"/>
      <c r="BE138" s="652"/>
      <c r="BF138" s="652"/>
      <c r="BG138" s="652"/>
      <c r="BH138" s="652"/>
      <c r="BI138" s="652"/>
      <c r="BJ138" s="652"/>
      <c r="BK138" s="652"/>
      <c r="BL138" s="652"/>
      <c r="BM138" s="652"/>
      <c r="BN138" s="652"/>
      <c r="BO138" s="652"/>
      <c r="BP138" s="652"/>
    </row>
    <row r="139" spans="1:68" s="5" customFormat="1" ht="15">
      <c r="A139" s="697" t="s">
        <v>595</v>
      </c>
      <c r="B139" s="25"/>
      <c r="C139" s="30" t="s">
        <v>1457</v>
      </c>
      <c r="D139" s="1757" t="s">
        <v>551</v>
      </c>
      <c r="E139" s="30"/>
      <c r="F139" s="591"/>
      <c r="G139" s="25" t="s">
        <v>766</v>
      </c>
      <c r="H139" s="25"/>
      <c r="I139" s="25"/>
      <c r="J139" s="590"/>
      <c r="K139" s="721"/>
      <c r="L139" s="591"/>
      <c r="M139" s="645"/>
      <c r="N139" s="591"/>
      <c r="O139" s="645"/>
      <c r="P139" s="645"/>
      <c r="Q139" s="645"/>
      <c r="R139" s="1147"/>
      <c r="S139" s="1147"/>
      <c r="T139" s="1150"/>
      <c r="U139" s="1147"/>
      <c r="V139" s="1149"/>
      <c r="W139" s="1149"/>
      <c r="X139" s="1150"/>
      <c r="Y139" s="1150"/>
      <c r="Z139" s="1149"/>
      <c r="AA139" s="1150"/>
      <c r="AB139" s="1149"/>
      <c r="AC139" s="1149"/>
      <c r="AD139" s="1149"/>
      <c r="AE139" s="1149"/>
      <c r="AF139" s="1150"/>
      <c r="AG139" s="1149"/>
      <c r="AH139" s="1508"/>
      <c r="AI139" s="1508"/>
      <c r="AJ139" s="1508"/>
      <c r="AK139" s="1517"/>
      <c r="AM139" s="650"/>
      <c r="AN139" s="652"/>
      <c r="AO139" s="661"/>
      <c r="AP139" s="652"/>
      <c r="AQ139" s="652"/>
      <c r="AR139" s="652"/>
      <c r="AS139" s="652"/>
      <c r="AT139" s="652"/>
      <c r="AU139" s="652"/>
      <c r="AV139" s="652"/>
      <c r="AW139" s="652"/>
      <c r="AX139" s="652"/>
      <c r="AY139" s="652"/>
      <c r="AZ139" s="652"/>
      <c r="BA139" s="652"/>
      <c r="BB139" s="652"/>
      <c r="BC139" s="652"/>
      <c r="BD139" s="652"/>
      <c r="BE139" s="652"/>
      <c r="BF139" s="652"/>
      <c r="BG139" s="652"/>
      <c r="BH139" s="652"/>
      <c r="BI139" s="652"/>
      <c r="BJ139" s="652"/>
      <c r="BK139" s="652"/>
      <c r="BL139" s="652"/>
      <c r="BM139" s="652"/>
      <c r="BN139" s="652"/>
      <c r="BO139" s="652"/>
      <c r="BP139" s="652"/>
    </row>
    <row r="140" spans="1:68" s="5" customFormat="1" ht="15">
      <c r="A140" s="702" t="s">
        <v>595</v>
      </c>
      <c r="B140" s="150"/>
      <c r="C140" s="185" t="s">
        <v>1458</v>
      </c>
      <c r="D140" s="1757" t="s">
        <v>551</v>
      </c>
      <c r="E140" s="185"/>
      <c r="F140" s="591"/>
      <c r="G140" s="150" t="s">
        <v>751</v>
      </c>
      <c r="H140" s="150"/>
      <c r="I140" s="150"/>
      <c r="J140" s="590"/>
      <c r="K140" s="721"/>
      <c r="L140" s="591"/>
      <c r="M140" s="645"/>
      <c r="N140" s="591"/>
      <c r="O140" s="645"/>
      <c r="P140" s="645"/>
      <c r="Q140" s="645"/>
      <c r="R140" s="1147"/>
      <c r="S140" s="1147"/>
      <c r="T140" s="1150"/>
      <c r="U140" s="1147"/>
      <c r="V140" s="1149"/>
      <c r="W140" s="1149"/>
      <c r="X140" s="1150"/>
      <c r="Y140" s="1150"/>
      <c r="Z140" s="1149"/>
      <c r="AA140" s="1150"/>
      <c r="AB140" s="1149"/>
      <c r="AC140" s="1149"/>
      <c r="AD140" s="1149"/>
      <c r="AE140" s="1149"/>
      <c r="AF140" s="1150"/>
      <c r="AG140" s="1149"/>
      <c r="AH140" s="1508"/>
      <c r="AI140" s="1508"/>
      <c r="AJ140" s="1508"/>
      <c r="AK140" s="1517"/>
      <c r="AM140" s="650"/>
      <c r="AN140" s="652"/>
      <c r="AO140" s="661"/>
      <c r="AP140" s="652"/>
      <c r="AQ140" s="652"/>
      <c r="AR140" s="652"/>
      <c r="AS140" s="652"/>
      <c r="AT140" s="652"/>
      <c r="AU140" s="652"/>
      <c r="AV140" s="652"/>
      <c r="AW140" s="652"/>
      <c r="AX140" s="652"/>
      <c r="AY140" s="652"/>
      <c r="AZ140" s="652"/>
      <c r="BA140" s="652"/>
      <c r="BB140" s="652"/>
      <c r="BC140" s="652"/>
      <c r="BD140" s="652"/>
      <c r="BE140" s="652"/>
      <c r="BF140" s="652"/>
      <c r="BG140" s="652"/>
      <c r="BH140" s="652"/>
      <c r="BI140" s="652"/>
      <c r="BJ140" s="652"/>
      <c r="BK140" s="652"/>
      <c r="BL140" s="652"/>
      <c r="BM140" s="652"/>
      <c r="BN140" s="652"/>
      <c r="BO140" s="652"/>
      <c r="BP140" s="652"/>
    </row>
    <row r="141" spans="1:68" s="5" customFormat="1" ht="15">
      <c r="A141" s="702" t="s">
        <v>595</v>
      </c>
      <c r="B141" s="150"/>
      <c r="C141" s="185" t="s">
        <v>1459</v>
      </c>
      <c r="D141" s="1757" t="s">
        <v>551</v>
      </c>
      <c r="E141" s="185"/>
      <c r="F141" s="591"/>
      <c r="G141" s="150" t="s">
        <v>751</v>
      </c>
      <c r="H141" s="150"/>
      <c r="I141" s="150"/>
      <c r="J141" s="590"/>
      <c r="K141" s="721"/>
      <c r="L141" s="591"/>
      <c r="M141" s="645"/>
      <c r="N141" s="591"/>
      <c r="O141" s="645"/>
      <c r="P141" s="645"/>
      <c r="Q141" s="645"/>
      <c r="R141" s="1147"/>
      <c r="S141" s="1147"/>
      <c r="T141" s="1150"/>
      <c r="U141" s="1147"/>
      <c r="V141" s="1149"/>
      <c r="W141" s="1149"/>
      <c r="X141" s="1150"/>
      <c r="Y141" s="1150"/>
      <c r="Z141" s="1149"/>
      <c r="AA141" s="1150"/>
      <c r="AB141" s="1149"/>
      <c r="AC141" s="1149"/>
      <c r="AD141" s="1149"/>
      <c r="AE141" s="1149"/>
      <c r="AF141" s="1150"/>
      <c r="AG141" s="1149"/>
      <c r="AH141" s="1508"/>
      <c r="AI141" s="1508"/>
      <c r="AJ141" s="1508"/>
      <c r="AK141" s="1517"/>
      <c r="AM141" s="650"/>
      <c r="AN141" s="652"/>
      <c r="AO141" s="661"/>
      <c r="AP141" s="652"/>
      <c r="AQ141" s="652"/>
      <c r="AR141" s="652"/>
      <c r="AS141" s="652"/>
      <c r="AT141" s="652"/>
      <c r="AU141" s="652"/>
      <c r="AV141" s="652"/>
      <c r="AW141" s="652"/>
      <c r="AX141" s="652"/>
      <c r="AY141" s="652"/>
      <c r="AZ141" s="652"/>
      <c r="BA141" s="652"/>
      <c r="BB141" s="652"/>
      <c r="BC141" s="652"/>
      <c r="BD141" s="652"/>
      <c r="BE141" s="652"/>
      <c r="BF141" s="652"/>
      <c r="BG141" s="652"/>
      <c r="BH141" s="652"/>
      <c r="BI141" s="652"/>
      <c r="BJ141" s="652"/>
      <c r="BK141" s="652"/>
      <c r="BL141" s="652"/>
      <c r="BM141" s="652"/>
      <c r="BN141" s="652"/>
      <c r="BO141" s="652"/>
      <c r="BP141" s="652"/>
    </row>
    <row r="142" spans="1:68" s="5" customFormat="1" ht="15">
      <c r="A142" s="702" t="s">
        <v>595</v>
      </c>
      <c r="B142" s="150"/>
      <c r="C142" s="185" t="s">
        <v>1460</v>
      </c>
      <c r="D142" s="1757" t="s">
        <v>551</v>
      </c>
      <c r="E142" s="185"/>
      <c r="F142" s="591"/>
      <c r="G142" s="150" t="s">
        <v>751</v>
      </c>
      <c r="H142" s="150"/>
      <c r="I142" s="150"/>
      <c r="J142" s="590"/>
      <c r="K142" s="721"/>
      <c r="L142" s="591"/>
      <c r="M142" s="645"/>
      <c r="N142" s="591"/>
      <c r="O142" s="645"/>
      <c r="P142" s="645"/>
      <c r="Q142" s="645"/>
      <c r="R142" s="1147"/>
      <c r="S142" s="1147"/>
      <c r="T142" s="1150"/>
      <c r="U142" s="1147"/>
      <c r="V142" s="1149"/>
      <c r="W142" s="1149"/>
      <c r="X142" s="1150"/>
      <c r="Y142" s="1150"/>
      <c r="Z142" s="1149"/>
      <c r="AA142" s="1150"/>
      <c r="AB142" s="1149"/>
      <c r="AC142" s="1149"/>
      <c r="AD142" s="1149"/>
      <c r="AE142" s="1149"/>
      <c r="AF142" s="1150"/>
      <c r="AG142" s="1149"/>
      <c r="AH142" s="1508"/>
      <c r="AI142" s="1508"/>
      <c r="AJ142" s="1508"/>
      <c r="AK142" s="1517"/>
      <c r="AM142" s="650"/>
      <c r="AN142" s="652"/>
      <c r="AO142" s="661"/>
      <c r="AP142" s="652"/>
      <c r="AQ142" s="652"/>
      <c r="AR142" s="652"/>
      <c r="AS142" s="652"/>
      <c r="AT142" s="652"/>
      <c r="AU142" s="652"/>
      <c r="AV142" s="652"/>
      <c r="AW142" s="652"/>
      <c r="AX142" s="652"/>
      <c r="AY142" s="652"/>
      <c r="AZ142" s="652"/>
      <c r="BA142" s="652"/>
      <c r="BB142" s="652"/>
      <c r="BC142" s="652"/>
      <c r="BD142" s="652"/>
      <c r="BE142" s="652"/>
      <c r="BF142" s="652"/>
      <c r="BG142" s="652"/>
      <c r="BH142" s="652"/>
      <c r="BI142" s="652"/>
      <c r="BJ142" s="652"/>
      <c r="BK142" s="652"/>
      <c r="BL142" s="652"/>
      <c r="BM142" s="652"/>
      <c r="BN142" s="652"/>
      <c r="BO142" s="652"/>
      <c r="BP142" s="652"/>
    </row>
    <row r="143" spans="1:68" s="5" customFormat="1" ht="15">
      <c r="A143" s="702" t="s">
        <v>595</v>
      </c>
      <c r="B143" s="150"/>
      <c r="C143" s="185" t="s">
        <v>1461</v>
      </c>
      <c r="D143" s="1757" t="s">
        <v>551</v>
      </c>
      <c r="E143" s="185"/>
      <c r="F143" s="591"/>
      <c r="G143" s="150" t="s">
        <v>751</v>
      </c>
      <c r="H143" s="150"/>
      <c r="I143" s="150"/>
      <c r="J143" s="590"/>
      <c r="K143" s="721"/>
      <c r="L143" s="591"/>
      <c r="M143" s="645"/>
      <c r="N143" s="591"/>
      <c r="O143" s="645"/>
      <c r="P143" s="645"/>
      <c r="Q143" s="645"/>
      <c r="R143" s="1147"/>
      <c r="S143" s="1147"/>
      <c r="T143" s="1150"/>
      <c r="U143" s="1147"/>
      <c r="V143" s="1149"/>
      <c r="W143" s="1149"/>
      <c r="X143" s="1150"/>
      <c r="Y143" s="1150"/>
      <c r="Z143" s="1149"/>
      <c r="AA143" s="1150"/>
      <c r="AB143" s="1149"/>
      <c r="AC143" s="1149"/>
      <c r="AD143" s="1149"/>
      <c r="AE143" s="1149"/>
      <c r="AF143" s="1150"/>
      <c r="AG143" s="1149"/>
      <c r="AH143" s="1508"/>
      <c r="AI143" s="1508"/>
      <c r="AJ143" s="1508"/>
      <c r="AK143" s="1517"/>
      <c r="AM143" s="650"/>
      <c r="AN143" s="652"/>
      <c r="AO143" s="661"/>
      <c r="AP143" s="652"/>
      <c r="AQ143" s="652"/>
      <c r="AR143" s="652"/>
      <c r="AS143" s="652"/>
      <c r="AT143" s="652"/>
      <c r="AU143" s="652"/>
      <c r="AV143" s="652"/>
      <c r="AW143" s="652"/>
      <c r="AX143" s="652"/>
      <c r="AY143" s="652"/>
      <c r="AZ143" s="652"/>
      <c r="BA143" s="652"/>
      <c r="BB143" s="652"/>
      <c r="BC143" s="652"/>
      <c r="BD143" s="652"/>
      <c r="BE143" s="652"/>
      <c r="BF143" s="652"/>
      <c r="BG143" s="652"/>
      <c r="BH143" s="652"/>
      <c r="BI143" s="652"/>
      <c r="BJ143" s="652"/>
      <c r="BK143" s="652"/>
      <c r="BL143" s="652"/>
      <c r="BM143" s="652"/>
      <c r="BN143" s="652"/>
      <c r="BO143" s="652"/>
      <c r="BP143" s="652"/>
    </row>
    <row r="144" spans="1:68" s="5" customFormat="1" ht="15">
      <c r="A144" s="702" t="s">
        <v>595</v>
      </c>
      <c r="B144" s="150"/>
      <c r="C144" s="185" t="s">
        <v>1463</v>
      </c>
      <c r="D144" s="1757" t="s">
        <v>551</v>
      </c>
      <c r="E144" s="185"/>
      <c r="F144" s="591"/>
      <c r="G144" s="150" t="s">
        <v>751</v>
      </c>
      <c r="H144" s="150"/>
      <c r="I144" s="150"/>
      <c r="J144" s="590"/>
      <c r="K144" s="721"/>
      <c r="L144" s="591"/>
      <c r="M144" s="645"/>
      <c r="N144" s="591"/>
      <c r="O144" s="645"/>
      <c r="P144" s="645"/>
      <c r="Q144" s="645"/>
      <c r="R144" s="1147"/>
      <c r="S144" s="1147"/>
      <c r="T144" s="1150"/>
      <c r="U144" s="1147"/>
      <c r="V144" s="1149"/>
      <c r="W144" s="1149"/>
      <c r="X144" s="1150"/>
      <c r="Y144" s="1150"/>
      <c r="Z144" s="1149"/>
      <c r="AA144" s="1150"/>
      <c r="AB144" s="1149"/>
      <c r="AC144" s="1149"/>
      <c r="AD144" s="1149"/>
      <c r="AE144" s="1149"/>
      <c r="AF144" s="1150"/>
      <c r="AG144" s="1149"/>
      <c r="AH144" s="1508"/>
      <c r="AI144" s="1508"/>
      <c r="AJ144" s="1508"/>
      <c r="AK144" s="1517"/>
      <c r="AM144" s="650"/>
      <c r="AN144" s="652"/>
      <c r="AO144" s="661"/>
      <c r="AP144" s="652"/>
      <c r="AQ144" s="652"/>
      <c r="AR144" s="652"/>
      <c r="AS144" s="652"/>
      <c r="AT144" s="652"/>
      <c r="AU144" s="652"/>
      <c r="AV144" s="652"/>
      <c r="AW144" s="652"/>
      <c r="AX144" s="652"/>
      <c r="AY144" s="652"/>
      <c r="AZ144" s="652"/>
      <c r="BA144" s="652"/>
      <c r="BB144" s="652"/>
      <c r="BC144" s="652"/>
      <c r="BD144" s="652"/>
      <c r="BE144" s="652"/>
      <c r="BF144" s="652"/>
      <c r="BG144" s="652"/>
      <c r="BH144" s="652"/>
      <c r="BI144" s="652"/>
      <c r="BJ144" s="652"/>
      <c r="BK144" s="652"/>
      <c r="BL144" s="652"/>
      <c r="BM144" s="652"/>
      <c r="BN144" s="652"/>
      <c r="BO144" s="652"/>
      <c r="BP144" s="652"/>
    </row>
    <row r="145" spans="1:68" s="5" customFormat="1" ht="15">
      <c r="A145" s="697" t="s">
        <v>595</v>
      </c>
      <c r="B145" s="25"/>
      <c r="C145" s="30" t="s">
        <v>1464</v>
      </c>
      <c r="D145" s="1757" t="s">
        <v>551</v>
      </c>
      <c r="E145" s="30"/>
      <c r="F145" s="591"/>
      <c r="G145" s="25" t="s">
        <v>766</v>
      </c>
      <c r="H145" s="25"/>
      <c r="I145" s="25"/>
      <c r="J145" s="590"/>
      <c r="K145" s="721"/>
      <c r="L145" s="591"/>
      <c r="M145" s="645"/>
      <c r="N145" s="591"/>
      <c r="O145" s="645"/>
      <c r="P145" s="645"/>
      <c r="Q145" s="645"/>
      <c r="R145" s="1147"/>
      <c r="S145" s="1147"/>
      <c r="T145" s="1150"/>
      <c r="U145" s="1147"/>
      <c r="V145" s="1149"/>
      <c r="W145" s="1149"/>
      <c r="X145" s="1150"/>
      <c r="Y145" s="1150"/>
      <c r="Z145" s="1149"/>
      <c r="AA145" s="1150"/>
      <c r="AB145" s="1149"/>
      <c r="AC145" s="1149"/>
      <c r="AD145" s="1149"/>
      <c r="AE145" s="1149"/>
      <c r="AF145" s="1150"/>
      <c r="AG145" s="1149"/>
      <c r="AH145" s="1508"/>
      <c r="AI145" s="1508"/>
      <c r="AJ145" s="1508"/>
      <c r="AK145" s="1517"/>
      <c r="AM145" s="650"/>
      <c r="AN145" s="652"/>
      <c r="AO145" s="661"/>
      <c r="AP145" s="652"/>
      <c r="AQ145" s="652"/>
      <c r="AR145" s="652"/>
      <c r="AS145" s="652"/>
      <c r="AT145" s="652"/>
      <c r="AU145" s="652"/>
      <c r="AV145" s="652"/>
      <c r="AW145" s="652"/>
      <c r="AX145" s="652"/>
      <c r="AY145" s="652"/>
      <c r="AZ145" s="652"/>
      <c r="BA145" s="652"/>
      <c r="BB145" s="652"/>
      <c r="BC145" s="652"/>
      <c r="BD145" s="652"/>
      <c r="BE145" s="652"/>
      <c r="BF145" s="652"/>
      <c r="BG145" s="652"/>
      <c r="BH145" s="652"/>
      <c r="BI145" s="652"/>
      <c r="BJ145" s="652"/>
      <c r="BK145" s="652"/>
      <c r="BL145" s="652"/>
      <c r="BM145" s="652"/>
      <c r="BN145" s="652"/>
      <c r="BO145" s="652"/>
      <c r="BP145" s="652"/>
    </row>
    <row r="146" spans="1:68" s="5" customFormat="1" ht="15">
      <c r="A146" s="697" t="s">
        <v>595</v>
      </c>
      <c r="B146" s="25"/>
      <c r="C146" s="30" t="s">
        <v>1465</v>
      </c>
      <c r="D146" s="1757" t="s">
        <v>551</v>
      </c>
      <c r="E146" s="30"/>
      <c r="F146" s="591"/>
      <c r="G146" s="25" t="s">
        <v>766</v>
      </c>
      <c r="H146" s="25"/>
      <c r="I146" s="25"/>
      <c r="J146" s="590"/>
      <c r="K146" s="721"/>
      <c r="L146" s="591"/>
      <c r="M146" s="645"/>
      <c r="N146" s="591"/>
      <c r="O146" s="645"/>
      <c r="P146" s="645"/>
      <c r="Q146" s="645"/>
      <c r="R146" s="1147"/>
      <c r="S146" s="1147"/>
      <c r="T146" s="1150"/>
      <c r="U146" s="1147"/>
      <c r="V146" s="1149"/>
      <c r="W146" s="1149"/>
      <c r="X146" s="1150"/>
      <c r="Y146" s="1150"/>
      <c r="Z146" s="1149"/>
      <c r="AA146" s="1150"/>
      <c r="AB146" s="1149"/>
      <c r="AC146" s="1149"/>
      <c r="AD146" s="1149"/>
      <c r="AE146" s="1149"/>
      <c r="AF146" s="1150"/>
      <c r="AG146" s="1149"/>
      <c r="AH146" s="1508"/>
      <c r="AI146" s="1508"/>
      <c r="AJ146" s="1508"/>
      <c r="AK146" s="1517"/>
      <c r="AM146" s="650"/>
      <c r="AN146" s="652"/>
      <c r="AO146" s="661"/>
      <c r="AP146" s="652"/>
      <c r="AQ146" s="652"/>
      <c r="AR146" s="652"/>
      <c r="AS146" s="652"/>
      <c r="AT146" s="652"/>
      <c r="AU146" s="652"/>
      <c r="AV146" s="652"/>
      <c r="AW146" s="652"/>
      <c r="AX146" s="652"/>
      <c r="AY146" s="652"/>
      <c r="AZ146" s="652"/>
      <c r="BA146" s="652"/>
      <c r="BB146" s="652"/>
      <c r="BC146" s="652"/>
      <c r="BD146" s="652"/>
      <c r="BE146" s="652"/>
      <c r="BF146" s="652"/>
      <c r="BG146" s="652"/>
      <c r="BH146" s="652"/>
      <c r="BI146" s="652"/>
      <c r="BJ146" s="652"/>
      <c r="BK146" s="652"/>
      <c r="BL146" s="652"/>
      <c r="BM146" s="652"/>
      <c r="BN146" s="652"/>
      <c r="BO146" s="652"/>
      <c r="BP146" s="652"/>
    </row>
    <row r="147" spans="1:68" s="75" customFormat="1" ht="15">
      <c r="A147" s="703" t="s">
        <v>595</v>
      </c>
      <c r="B147" s="148"/>
      <c r="C147" s="186" t="s">
        <v>1462</v>
      </c>
      <c r="D147" s="1757" t="s">
        <v>551</v>
      </c>
      <c r="E147" s="186"/>
      <c r="F147" s="596"/>
      <c r="G147" s="148" t="s">
        <v>751</v>
      </c>
      <c r="H147" s="148"/>
      <c r="I147" s="148"/>
      <c r="J147" s="595">
        <v>944</v>
      </c>
      <c r="K147" s="724"/>
      <c r="L147" s="596"/>
      <c r="M147" s="644"/>
      <c r="N147" s="596"/>
      <c r="O147" s="644"/>
      <c r="P147" s="644"/>
      <c r="Q147" s="644"/>
      <c r="R147" s="1148"/>
      <c r="S147" s="1148"/>
      <c r="T147" s="1149"/>
      <c r="U147" s="1148"/>
      <c r="V147" s="1149" t="s">
        <v>1525</v>
      </c>
      <c r="W147" s="1149"/>
      <c r="X147" s="1149"/>
      <c r="Y147" s="1149"/>
      <c r="Z147" s="1149"/>
      <c r="AA147" s="1149"/>
      <c r="AB147" s="1149" t="s">
        <v>1525</v>
      </c>
      <c r="AC147" s="1149"/>
      <c r="AD147" s="1149"/>
      <c r="AE147" s="1149"/>
      <c r="AF147" s="1149"/>
      <c r="AG147" s="1149"/>
      <c r="AH147" s="1508"/>
      <c r="AI147" s="1508"/>
      <c r="AJ147" s="1508"/>
      <c r="AK147" s="1517"/>
      <c r="AM147" s="657"/>
      <c r="AN147" s="658"/>
      <c r="AO147" s="664"/>
      <c r="AP147" s="658"/>
      <c r="AQ147" s="658"/>
      <c r="AR147" s="658"/>
      <c r="AS147" s="658"/>
      <c r="AT147" s="658"/>
      <c r="AU147" s="658"/>
      <c r="AV147" s="658"/>
      <c r="AW147" s="658"/>
      <c r="AX147" s="658"/>
      <c r="AY147" s="658"/>
      <c r="AZ147" s="658"/>
      <c r="BA147" s="658"/>
      <c r="BB147" s="658"/>
      <c r="BC147" s="658"/>
      <c r="BD147" s="658"/>
      <c r="BE147" s="658"/>
      <c r="BF147" s="658"/>
      <c r="BG147" s="658"/>
      <c r="BH147" s="658"/>
      <c r="BI147" s="658"/>
      <c r="BJ147" s="658"/>
      <c r="BK147" s="658"/>
      <c r="BL147" s="658"/>
      <c r="BM147" s="658"/>
      <c r="BN147" s="658"/>
      <c r="BO147" s="658"/>
      <c r="BP147" s="658"/>
    </row>
    <row r="148" spans="1:68" s="6" customFormat="1" ht="15">
      <c r="A148" s="702" t="s">
        <v>595</v>
      </c>
      <c r="B148" s="150"/>
      <c r="C148" s="150" t="s">
        <v>577</v>
      </c>
      <c r="D148" s="1757" t="s">
        <v>551</v>
      </c>
      <c r="E148" s="150"/>
      <c r="F148" s="597">
        <v>33.799999999999997</v>
      </c>
      <c r="G148" s="150" t="s">
        <v>751</v>
      </c>
      <c r="H148" s="150"/>
      <c r="I148" s="150"/>
      <c r="J148" s="593">
        <v>125</v>
      </c>
      <c r="K148" s="723"/>
      <c r="L148" s="597"/>
      <c r="M148" s="645"/>
      <c r="N148" s="597"/>
      <c r="O148" s="645"/>
      <c r="P148" s="645"/>
      <c r="Q148" s="645"/>
      <c r="R148" s="1147"/>
      <c r="S148" s="1147"/>
      <c r="T148" s="1150"/>
      <c r="U148" s="1147"/>
      <c r="V148" s="1149"/>
      <c r="W148" s="1149"/>
      <c r="X148" s="1150"/>
      <c r="Y148" s="1150"/>
      <c r="Z148" s="1149"/>
      <c r="AA148" s="1150"/>
      <c r="AB148" s="1149"/>
      <c r="AC148" s="1149"/>
      <c r="AD148" s="1149"/>
      <c r="AE148" s="1149"/>
      <c r="AF148" s="1150"/>
      <c r="AG148" s="1149"/>
      <c r="AH148" s="1509"/>
      <c r="AI148" s="1508"/>
      <c r="AJ148" s="1508"/>
      <c r="AK148" s="1517"/>
      <c r="AM148" s="650"/>
      <c r="AN148" s="652"/>
      <c r="AO148" s="661"/>
      <c r="AP148" s="652"/>
      <c r="AQ148" s="652"/>
      <c r="AR148" s="652"/>
      <c r="AS148" s="652"/>
      <c r="AT148" s="652"/>
      <c r="AU148" s="652"/>
      <c r="AV148" s="652"/>
      <c r="AW148" s="652"/>
      <c r="AX148" s="652"/>
      <c r="AY148" s="652"/>
      <c r="AZ148" s="652"/>
      <c r="BA148" s="652"/>
      <c r="BB148" s="652"/>
      <c r="BC148" s="652"/>
      <c r="BD148" s="652"/>
      <c r="BE148" s="652"/>
      <c r="BF148" s="652"/>
      <c r="BG148" s="652"/>
      <c r="BH148" s="652"/>
      <c r="BI148" s="652"/>
      <c r="BJ148" s="652"/>
      <c r="BK148" s="652"/>
      <c r="BL148" s="652"/>
      <c r="BM148" s="652"/>
      <c r="BN148" s="652"/>
      <c r="BO148" s="652"/>
      <c r="BP148" s="652"/>
    </row>
    <row r="149" spans="1:68" s="6" customFormat="1" ht="15">
      <c r="A149" s="1156"/>
      <c r="B149" s="1157"/>
      <c r="C149" s="1157"/>
      <c r="D149" s="1157"/>
      <c r="E149" s="1157"/>
      <c r="F149" s="1158"/>
      <c r="G149" s="1157"/>
      <c r="H149" s="1157"/>
      <c r="I149" s="1157"/>
      <c r="J149" s="1159"/>
      <c r="K149" s="1160"/>
      <c r="L149" s="1158"/>
      <c r="M149" s="1161"/>
      <c r="N149" s="1158"/>
      <c r="O149" s="1161"/>
      <c r="P149" s="1161"/>
      <c r="Q149" s="1161"/>
      <c r="R149" s="1147"/>
      <c r="S149" s="1147"/>
      <c r="T149" s="1150"/>
      <c r="U149" s="1147"/>
      <c r="V149" s="1149"/>
      <c r="W149" s="1149"/>
      <c r="X149" s="1150"/>
      <c r="Y149" s="1150"/>
      <c r="Z149" s="1149"/>
      <c r="AA149" s="1150"/>
      <c r="AB149" s="1149"/>
      <c r="AC149" s="1149"/>
      <c r="AD149" s="1149"/>
      <c r="AE149" s="1149"/>
      <c r="AF149" s="1150"/>
      <c r="AG149" s="1149"/>
      <c r="AH149" s="1073"/>
      <c r="AI149" s="1074"/>
      <c r="AJ149" s="1074"/>
      <c r="AK149" s="1075"/>
      <c r="AM149" s="650"/>
      <c r="AN149" s="652"/>
      <c r="AO149" s="661"/>
      <c r="AP149" s="652"/>
      <c r="AQ149" s="652"/>
      <c r="AR149" s="652"/>
      <c r="AS149" s="652"/>
      <c r="AT149" s="652"/>
      <c r="AU149" s="652"/>
      <c r="AV149" s="652"/>
      <c r="AW149" s="652"/>
      <c r="AX149" s="652"/>
      <c r="AY149" s="652"/>
      <c r="AZ149" s="652"/>
      <c r="BA149" s="652"/>
      <c r="BB149" s="652"/>
      <c r="BC149" s="652"/>
      <c r="BD149" s="652"/>
      <c r="BE149" s="652"/>
      <c r="BF149" s="652"/>
      <c r="BG149" s="652"/>
      <c r="BH149" s="652"/>
      <c r="BI149" s="652"/>
      <c r="BJ149" s="652"/>
      <c r="BK149" s="652"/>
      <c r="BL149" s="652"/>
      <c r="BM149" s="652"/>
      <c r="BN149" s="652"/>
      <c r="BO149" s="652"/>
      <c r="BP149" s="652"/>
    </row>
    <row r="150" spans="1:68" s="5" customFormat="1" ht="15">
      <c r="A150" s="1756" t="s">
        <v>595</v>
      </c>
      <c r="B150" s="1757" t="s">
        <v>596</v>
      </c>
      <c r="C150" s="41"/>
      <c r="D150" s="41"/>
      <c r="E150" s="41"/>
      <c r="F150" s="573"/>
      <c r="G150" s="27" t="s">
        <v>766</v>
      </c>
      <c r="H150" s="41"/>
      <c r="I150" s="41"/>
      <c r="J150" s="547"/>
      <c r="K150" s="718"/>
      <c r="L150" s="573"/>
      <c r="M150" s="637"/>
      <c r="N150" s="573"/>
      <c r="O150" s="637"/>
      <c r="P150" s="637"/>
      <c r="Q150" s="637"/>
      <c r="R150" s="1148">
        <f t="shared" ref="R150:AG150" si="7">COUNTA(R135:R148)</f>
        <v>0</v>
      </c>
      <c r="S150" s="1148">
        <f t="shared" si="7"/>
        <v>1</v>
      </c>
      <c r="T150" s="1148">
        <f t="shared" si="7"/>
        <v>0</v>
      </c>
      <c r="U150" s="1148">
        <f t="shared" si="7"/>
        <v>0</v>
      </c>
      <c r="V150" s="1148">
        <f t="shared" si="7"/>
        <v>1</v>
      </c>
      <c r="W150" s="1148">
        <f t="shared" si="7"/>
        <v>0</v>
      </c>
      <c r="X150" s="1148">
        <f t="shared" si="7"/>
        <v>0</v>
      </c>
      <c r="Y150" s="1148">
        <f t="shared" si="7"/>
        <v>0</v>
      </c>
      <c r="Z150" s="1148">
        <f t="shared" si="7"/>
        <v>0</v>
      </c>
      <c r="AA150" s="1148">
        <f t="shared" si="7"/>
        <v>0</v>
      </c>
      <c r="AB150" s="1148">
        <f t="shared" si="7"/>
        <v>1</v>
      </c>
      <c r="AC150" s="1148">
        <f t="shared" si="7"/>
        <v>0</v>
      </c>
      <c r="AD150" s="1148">
        <f t="shared" si="7"/>
        <v>0</v>
      </c>
      <c r="AE150" s="1148">
        <f t="shared" si="7"/>
        <v>0</v>
      </c>
      <c r="AF150" s="1148">
        <f t="shared" si="7"/>
        <v>0</v>
      </c>
      <c r="AG150" s="1148">
        <f t="shared" si="7"/>
        <v>0</v>
      </c>
      <c r="AH150" s="1776"/>
      <c r="AI150" s="1777"/>
      <c r="AJ150" s="1777"/>
      <c r="AK150" s="1778"/>
      <c r="AM150" s="650"/>
      <c r="AN150" s="652"/>
      <c r="AO150" s="661"/>
      <c r="AP150" s="652"/>
      <c r="AQ150" s="652"/>
      <c r="AR150" s="652"/>
      <c r="AS150" s="652"/>
      <c r="AT150" s="652"/>
      <c r="AU150" s="652"/>
      <c r="AV150" s="652"/>
      <c r="AW150" s="652"/>
      <c r="AX150" s="652"/>
      <c r="AY150" s="652"/>
      <c r="AZ150" s="652"/>
      <c r="BA150" s="652"/>
      <c r="BB150" s="652"/>
      <c r="BC150" s="652"/>
      <c r="BD150" s="652"/>
      <c r="BE150" s="652"/>
      <c r="BF150" s="652"/>
      <c r="BG150" s="652"/>
      <c r="BH150" s="652"/>
      <c r="BI150" s="652"/>
      <c r="BJ150" s="652"/>
      <c r="BK150" s="652"/>
      <c r="BL150" s="652"/>
      <c r="BM150" s="652"/>
      <c r="BN150" s="652"/>
      <c r="BO150" s="652"/>
      <c r="BP150" s="652"/>
    </row>
    <row r="151" spans="1:68" s="5" customFormat="1" ht="15">
      <c r="A151" s="1761"/>
      <c r="B151" s="1504"/>
      <c r="C151" s="1071"/>
      <c r="D151" s="1071"/>
      <c r="E151" s="1071"/>
      <c r="F151" s="527"/>
      <c r="H151" s="27"/>
      <c r="I151" s="27"/>
      <c r="J151" s="526">
        <v>16</v>
      </c>
      <c r="K151" s="714"/>
      <c r="L151" s="737" t="s">
        <v>2429</v>
      </c>
      <c r="M151" s="605"/>
      <c r="N151" s="527"/>
      <c r="O151" s="605"/>
      <c r="P151" s="605"/>
      <c r="Q151" s="605"/>
      <c r="R151" s="1148"/>
      <c r="S151" s="1148"/>
      <c r="T151" s="1149" t="s">
        <v>1525</v>
      </c>
      <c r="U151" s="1148"/>
      <c r="V151" s="1149"/>
      <c r="W151" s="1149"/>
      <c r="X151" s="1149"/>
      <c r="Y151" s="1149"/>
      <c r="Z151" s="1149"/>
      <c r="AA151" s="1149"/>
      <c r="AB151" s="1149"/>
      <c r="AC151" s="1149"/>
      <c r="AD151" s="1149"/>
      <c r="AE151" s="1149"/>
      <c r="AF151" s="1149"/>
      <c r="AG151" s="1149"/>
      <c r="AH151" s="1507"/>
      <c r="AI151" s="485"/>
      <c r="AJ151" s="485"/>
      <c r="AK151" s="544"/>
      <c r="AM151" s="650"/>
      <c r="AN151" s="652"/>
      <c r="AO151" s="661"/>
      <c r="AP151" s="652"/>
      <c r="AQ151" s="652"/>
      <c r="AR151" s="652"/>
      <c r="AS151" s="652"/>
      <c r="AT151" s="652"/>
      <c r="AU151" s="652"/>
      <c r="AV151" s="652"/>
      <c r="AW151" s="652"/>
      <c r="AX151" s="652"/>
      <c r="AY151" s="652"/>
      <c r="AZ151" s="652"/>
      <c r="BA151" s="652"/>
      <c r="BB151" s="652"/>
      <c r="BC151" s="652"/>
      <c r="BD151" s="652"/>
      <c r="BE151" s="652"/>
      <c r="BF151" s="652"/>
      <c r="BG151" s="652"/>
      <c r="BH151" s="652"/>
      <c r="BI151" s="652"/>
      <c r="BJ151" s="652"/>
      <c r="BK151" s="652"/>
      <c r="BL151" s="652"/>
      <c r="BM151" s="652"/>
      <c r="BN151" s="652"/>
      <c r="BO151" s="652"/>
      <c r="BP151" s="652"/>
    </row>
    <row r="152" spans="1:68" s="5" customFormat="1" ht="15">
      <c r="A152" s="668"/>
      <c r="B152" s="26"/>
      <c r="C152" s="26"/>
      <c r="D152" s="26"/>
      <c r="E152" s="26"/>
      <c r="F152" s="500"/>
      <c r="G152" s="26"/>
      <c r="H152" s="26"/>
      <c r="I152" s="26"/>
      <c r="J152" s="499"/>
      <c r="K152" s="707"/>
      <c r="L152" s="500"/>
      <c r="M152" s="603"/>
      <c r="N152" s="500"/>
      <c r="O152" s="603"/>
      <c r="P152" s="603"/>
      <c r="Q152" s="603"/>
      <c r="R152" s="1147"/>
      <c r="S152" s="1147"/>
      <c r="T152" s="1150"/>
      <c r="U152" s="1147"/>
      <c r="V152" s="1149"/>
      <c r="W152" s="1149"/>
      <c r="X152" s="1150"/>
      <c r="Y152" s="1150"/>
      <c r="Z152" s="1149"/>
      <c r="AA152" s="1150"/>
      <c r="AB152" s="1149"/>
      <c r="AC152" s="1149"/>
      <c r="AD152" s="1149"/>
      <c r="AE152" s="1149"/>
      <c r="AF152" s="1150"/>
      <c r="AG152" s="1149"/>
      <c r="AH152" s="1508"/>
      <c r="AI152" s="486"/>
      <c r="AJ152" s="486"/>
      <c r="AK152" s="545"/>
      <c r="AM152" s="650"/>
      <c r="AN152" s="652"/>
      <c r="AO152" s="661"/>
      <c r="AP152" s="652"/>
      <c r="AQ152" s="652"/>
      <c r="AR152" s="652"/>
      <c r="AS152" s="652"/>
      <c r="AT152" s="652"/>
      <c r="AU152" s="652"/>
      <c r="AV152" s="652"/>
      <c r="AW152" s="652"/>
      <c r="AX152" s="652"/>
      <c r="AY152" s="652"/>
      <c r="AZ152" s="652"/>
      <c r="BA152" s="652"/>
      <c r="BB152" s="652"/>
      <c r="BC152" s="652"/>
      <c r="BD152" s="652"/>
      <c r="BE152" s="652"/>
      <c r="BF152" s="652"/>
      <c r="BG152" s="652"/>
      <c r="BH152" s="652"/>
      <c r="BI152" s="652"/>
      <c r="BJ152" s="652"/>
      <c r="BK152" s="652"/>
      <c r="BL152" s="652"/>
      <c r="BM152" s="652"/>
      <c r="BN152" s="652"/>
      <c r="BO152" s="652"/>
      <c r="BP152" s="652"/>
    </row>
    <row r="153" spans="1:68" s="5" customFormat="1" ht="15">
      <c r="A153" s="668"/>
      <c r="B153" s="26"/>
      <c r="C153" s="26"/>
      <c r="D153" s="26"/>
      <c r="E153" s="26"/>
      <c r="F153" s="500"/>
      <c r="G153" s="26"/>
      <c r="H153" s="26"/>
      <c r="I153" s="26"/>
      <c r="J153" s="499"/>
      <c r="K153" s="707"/>
      <c r="L153" s="500"/>
      <c r="M153" s="603"/>
      <c r="N153" s="500"/>
      <c r="O153" s="603"/>
      <c r="P153" s="603"/>
      <c r="Q153" s="603"/>
      <c r="R153" s="1147"/>
      <c r="S153" s="1147"/>
      <c r="T153" s="1150"/>
      <c r="U153" s="1147"/>
      <c r="V153" s="1149"/>
      <c r="W153" s="1149"/>
      <c r="X153" s="1150"/>
      <c r="Y153" s="1150"/>
      <c r="Z153" s="1149"/>
      <c r="AA153" s="1150"/>
      <c r="AB153" s="1149"/>
      <c r="AC153" s="1149"/>
      <c r="AD153" s="1149"/>
      <c r="AE153" s="1149"/>
      <c r="AF153" s="1150"/>
      <c r="AG153" s="1149"/>
      <c r="AH153" s="1082"/>
      <c r="AI153" s="1083"/>
      <c r="AJ153" s="1083"/>
      <c r="AK153" s="1084"/>
      <c r="AM153" s="650"/>
      <c r="AN153" s="652"/>
      <c r="AO153" s="661"/>
      <c r="AP153" s="652"/>
      <c r="AQ153" s="652"/>
      <c r="AR153" s="652"/>
      <c r="AS153" s="652"/>
      <c r="AT153" s="652"/>
      <c r="AU153" s="652"/>
      <c r="AV153" s="652"/>
      <c r="AW153" s="652"/>
      <c r="AX153" s="652"/>
      <c r="AY153" s="652"/>
      <c r="AZ153" s="652"/>
      <c r="BA153" s="652"/>
      <c r="BB153" s="652"/>
      <c r="BC153" s="652"/>
      <c r="BD153" s="652"/>
      <c r="BE153" s="652"/>
      <c r="BF153" s="652"/>
      <c r="BG153" s="652"/>
      <c r="BH153" s="652"/>
      <c r="BI153" s="652"/>
      <c r="BJ153" s="652"/>
      <c r="BK153" s="652"/>
      <c r="BL153" s="652"/>
      <c r="BM153" s="652"/>
      <c r="BN153" s="652"/>
      <c r="BO153" s="652"/>
      <c r="BP153" s="652"/>
    </row>
    <row r="154" spans="1:68" s="5" customFormat="1" ht="15">
      <c r="A154" s="1756" t="s">
        <v>569</v>
      </c>
      <c r="B154" s="1757" t="s">
        <v>583</v>
      </c>
      <c r="C154" s="1781">
        <f>COUNTA(C156:C174)</f>
        <v>19</v>
      </c>
      <c r="D154" s="1781"/>
      <c r="E154" s="1495"/>
      <c r="F154" s="527"/>
      <c r="G154" s="27" t="s">
        <v>751</v>
      </c>
      <c r="H154" s="27"/>
      <c r="I154" s="27"/>
      <c r="J154" s="526">
        <f>SUM(J155:J174)</f>
        <v>3489</v>
      </c>
      <c r="K154" s="714"/>
      <c r="L154" s="527"/>
      <c r="M154" s="605"/>
      <c r="N154" s="527"/>
      <c r="O154" s="605"/>
      <c r="P154" s="605"/>
      <c r="Q154" s="573" t="s">
        <v>940</v>
      </c>
      <c r="R154" s="1148">
        <f t="shared" ref="R154:AG154" si="8">COUNTA(R151:R152)</f>
        <v>0</v>
      </c>
      <c r="S154" s="1148">
        <f t="shared" si="8"/>
        <v>0</v>
      </c>
      <c r="T154" s="1148">
        <f t="shared" si="8"/>
        <v>1</v>
      </c>
      <c r="U154" s="1148">
        <f t="shared" si="8"/>
        <v>0</v>
      </c>
      <c r="V154" s="1148">
        <f t="shared" si="8"/>
        <v>0</v>
      </c>
      <c r="W154" s="1148">
        <f t="shared" si="8"/>
        <v>0</v>
      </c>
      <c r="X154" s="1148">
        <f t="shared" si="8"/>
        <v>0</v>
      </c>
      <c r="Y154" s="1148">
        <f t="shared" si="8"/>
        <v>0</v>
      </c>
      <c r="Z154" s="1148">
        <f t="shared" si="8"/>
        <v>0</v>
      </c>
      <c r="AA154" s="1148">
        <f t="shared" si="8"/>
        <v>0</v>
      </c>
      <c r="AB154" s="1148">
        <f t="shared" si="8"/>
        <v>0</v>
      </c>
      <c r="AC154" s="1148">
        <f t="shared" si="8"/>
        <v>0</v>
      </c>
      <c r="AD154" s="1148">
        <f t="shared" si="8"/>
        <v>0</v>
      </c>
      <c r="AE154" s="1148">
        <f t="shared" si="8"/>
        <v>0</v>
      </c>
      <c r="AF154" s="1148">
        <f t="shared" si="8"/>
        <v>0</v>
      </c>
      <c r="AG154" s="1148">
        <f t="shared" si="8"/>
        <v>0</v>
      </c>
      <c r="AH154" s="1776"/>
      <c r="AI154" s="1777"/>
      <c r="AJ154" s="1777"/>
      <c r="AK154" s="1778"/>
      <c r="AM154" s="650"/>
      <c r="AN154" s="652"/>
      <c r="AO154" s="661"/>
      <c r="AP154" s="652"/>
      <c r="AQ154" s="652"/>
      <c r="AR154" s="652"/>
      <c r="AS154" s="652"/>
      <c r="AT154" s="652"/>
      <c r="AU154" s="652"/>
      <c r="AV154" s="652"/>
      <c r="AW154" s="652"/>
      <c r="AX154" s="652"/>
      <c r="AY154" s="652"/>
      <c r="AZ154" s="652"/>
      <c r="BA154" s="652"/>
      <c r="BB154" s="652"/>
      <c r="BC154" s="652"/>
      <c r="BD154" s="652"/>
      <c r="BE154" s="652"/>
      <c r="BF154" s="652"/>
      <c r="BG154" s="652"/>
      <c r="BH154" s="652"/>
      <c r="BI154" s="652"/>
      <c r="BJ154" s="652"/>
      <c r="BK154" s="652"/>
      <c r="BL154" s="652"/>
      <c r="BM154" s="652"/>
      <c r="BN154" s="652"/>
      <c r="BO154" s="652"/>
      <c r="BP154" s="652"/>
    </row>
    <row r="155" spans="1:68" s="5" customFormat="1" ht="15">
      <c r="A155" s="1761"/>
      <c r="B155" s="1504"/>
      <c r="C155" s="1783"/>
      <c r="D155" s="1783"/>
      <c r="E155" s="1497"/>
      <c r="F155" s="527"/>
      <c r="H155" s="27"/>
      <c r="I155" s="27"/>
      <c r="J155" s="526">
        <v>811</v>
      </c>
      <c r="K155" s="714"/>
      <c r="L155" s="737" t="s">
        <v>692</v>
      </c>
      <c r="M155" s="605"/>
      <c r="N155" s="573" t="s">
        <v>2642</v>
      </c>
      <c r="O155" s="605"/>
      <c r="P155" s="605"/>
      <c r="Q155" s="573" t="s">
        <v>709</v>
      </c>
      <c r="R155" s="1148"/>
      <c r="S155" s="1148" t="s">
        <v>1525</v>
      </c>
      <c r="T155" s="1149"/>
      <c r="U155" s="1148"/>
      <c r="V155" s="1149" t="s">
        <v>1525</v>
      </c>
      <c r="W155" s="1149"/>
      <c r="X155" s="1149"/>
      <c r="Y155" s="1149"/>
      <c r="Z155" s="1149"/>
      <c r="AA155" s="1149"/>
      <c r="AB155" s="1149" t="s">
        <v>1525</v>
      </c>
      <c r="AC155" s="1149" t="s">
        <v>1525</v>
      </c>
      <c r="AD155" s="1149"/>
      <c r="AE155" s="1149"/>
      <c r="AF155" s="1149"/>
      <c r="AG155" s="1149"/>
      <c r="AH155" s="1507"/>
      <c r="AI155" s="485"/>
      <c r="AJ155" s="485"/>
      <c r="AK155" s="544"/>
      <c r="AM155" s="650"/>
      <c r="AN155" s="652"/>
      <c r="AO155" s="661"/>
      <c r="AP155" s="652"/>
      <c r="AQ155" s="652"/>
      <c r="AR155" s="652"/>
      <c r="AS155" s="652"/>
      <c r="AT155" s="652"/>
      <c r="AU155" s="652"/>
      <c r="AV155" s="652"/>
      <c r="AW155" s="652"/>
      <c r="AX155" s="652"/>
      <c r="AY155" s="652"/>
      <c r="AZ155" s="652"/>
      <c r="BA155" s="652"/>
      <c r="BB155" s="652"/>
      <c r="BC155" s="652"/>
      <c r="BD155" s="652"/>
      <c r="BE155" s="652"/>
      <c r="BF155" s="652"/>
      <c r="BG155" s="652"/>
      <c r="BH155" s="652"/>
      <c r="BI155" s="652"/>
      <c r="BJ155" s="652"/>
      <c r="BK155" s="652"/>
      <c r="BL155" s="652"/>
      <c r="BM155" s="652"/>
      <c r="BN155" s="652"/>
      <c r="BO155" s="652"/>
      <c r="BP155" s="652"/>
    </row>
    <row r="156" spans="1:68" s="5" customFormat="1" ht="15">
      <c r="A156" s="668" t="s">
        <v>569</v>
      </c>
      <c r="B156" s="26"/>
      <c r="C156" s="36" t="s">
        <v>1466</v>
      </c>
      <c r="D156" s="1757" t="s">
        <v>583</v>
      </c>
      <c r="E156" s="36"/>
      <c r="F156" s="506">
        <v>53.2</v>
      </c>
      <c r="G156" s="26" t="s">
        <v>751</v>
      </c>
      <c r="H156" s="26"/>
      <c r="I156" s="26"/>
      <c r="J156" s="515"/>
      <c r="K156" s="710"/>
      <c r="L156" s="506"/>
      <c r="M156" s="608"/>
      <c r="N156" s="506"/>
      <c r="O156" s="608"/>
      <c r="P156" s="608"/>
      <c r="Q156" s="608"/>
      <c r="R156" s="1147"/>
      <c r="S156" s="1147"/>
      <c r="T156" s="1150"/>
      <c r="U156" s="1147"/>
      <c r="V156" s="1149"/>
      <c r="W156" s="1149"/>
      <c r="X156" s="1150"/>
      <c r="Y156" s="1150"/>
      <c r="Z156" s="1149"/>
      <c r="AA156" s="1150"/>
      <c r="AB156" s="1149"/>
      <c r="AC156" s="1149"/>
      <c r="AD156" s="1149"/>
      <c r="AE156" s="1149"/>
      <c r="AF156" s="1150"/>
      <c r="AG156" s="1149"/>
      <c r="AH156" s="1508"/>
      <c r="AI156" s="486"/>
      <c r="AJ156" s="486"/>
      <c r="AK156" s="545"/>
      <c r="AM156" s="650"/>
      <c r="AN156" s="652"/>
      <c r="AO156" s="661"/>
      <c r="AP156" s="652"/>
      <c r="AQ156" s="652"/>
      <c r="AR156" s="652"/>
      <c r="AS156" s="652"/>
      <c r="AT156" s="652"/>
      <c r="AU156" s="652"/>
      <c r="AV156" s="652"/>
      <c r="AW156" s="652"/>
      <c r="AX156" s="652"/>
      <c r="AY156" s="652"/>
      <c r="AZ156" s="652"/>
      <c r="BA156" s="652"/>
      <c r="BB156" s="652"/>
      <c r="BC156" s="652"/>
      <c r="BD156" s="652"/>
      <c r="BE156" s="652"/>
      <c r="BF156" s="652"/>
      <c r="BG156" s="652"/>
      <c r="BH156" s="652"/>
      <c r="BI156" s="652"/>
      <c r="BJ156" s="652"/>
      <c r="BK156" s="652"/>
      <c r="BL156" s="652"/>
      <c r="BM156" s="652"/>
      <c r="BN156" s="652"/>
      <c r="BO156" s="652"/>
      <c r="BP156" s="652"/>
    </row>
    <row r="157" spans="1:68" s="5" customFormat="1" ht="15">
      <c r="A157" s="668" t="s">
        <v>569</v>
      </c>
      <c r="B157" s="26"/>
      <c r="C157" s="36" t="s">
        <v>1467</v>
      </c>
      <c r="D157" s="1757" t="s">
        <v>583</v>
      </c>
      <c r="E157" s="36"/>
      <c r="F157" s="506"/>
      <c r="G157" s="26" t="s">
        <v>751</v>
      </c>
      <c r="H157" s="26"/>
      <c r="I157" s="26"/>
      <c r="J157" s="515"/>
      <c r="K157" s="710"/>
      <c r="L157" s="506"/>
      <c r="M157" s="608"/>
      <c r="N157" s="506"/>
      <c r="O157" s="608"/>
      <c r="P157" s="608"/>
      <c r="Q157" s="608"/>
      <c r="R157" s="1147"/>
      <c r="S157" s="1147"/>
      <c r="T157" s="1150"/>
      <c r="U157" s="1147"/>
      <c r="V157" s="1149"/>
      <c r="W157" s="1149"/>
      <c r="X157" s="1150"/>
      <c r="Y157" s="1150"/>
      <c r="Z157" s="1149"/>
      <c r="AA157" s="1150"/>
      <c r="AB157" s="1149"/>
      <c r="AC157" s="1149"/>
      <c r="AD157" s="1149"/>
      <c r="AE157" s="1149"/>
      <c r="AF157" s="1150"/>
      <c r="AG157" s="1149"/>
      <c r="AH157" s="1508"/>
      <c r="AI157" s="486"/>
      <c r="AJ157" s="486"/>
      <c r="AK157" s="545"/>
      <c r="AM157" s="650"/>
      <c r="AN157" s="652"/>
      <c r="AO157" s="661"/>
      <c r="AP157" s="652"/>
      <c r="AQ157" s="652"/>
      <c r="AR157" s="652"/>
      <c r="AS157" s="652"/>
      <c r="AT157" s="652"/>
      <c r="AU157" s="652"/>
      <c r="AV157" s="652"/>
      <c r="AW157" s="652"/>
      <c r="AX157" s="652"/>
      <c r="AY157" s="652"/>
      <c r="AZ157" s="652"/>
      <c r="BA157" s="652"/>
      <c r="BB157" s="652"/>
      <c r="BC157" s="652"/>
      <c r="BD157" s="652"/>
      <c r="BE157" s="652"/>
      <c r="BF157" s="652"/>
      <c r="BG157" s="652"/>
      <c r="BH157" s="652"/>
      <c r="BI157" s="652"/>
      <c r="BJ157" s="652"/>
      <c r="BK157" s="652"/>
      <c r="BL157" s="652"/>
      <c r="BM157" s="652"/>
      <c r="BN157" s="652"/>
      <c r="BO157" s="652"/>
      <c r="BP157" s="652"/>
    </row>
    <row r="158" spans="1:68" s="5" customFormat="1" ht="15">
      <c r="A158" s="668" t="s">
        <v>569</v>
      </c>
      <c r="B158" s="26"/>
      <c r="C158" s="36" t="s">
        <v>1468</v>
      </c>
      <c r="D158" s="1757" t="s">
        <v>583</v>
      </c>
      <c r="E158" s="36"/>
      <c r="F158" s="506"/>
      <c r="G158" s="26" t="s">
        <v>751</v>
      </c>
      <c r="H158" s="26"/>
      <c r="I158" s="26"/>
      <c r="J158" s="515"/>
      <c r="K158" s="710"/>
      <c r="L158" s="506"/>
      <c r="M158" s="608"/>
      <c r="N158" s="506"/>
      <c r="O158" s="608"/>
      <c r="P158" s="608"/>
      <c r="Q158" s="608"/>
      <c r="R158" s="1147"/>
      <c r="S158" s="1147"/>
      <c r="T158" s="1150"/>
      <c r="U158" s="1147"/>
      <c r="V158" s="1149"/>
      <c r="W158" s="1149"/>
      <c r="X158" s="1150"/>
      <c r="Y158" s="1150"/>
      <c r="Z158" s="1149"/>
      <c r="AA158" s="1150"/>
      <c r="AB158" s="1149"/>
      <c r="AC158" s="1149"/>
      <c r="AD158" s="1149"/>
      <c r="AE158" s="1149"/>
      <c r="AF158" s="1150"/>
      <c r="AG158" s="1149"/>
      <c r="AH158" s="1508"/>
      <c r="AI158" s="486"/>
      <c r="AJ158" s="486"/>
      <c r="AK158" s="545"/>
      <c r="AM158" s="650"/>
      <c r="AN158" s="652"/>
      <c r="AO158" s="661"/>
      <c r="AP158" s="652"/>
      <c r="AQ158" s="652"/>
      <c r="AR158" s="652"/>
      <c r="AS158" s="652"/>
      <c r="AT158" s="652"/>
      <c r="AU158" s="652"/>
      <c r="AV158" s="652"/>
      <c r="AW158" s="652"/>
      <c r="AX158" s="652"/>
      <c r="AY158" s="652"/>
      <c r="AZ158" s="652"/>
      <c r="BA158" s="652"/>
      <c r="BB158" s="652"/>
      <c r="BC158" s="652"/>
      <c r="BD158" s="652"/>
      <c r="BE158" s="652"/>
      <c r="BF158" s="652"/>
      <c r="BG158" s="652"/>
      <c r="BH158" s="652"/>
      <c r="BI158" s="652"/>
      <c r="BJ158" s="652"/>
      <c r="BK158" s="652"/>
      <c r="BL158" s="652"/>
      <c r="BM158" s="652"/>
      <c r="BN158" s="652"/>
      <c r="BO158" s="652"/>
      <c r="BP158" s="652"/>
    </row>
    <row r="159" spans="1:68" s="5" customFormat="1" ht="15">
      <c r="A159" s="668" t="s">
        <v>569</v>
      </c>
      <c r="B159" s="26"/>
      <c r="C159" s="36" t="s">
        <v>1469</v>
      </c>
      <c r="D159" s="1757" t="s">
        <v>583</v>
      </c>
      <c r="E159" s="36"/>
      <c r="F159" s="506"/>
      <c r="G159" s="26" t="s">
        <v>751</v>
      </c>
      <c r="H159" s="26"/>
      <c r="I159" s="26"/>
      <c r="J159" s="515"/>
      <c r="K159" s="710"/>
      <c r="L159" s="506"/>
      <c r="M159" s="608"/>
      <c r="N159" s="506"/>
      <c r="O159" s="608"/>
      <c r="P159" s="608"/>
      <c r="Q159" s="608"/>
      <c r="R159" s="1147"/>
      <c r="S159" s="1147"/>
      <c r="T159" s="1150"/>
      <c r="U159" s="1147"/>
      <c r="V159" s="1149"/>
      <c r="W159" s="1149"/>
      <c r="X159" s="1150"/>
      <c r="Y159" s="1150"/>
      <c r="Z159" s="1149"/>
      <c r="AA159" s="1150"/>
      <c r="AB159" s="1149"/>
      <c r="AC159" s="1149"/>
      <c r="AD159" s="1149"/>
      <c r="AE159" s="1149"/>
      <c r="AF159" s="1150"/>
      <c r="AG159" s="1149"/>
      <c r="AH159" s="1508"/>
      <c r="AI159" s="486"/>
      <c r="AJ159" s="486"/>
      <c r="AK159" s="545"/>
      <c r="AM159" s="650"/>
      <c r="AN159" s="652"/>
      <c r="AO159" s="661"/>
      <c r="AP159" s="652"/>
      <c r="AQ159" s="652"/>
      <c r="AR159" s="652"/>
      <c r="AS159" s="652"/>
      <c r="AT159" s="652"/>
      <c r="AU159" s="652"/>
      <c r="AV159" s="652"/>
      <c r="AW159" s="652"/>
      <c r="AX159" s="652"/>
      <c r="AY159" s="652"/>
      <c r="AZ159" s="652"/>
      <c r="BA159" s="652"/>
      <c r="BB159" s="652"/>
      <c r="BC159" s="652"/>
      <c r="BD159" s="652"/>
      <c r="BE159" s="652"/>
      <c r="BF159" s="652"/>
      <c r="BG159" s="652"/>
      <c r="BH159" s="652"/>
      <c r="BI159" s="652"/>
      <c r="BJ159" s="652"/>
      <c r="BK159" s="652"/>
      <c r="BL159" s="652"/>
      <c r="BM159" s="652"/>
      <c r="BN159" s="652"/>
      <c r="BO159" s="652"/>
      <c r="BP159" s="652"/>
    </row>
    <row r="160" spans="1:68" s="5" customFormat="1" ht="15">
      <c r="A160" s="226" t="s">
        <v>569</v>
      </c>
      <c r="B160" s="36"/>
      <c r="C160" s="36" t="s">
        <v>1417</v>
      </c>
      <c r="D160" s="1757" t="s">
        <v>583</v>
      </c>
      <c r="E160" s="36"/>
      <c r="F160" s="530">
        <v>55.5</v>
      </c>
      <c r="G160" s="36" t="s">
        <v>751</v>
      </c>
      <c r="H160" s="36"/>
      <c r="I160" s="36"/>
      <c r="J160" s="517">
        <v>1561</v>
      </c>
      <c r="K160" s="711"/>
      <c r="L160" s="530"/>
      <c r="M160" s="607"/>
      <c r="N160" s="530"/>
      <c r="O160" s="607"/>
      <c r="P160" s="607"/>
      <c r="Q160" s="607"/>
      <c r="R160" s="1148"/>
      <c r="S160" s="1148"/>
      <c r="T160" s="1149"/>
      <c r="U160" s="1148"/>
      <c r="V160" s="1149"/>
      <c r="W160" s="1149"/>
      <c r="X160" s="1149"/>
      <c r="Y160" s="1149"/>
      <c r="Z160" s="1149"/>
      <c r="AA160" s="1149"/>
      <c r="AB160" s="1149"/>
      <c r="AC160" s="1149"/>
      <c r="AD160" s="1149"/>
      <c r="AE160" s="1149"/>
      <c r="AF160" s="1149"/>
      <c r="AG160" s="1149"/>
      <c r="AH160" s="1508"/>
      <c r="AI160" s="486"/>
      <c r="AJ160" s="486"/>
      <c r="AK160" s="545"/>
      <c r="AM160" s="650"/>
      <c r="AN160" s="652"/>
      <c r="AO160" s="661"/>
      <c r="AP160" s="652"/>
      <c r="AQ160" s="652"/>
      <c r="AR160" s="652"/>
      <c r="AS160" s="652"/>
      <c r="AT160" s="652"/>
      <c r="AU160" s="652"/>
      <c r="AV160" s="652"/>
      <c r="AW160" s="652"/>
      <c r="AX160" s="652"/>
      <c r="AY160" s="652"/>
      <c r="AZ160" s="652"/>
      <c r="BA160" s="652"/>
      <c r="BB160" s="652"/>
      <c r="BC160" s="652"/>
      <c r="BD160" s="652"/>
      <c r="BE160" s="652"/>
      <c r="BF160" s="652"/>
      <c r="BG160" s="652"/>
      <c r="BH160" s="652"/>
      <c r="BI160" s="652"/>
      <c r="BJ160" s="652"/>
      <c r="BK160" s="652"/>
      <c r="BL160" s="652"/>
      <c r="BM160" s="652"/>
      <c r="BN160" s="652"/>
      <c r="BO160" s="652"/>
      <c r="BP160" s="652"/>
    </row>
    <row r="161" spans="1:68" s="5" customFormat="1" ht="15">
      <c r="A161" s="226" t="s">
        <v>569</v>
      </c>
      <c r="B161" s="36"/>
      <c r="C161" s="36" t="s">
        <v>1470</v>
      </c>
      <c r="D161" s="1757" t="s">
        <v>583</v>
      </c>
      <c r="E161" s="36"/>
      <c r="F161" s="530"/>
      <c r="G161" s="36" t="s">
        <v>751</v>
      </c>
      <c r="H161" s="36"/>
      <c r="I161" s="36"/>
      <c r="J161" s="517"/>
      <c r="K161" s="711"/>
      <c r="L161" s="530"/>
      <c r="M161" s="607"/>
      <c r="N161" s="530"/>
      <c r="O161" s="607"/>
      <c r="P161" s="607"/>
      <c r="Q161" s="607"/>
      <c r="R161" s="1148"/>
      <c r="S161" s="1148"/>
      <c r="T161" s="1149"/>
      <c r="U161" s="1148"/>
      <c r="V161" s="1149"/>
      <c r="W161" s="1149"/>
      <c r="X161" s="1149"/>
      <c r="Y161" s="1149"/>
      <c r="Z161" s="1149"/>
      <c r="AA161" s="1149"/>
      <c r="AB161" s="1149"/>
      <c r="AC161" s="1149"/>
      <c r="AD161" s="1149"/>
      <c r="AE161" s="1149"/>
      <c r="AF161" s="1149"/>
      <c r="AG161" s="1149"/>
      <c r="AH161" s="1508"/>
      <c r="AI161" s="486"/>
      <c r="AJ161" s="486"/>
      <c r="AK161" s="545"/>
      <c r="AM161" s="650"/>
      <c r="AN161" s="652"/>
      <c r="AO161" s="661"/>
      <c r="AP161" s="652"/>
      <c r="AQ161" s="652"/>
      <c r="AR161" s="652"/>
      <c r="AS161" s="652"/>
      <c r="AT161" s="652"/>
      <c r="AU161" s="652"/>
      <c r="AV161" s="652"/>
      <c r="AW161" s="652"/>
      <c r="AX161" s="652"/>
      <c r="AY161" s="652"/>
      <c r="AZ161" s="652"/>
      <c r="BA161" s="652"/>
      <c r="BB161" s="652"/>
      <c r="BC161" s="652"/>
      <c r="BD161" s="652"/>
      <c r="BE161" s="652"/>
      <c r="BF161" s="652"/>
      <c r="BG161" s="652"/>
      <c r="BH161" s="652"/>
      <c r="BI161" s="652"/>
      <c r="BJ161" s="652"/>
      <c r="BK161" s="652"/>
      <c r="BL161" s="652"/>
      <c r="BM161" s="652"/>
      <c r="BN161" s="652"/>
      <c r="BO161" s="652"/>
      <c r="BP161" s="652"/>
    </row>
    <row r="162" spans="1:68" s="5" customFormat="1" ht="15">
      <c r="A162" s="226" t="s">
        <v>569</v>
      </c>
      <c r="B162" s="36"/>
      <c r="C162" s="36" t="s">
        <v>1418</v>
      </c>
      <c r="D162" s="1757" t="s">
        <v>583</v>
      </c>
      <c r="E162" s="36"/>
      <c r="F162" s="530">
        <v>67.400000000000006</v>
      </c>
      <c r="G162" s="36" t="s">
        <v>751</v>
      </c>
      <c r="H162" s="36"/>
      <c r="I162" s="36"/>
      <c r="J162" s="517">
        <v>486</v>
      </c>
      <c r="K162" s="711"/>
      <c r="L162" s="530"/>
      <c r="M162" s="607"/>
      <c r="N162" s="530"/>
      <c r="O162" s="607"/>
      <c r="P162" s="607"/>
      <c r="Q162" s="607"/>
      <c r="R162" s="1148"/>
      <c r="S162" s="1148"/>
      <c r="T162" s="1149"/>
      <c r="U162" s="1148"/>
      <c r="V162" s="1149"/>
      <c r="W162" s="1149"/>
      <c r="X162" s="1149"/>
      <c r="Y162" s="1149"/>
      <c r="Z162" s="1149"/>
      <c r="AA162" s="1149"/>
      <c r="AB162" s="1149"/>
      <c r="AC162" s="1149"/>
      <c r="AD162" s="1149"/>
      <c r="AE162" s="1149"/>
      <c r="AF162" s="1149"/>
      <c r="AG162" s="1149"/>
      <c r="AH162" s="1508"/>
      <c r="AI162" s="486"/>
      <c r="AJ162" s="486"/>
      <c r="AK162" s="545"/>
      <c r="AM162" s="650"/>
      <c r="AN162" s="652"/>
      <c r="AO162" s="661"/>
      <c r="AP162" s="652"/>
      <c r="AQ162" s="652"/>
      <c r="AR162" s="652"/>
      <c r="AS162" s="652"/>
      <c r="AT162" s="652"/>
      <c r="AU162" s="652"/>
      <c r="AV162" s="652"/>
      <c r="AW162" s="652"/>
      <c r="AX162" s="652"/>
      <c r="AY162" s="652"/>
      <c r="AZ162" s="652"/>
      <c r="BA162" s="652"/>
      <c r="BB162" s="652"/>
      <c r="BC162" s="652"/>
      <c r="BD162" s="652"/>
      <c r="BE162" s="652"/>
      <c r="BF162" s="652"/>
      <c r="BG162" s="652"/>
      <c r="BH162" s="652"/>
      <c r="BI162" s="652"/>
      <c r="BJ162" s="652"/>
      <c r="BK162" s="652"/>
      <c r="BL162" s="652"/>
      <c r="BM162" s="652"/>
      <c r="BN162" s="652"/>
      <c r="BO162" s="652"/>
      <c r="BP162" s="652"/>
    </row>
    <row r="163" spans="1:68" s="5" customFormat="1" ht="15">
      <c r="A163" s="226" t="s">
        <v>569</v>
      </c>
      <c r="B163" s="36"/>
      <c r="C163" s="36" t="s">
        <v>1471</v>
      </c>
      <c r="D163" s="1757" t="s">
        <v>583</v>
      </c>
      <c r="E163" s="36"/>
      <c r="F163" s="530"/>
      <c r="G163" s="36" t="s">
        <v>751</v>
      </c>
      <c r="H163" s="36"/>
      <c r="I163" s="36"/>
      <c r="J163" s="517"/>
      <c r="K163" s="711"/>
      <c r="L163" s="530"/>
      <c r="M163" s="607"/>
      <c r="N163" s="530"/>
      <c r="O163" s="607"/>
      <c r="P163" s="607"/>
      <c r="Q163" s="607"/>
      <c r="R163" s="1148"/>
      <c r="S163" s="1148"/>
      <c r="T163" s="1149"/>
      <c r="U163" s="1148"/>
      <c r="V163" s="1149"/>
      <c r="W163" s="1149"/>
      <c r="X163" s="1149"/>
      <c r="Y163" s="1149"/>
      <c r="Z163" s="1149"/>
      <c r="AA163" s="1149"/>
      <c r="AB163" s="1149"/>
      <c r="AC163" s="1149"/>
      <c r="AD163" s="1149"/>
      <c r="AE163" s="1149"/>
      <c r="AF163" s="1149"/>
      <c r="AG163" s="1149"/>
      <c r="AH163" s="1508"/>
      <c r="AI163" s="486"/>
      <c r="AJ163" s="486"/>
      <c r="AK163" s="545"/>
      <c r="AM163" s="650"/>
      <c r="AN163" s="652"/>
      <c r="AO163" s="661"/>
      <c r="AP163" s="652"/>
      <c r="AQ163" s="652"/>
      <c r="AR163" s="652"/>
      <c r="AS163" s="652"/>
      <c r="AT163" s="652"/>
      <c r="AU163" s="652"/>
      <c r="AV163" s="652"/>
      <c r="AW163" s="652"/>
      <c r="AX163" s="652"/>
      <c r="AY163" s="652"/>
      <c r="AZ163" s="652"/>
      <c r="BA163" s="652"/>
      <c r="BB163" s="652"/>
      <c r="BC163" s="652"/>
      <c r="BD163" s="652"/>
      <c r="BE163" s="652"/>
      <c r="BF163" s="652"/>
      <c r="BG163" s="652"/>
      <c r="BH163" s="652"/>
      <c r="BI163" s="652"/>
      <c r="BJ163" s="652"/>
      <c r="BK163" s="652"/>
      <c r="BL163" s="652"/>
      <c r="BM163" s="652"/>
      <c r="BN163" s="652"/>
      <c r="BO163" s="652"/>
      <c r="BP163" s="652"/>
    </row>
    <row r="164" spans="1:68" s="5" customFormat="1" ht="15">
      <c r="A164" s="226" t="s">
        <v>569</v>
      </c>
      <c r="B164" s="36"/>
      <c r="C164" s="36" t="s">
        <v>1472</v>
      </c>
      <c r="D164" s="1757" t="s">
        <v>583</v>
      </c>
      <c r="E164" s="36"/>
      <c r="F164" s="530"/>
      <c r="G164" s="36" t="s">
        <v>751</v>
      </c>
      <c r="H164" s="36"/>
      <c r="I164" s="36"/>
      <c r="J164" s="517"/>
      <c r="K164" s="711"/>
      <c r="L164" s="530"/>
      <c r="M164" s="607"/>
      <c r="N164" s="530"/>
      <c r="O164" s="607"/>
      <c r="P164" s="607"/>
      <c r="Q164" s="607"/>
      <c r="R164" s="1148"/>
      <c r="S164" s="1148"/>
      <c r="T164" s="1149"/>
      <c r="U164" s="1148"/>
      <c r="V164" s="1149"/>
      <c r="W164" s="1149"/>
      <c r="X164" s="1149"/>
      <c r="Y164" s="1149"/>
      <c r="Z164" s="1149"/>
      <c r="AA164" s="1149"/>
      <c r="AB164" s="1149"/>
      <c r="AC164" s="1149"/>
      <c r="AD164" s="1149"/>
      <c r="AE164" s="1149"/>
      <c r="AF164" s="1149"/>
      <c r="AG164" s="1149"/>
      <c r="AH164" s="1508"/>
      <c r="AI164" s="486"/>
      <c r="AJ164" s="486"/>
      <c r="AK164" s="545"/>
      <c r="AM164" s="650"/>
      <c r="AN164" s="652"/>
      <c r="AO164" s="661"/>
      <c r="AP164" s="652"/>
      <c r="AQ164" s="652"/>
      <c r="AR164" s="652"/>
      <c r="AS164" s="652"/>
      <c r="AT164" s="652"/>
      <c r="AU164" s="652"/>
      <c r="AV164" s="652"/>
      <c r="AW164" s="652"/>
      <c r="AX164" s="652"/>
      <c r="AY164" s="652"/>
      <c r="AZ164" s="652"/>
      <c r="BA164" s="652"/>
      <c r="BB164" s="652"/>
      <c r="BC164" s="652"/>
      <c r="BD164" s="652"/>
      <c r="BE164" s="652"/>
      <c r="BF164" s="652"/>
      <c r="BG164" s="652"/>
      <c r="BH164" s="652"/>
      <c r="BI164" s="652"/>
      <c r="BJ164" s="652"/>
      <c r="BK164" s="652"/>
      <c r="BL164" s="652"/>
      <c r="BM164" s="652"/>
      <c r="BN164" s="652"/>
      <c r="BO164" s="652"/>
      <c r="BP164" s="652"/>
    </row>
    <row r="165" spans="1:68" s="5" customFormat="1" ht="15">
      <c r="A165" s="226" t="s">
        <v>569</v>
      </c>
      <c r="B165" s="36"/>
      <c r="C165" s="36" t="s">
        <v>1473</v>
      </c>
      <c r="D165" s="1757" t="s">
        <v>583</v>
      </c>
      <c r="E165" s="36"/>
      <c r="F165" s="530"/>
      <c r="G165" s="36" t="s">
        <v>751</v>
      </c>
      <c r="H165" s="36"/>
      <c r="I165" s="36"/>
      <c r="J165" s="517"/>
      <c r="K165" s="711"/>
      <c r="L165" s="530"/>
      <c r="M165" s="607"/>
      <c r="N165" s="530"/>
      <c r="O165" s="607"/>
      <c r="P165" s="607"/>
      <c r="Q165" s="607"/>
      <c r="R165" s="1148"/>
      <c r="S165" s="1148"/>
      <c r="T165" s="1149"/>
      <c r="U165" s="1148"/>
      <c r="V165" s="1149"/>
      <c r="W165" s="1149"/>
      <c r="X165" s="1149"/>
      <c r="Y165" s="1149"/>
      <c r="Z165" s="1149"/>
      <c r="AA165" s="1149"/>
      <c r="AB165" s="1149"/>
      <c r="AC165" s="1149"/>
      <c r="AD165" s="1149"/>
      <c r="AE165" s="1149"/>
      <c r="AF165" s="1149"/>
      <c r="AG165" s="1149"/>
      <c r="AH165" s="1508"/>
      <c r="AI165" s="486"/>
      <c r="AJ165" s="486"/>
      <c r="AK165" s="545"/>
      <c r="AM165" s="650"/>
      <c r="AN165" s="652"/>
      <c r="AO165" s="661"/>
      <c r="AP165" s="652"/>
      <c r="AQ165" s="652"/>
      <c r="AR165" s="652"/>
      <c r="AS165" s="652"/>
      <c r="AT165" s="652"/>
      <c r="AU165" s="652"/>
      <c r="AV165" s="652"/>
      <c r="AW165" s="652"/>
      <c r="AX165" s="652"/>
      <c r="AY165" s="652"/>
      <c r="AZ165" s="652"/>
      <c r="BA165" s="652"/>
      <c r="BB165" s="652"/>
      <c r="BC165" s="652"/>
      <c r="BD165" s="652"/>
      <c r="BE165" s="652"/>
      <c r="BF165" s="652"/>
      <c r="BG165" s="652"/>
      <c r="BH165" s="652"/>
      <c r="BI165" s="652"/>
      <c r="BJ165" s="652"/>
      <c r="BK165" s="652"/>
      <c r="BL165" s="652"/>
      <c r="BM165" s="652"/>
      <c r="BN165" s="652"/>
      <c r="BO165" s="652"/>
      <c r="BP165" s="652"/>
    </row>
    <row r="166" spans="1:68" s="5" customFormat="1" ht="15">
      <c r="A166" s="226" t="s">
        <v>569</v>
      </c>
      <c r="B166" s="36"/>
      <c r="C166" s="36" t="s">
        <v>1474</v>
      </c>
      <c r="D166" s="1757" t="s">
        <v>583</v>
      </c>
      <c r="E166" s="36"/>
      <c r="F166" s="530"/>
      <c r="G166" s="36" t="s">
        <v>751</v>
      </c>
      <c r="H166" s="36"/>
      <c r="I166" s="36"/>
      <c r="J166" s="517"/>
      <c r="K166" s="711"/>
      <c r="L166" s="530"/>
      <c r="M166" s="607"/>
      <c r="N166" s="530"/>
      <c r="O166" s="607"/>
      <c r="P166" s="607"/>
      <c r="Q166" s="607"/>
      <c r="R166" s="1148"/>
      <c r="S166" s="1148"/>
      <c r="T166" s="1149"/>
      <c r="U166" s="1148"/>
      <c r="V166" s="1149"/>
      <c r="W166" s="1149"/>
      <c r="X166" s="1149"/>
      <c r="Y166" s="1149"/>
      <c r="Z166" s="1149"/>
      <c r="AA166" s="1149"/>
      <c r="AB166" s="1149"/>
      <c r="AC166" s="1149"/>
      <c r="AD166" s="1149"/>
      <c r="AE166" s="1149"/>
      <c r="AF166" s="1149"/>
      <c r="AG166" s="1149"/>
      <c r="AH166" s="1508"/>
      <c r="AI166" s="486"/>
      <c r="AJ166" s="486"/>
      <c r="AK166" s="545"/>
      <c r="AM166" s="650"/>
      <c r="AN166" s="652"/>
      <c r="AO166" s="661"/>
      <c r="AP166" s="652"/>
      <c r="AQ166" s="652"/>
      <c r="AR166" s="652"/>
      <c r="AS166" s="652"/>
      <c r="AT166" s="652"/>
      <c r="AU166" s="652"/>
      <c r="AV166" s="652"/>
      <c r="AW166" s="652"/>
      <c r="AX166" s="652"/>
      <c r="AY166" s="652"/>
      <c r="AZ166" s="652"/>
      <c r="BA166" s="652"/>
      <c r="BB166" s="652"/>
      <c r="BC166" s="652"/>
      <c r="BD166" s="652"/>
      <c r="BE166" s="652"/>
      <c r="BF166" s="652"/>
      <c r="BG166" s="652"/>
      <c r="BH166" s="652"/>
      <c r="BI166" s="652"/>
      <c r="BJ166" s="652"/>
      <c r="BK166" s="652"/>
      <c r="BL166" s="652"/>
      <c r="BM166" s="652"/>
      <c r="BN166" s="652"/>
      <c r="BO166" s="652"/>
      <c r="BP166" s="652"/>
    </row>
    <row r="167" spans="1:68" s="5" customFormat="1" ht="15">
      <c r="A167" s="226" t="s">
        <v>569</v>
      </c>
      <c r="B167" s="36"/>
      <c r="C167" s="26" t="s">
        <v>1409</v>
      </c>
      <c r="D167" s="1757" t="s">
        <v>583</v>
      </c>
      <c r="E167" s="26"/>
      <c r="F167" s="530">
        <v>79.5</v>
      </c>
      <c r="G167" s="36" t="s">
        <v>751</v>
      </c>
      <c r="H167" s="36"/>
      <c r="I167" s="36"/>
      <c r="J167" s="505">
        <v>177</v>
      </c>
      <c r="K167" s="709"/>
      <c r="L167" s="530"/>
      <c r="M167" s="607"/>
      <c r="N167" s="530"/>
      <c r="O167" s="607"/>
      <c r="P167" s="607"/>
      <c r="Q167" s="607"/>
      <c r="R167" s="1148"/>
      <c r="S167" s="1148"/>
      <c r="T167" s="1149"/>
      <c r="U167" s="1148"/>
      <c r="V167" s="1149"/>
      <c r="W167" s="1149"/>
      <c r="X167" s="1149"/>
      <c r="Y167" s="1149"/>
      <c r="Z167" s="1149"/>
      <c r="AA167" s="1149"/>
      <c r="AB167" s="1149"/>
      <c r="AC167" s="1149"/>
      <c r="AD167" s="1149"/>
      <c r="AE167" s="1149"/>
      <c r="AF167" s="1149"/>
      <c r="AG167" s="1149"/>
      <c r="AH167" s="1508"/>
      <c r="AI167" s="486"/>
      <c r="AJ167" s="486"/>
      <c r="AK167" s="545"/>
      <c r="AM167" s="650"/>
      <c r="AN167" s="652"/>
      <c r="AO167" s="661"/>
      <c r="AP167" s="652"/>
      <c r="AQ167" s="652"/>
      <c r="AR167" s="652"/>
      <c r="AS167" s="652"/>
      <c r="AT167" s="652"/>
      <c r="AU167" s="652"/>
      <c r="AV167" s="652"/>
      <c r="AW167" s="652"/>
      <c r="AX167" s="652"/>
      <c r="AY167" s="652"/>
      <c r="AZ167" s="652"/>
      <c r="BA167" s="652"/>
      <c r="BB167" s="652"/>
      <c r="BC167" s="652"/>
      <c r="BD167" s="652"/>
      <c r="BE167" s="652"/>
      <c r="BF167" s="652"/>
      <c r="BG167" s="652"/>
      <c r="BH167" s="652"/>
      <c r="BI167" s="652"/>
      <c r="BJ167" s="652"/>
      <c r="BK167" s="652"/>
      <c r="BL167" s="652"/>
      <c r="BM167" s="652"/>
      <c r="BN167" s="652"/>
      <c r="BO167" s="652"/>
      <c r="BP167" s="652"/>
    </row>
    <row r="168" spans="1:68" s="5" customFormat="1" ht="15">
      <c r="A168" s="226" t="s">
        <v>569</v>
      </c>
      <c r="B168" s="26"/>
      <c r="C168" s="36" t="s">
        <v>1475</v>
      </c>
      <c r="D168" s="1757" t="s">
        <v>583</v>
      </c>
      <c r="E168" s="36"/>
      <c r="F168" s="506">
        <v>15.9</v>
      </c>
      <c r="G168" s="36" t="s">
        <v>751</v>
      </c>
      <c r="H168" s="36"/>
      <c r="I168" s="36"/>
      <c r="J168" s="515">
        <v>454</v>
      </c>
      <c r="K168" s="710"/>
      <c r="L168" s="506"/>
      <c r="M168" s="608"/>
      <c r="N168" s="506"/>
      <c r="O168" s="608"/>
      <c r="P168" s="608"/>
      <c r="Q168" s="608"/>
      <c r="R168" s="1147"/>
      <c r="S168" s="1147"/>
      <c r="T168" s="1150"/>
      <c r="U168" s="1147"/>
      <c r="V168" s="1149"/>
      <c r="W168" s="1149"/>
      <c r="X168" s="1150"/>
      <c r="Y168" s="1150"/>
      <c r="Z168" s="1149"/>
      <c r="AA168" s="1150"/>
      <c r="AB168" s="1149"/>
      <c r="AC168" s="1149"/>
      <c r="AD168" s="1149"/>
      <c r="AE168" s="1149"/>
      <c r="AF168" s="1150"/>
      <c r="AG168" s="1149"/>
      <c r="AH168" s="1508"/>
      <c r="AI168" s="486"/>
      <c r="AJ168" s="486"/>
      <c r="AK168" s="545"/>
      <c r="AM168" s="650"/>
      <c r="AN168" s="652"/>
      <c r="AO168" s="661"/>
      <c r="AP168" s="652"/>
      <c r="AQ168" s="652"/>
      <c r="AR168" s="652"/>
      <c r="AS168" s="652"/>
      <c r="AT168" s="652"/>
      <c r="AU168" s="652"/>
      <c r="AV168" s="652"/>
      <c r="AW168" s="652"/>
      <c r="AX168" s="652"/>
      <c r="AY168" s="652"/>
      <c r="AZ168" s="652"/>
      <c r="BA168" s="652"/>
      <c r="BB168" s="652"/>
      <c r="BC168" s="652"/>
      <c r="BD168" s="652"/>
      <c r="BE168" s="652"/>
      <c r="BF168" s="652"/>
      <c r="BG168" s="652"/>
      <c r="BH168" s="652"/>
      <c r="BI168" s="652"/>
      <c r="BJ168" s="652"/>
      <c r="BK168" s="652"/>
      <c r="BL168" s="652"/>
      <c r="BM168" s="652"/>
      <c r="BN168" s="652"/>
      <c r="BO168" s="652"/>
      <c r="BP168" s="652"/>
    </row>
    <row r="169" spans="1:68" s="5" customFormat="1" ht="15">
      <c r="A169" s="226" t="s">
        <v>569</v>
      </c>
      <c r="B169" s="26"/>
      <c r="C169" s="36" t="s">
        <v>1476</v>
      </c>
      <c r="D169" s="1757" t="s">
        <v>583</v>
      </c>
      <c r="E169" s="36"/>
      <c r="F169" s="506">
        <v>24.2</v>
      </c>
      <c r="G169" s="36" t="s">
        <v>751</v>
      </c>
      <c r="H169" s="36"/>
      <c r="I169" s="36"/>
      <c r="J169" s="515"/>
      <c r="K169" s="710"/>
      <c r="L169" s="506"/>
      <c r="M169" s="608"/>
      <c r="N169" s="506"/>
      <c r="O169" s="608"/>
      <c r="P169" s="608"/>
      <c r="Q169" s="608"/>
      <c r="R169" s="1147"/>
      <c r="S169" s="1147"/>
      <c r="T169" s="1150"/>
      <c r="U169" s="1147"/>
      <c r="V169" s="1149"/>
      <c r="W169" s="1149"/>
      <c r="X169" s="1150"/>
      <c r="Y169" s="1150"/>
      <c r="Z169" s="1149"/>
      <c r="AA169" s="1150"/>
      <c r="AB169" s="1149"/>
      <c r="AC169" s="1149"/>
      <c r="AD169" s="1149"/>
      <c r="AE169" s="1149"/>
      <c r="AF169" s="1150"/>
      <c r="AG169" s="1149"/>
      <c r="AH169" s="1508"/>
      <c r="AI169" s="486"/>
      <c r="AJ169" s="486"/>
      <c r="AK169" s="545"/>
      <c r="AM169" s="650"/>
      <c r="AN169" s="652"/>
      <c r="AO169" s="661"/>
      <c r="AP169" s="652"/>
      <c r="AQ169" s="652"/>
      <c r="AR169" s="652"/>
      <c r="AS169" s="652"/>
      <c r="AT169" s="652"/>
      <c r="AU169" s="652"/>
      <c r="AV169" s="652"/>
      <c r="AW169" s="652"/>
      <c r="AX169" s="652"/>
      <c r="AY169" s="652"/>
      <c r="AZ169" s="652"/>
      <c r="BA169" s="652"/>
      <c r="BB169" s="652"/>
      <c r="BC169" s="652"/>
      <c r="BD169" s="652"/>
      <c r="BE169" s="652"/>
      <c r="BF169" s="652"/>
      <c r="BG169" s="652"/>
      <c r="BH169" s="652"/>
      <c r="BI169" s="652"/>
      <c r="BJ169" s="652"/>
      <c r="BK169" s="652"/>
      <c r="BL169" s="652"/>
      <c r="BM169" s="652"/>
      <c r="BN169" s="652"/>
      <c r="BO169" s="652"/>
      <c r="BP169" s="652"/>
    </row>
    <row r="170" spans="1:68" s="5" customFormat="1" ht="15">
      <c r="A170" s="226" t="s">
        <v>569</v>
      </c>
      <c r="B170" s="26"/>
      <c r="C170" s="36" t="s">
        <v>1419</v>
      </c>
      <c r="D170" s="1757" t="s">
        <v>583</v>
      </c>
      <c r="E170" s="36"/>
      <c r="F170" s="506">
        <v>47.9</v>
      </c>
      <c r="G170" s="36" t="s">
        <v>751</v>
      </c>
      <c r="H170" s="36"/>
      <c r="I170" s="36"/>
      <c r="J170" s="515"/>
      <c r="K170" s="710"/>
      <c r="L170" s="506"/>
      <c r="M170" s="608"/>
      <c r="N170" s="506"/>
      <c r="O170" s="608"/>
      <c r="P170" s="608"/>
      <c r="Q170" s="608"/>
      <c r="R170" s="1147"/>
      <c r="S170" s="1147"/>
      <c r="T170" s="1150"/>
      <c r="U170" s="1147"/>
      <c r="V170" s="1149"/>
      <c r="W170" s="1149"/>
      <c r="X170" s="1150"/>
      <c r="Y170" s="1150"/>
      <c r="Z170" s="1149"/>
      <c r="AA170" s="1150"/>
      <c r="AB170" s="1149"/>
      <c r="AC170" s="1149"/>
      <c r="AD170" s="1149"/>
      <c r="AE170" s="1149"/>
      <c r="AF170" s="1150"/>
      <c r="AG170" s="1149"/>
      <c r="AH170" s="1508"/>
      <c r="AI170" s="486"/>
      <c r="AJ170" s="486"/>
      <c r="AK170" s="545"/>
      <c r="AM170" s="650"/>
      <c r="AN170" s="652"/>
      <c r="AO170" s="661"/>
      <c r="AP170" s="652"/>
      <c r="AQ170" s="652"/>
      <c r="AR170" s="652"/>
      <c r="AS170" s="652"/>
      <c r="AT170" s="652"/>
      <c r="AU170" s="652"/>
      <c r="AV170" s="652"/>
      <c r="AW170" s="652"/>
      <c r="AX170" s="652"/>
      <c r="AY170" s="652"/>
      <c r="AZ170" s="652"/>
      <c r="BA170" s="652"/>
      <c r="BB170" s="652"/>
      <c r="BC170" s="652"/>
      <c r="BD170" s="652"/>
      <c r="BE170" s="652"/>
      <c r="BF170" s="652"/>
      <c r="BG170" s="652"/>
      <c r="BH170" s="652"/>
      <c r="BI170" s="652"/>
      <c r="BJ170" s="652"/>
      <c r="BK170" s="652"/>
      <c r="BL170" s="652"/>
      <c r="BM170" s="652"/>
      <c r="BN170" s="652"/>
      <c r="BO170" s="652"/>
      <c r="BP170" s="652"/>
    </row>
    <row r="171" spans="1:68" s="5" customFormat="1" ht="15">
      <c r="A171" s="226" t="s">
        <v>569</v>
      </c>
      <c r="B171" s="26"/>
      <c r="C171" s="36" t="s">
        <v>1477</v>
      </c>
      <c r="D171" s="1757" t="s">
        <v>583</v>
      </c>
      <c r="E171" s="36"/>
      <c r="F171" s="506">
        <v>6.5</v>
      </c>
      <c r="G171" s="36" t="s">
        <v>751</v>
      </c>
      <c r="H171" s="36"/>
      <c r="I171" s="36"/>
      <c r="J171" s="515"/>
      <c r="K171" s="710"/>
      <c r="L171" s="506"/>
      <c r="M171" s="608"/>
      <c r="N171" s="506"/>
      <c r="O171" s="608"/>
      <c r="P171" s="608"/>
      <c r="Q171" s="608"/>
      <c r="R171" s="1147"/>
      <c r="S171" s="1147"/>
      <c r="T171" s="1150"/>
      <c r="U171" s="1147"/>
      <c r="V171" s="1149"/>
      <c r="W171" s="1149"/>
      <c r="X171" s="1150"/>
      <c r="Y171" s="1150"/>
      <c r="Z171" s="1149"/>
      <c r="AA171" s="1150"/>
      <c r="AB171" s="1149"/>
      <c r="AC171" s="1149"/>
      <c r="AD171" s="1149"/>
      <c r="AE171" s="1149"/>
      <c r="AF171" s="1150"/>
      <c r="AG171" s="1149"/>
      <c r="AH171" s="1508"/>
      <c r="AI171" s="486"/>
      <c r="AJ171" s="486"/>
      <c r="AK171" s="545"/>
      <c r="AM171" s="650"/>
      <c r="AN171" s="652"/>
      <c r="AO171" s="661"/>
      <c r="AP171" s="652"/>
      <c r="AQ171" s="652"/>
      <c r="AR171" s="652"/>
      <c r="AS171" s="652"/>
      <c r="AT171" s="652"/>
      <c r="AU171" s="652"/>
      <c r="AV171" s="652"/>
      <c r="AW171" s="652"/>
      <c r="AX171" s="652"/>
      <c r="AY171" s="652"/>
      <c r="AZ171" s="652"/>
      <c r="BA171" s="652"/>
      <c r="BB171" s="652"/>
      <c r="BC171" s="652"/>
      <c r="BD171" s="652"/>
      <c r="BE171" s="652"/>
      <c r="BF171" s="652"/>
      <c r="BG171" s="652"/>
      <c r="BH171" s="652"/>
      <c r="BI171" s="652"/>
      <c r="BJ171" s="652"/>
      <c r="BK171" s="652"/>
      <c r="BL171" s="652"/>
      <c r="BM171" s="652"/>
      <c r="BN171" s="652"/>
      <c r="BO171" s="652"/>
      <c r="BP171" s="652"/>
    </row>
    <row r="172" spans="1:68" s="5" customFormat="1" ht="15">
      <c r="A172" s="226" t="s">
        <v>569</v>
      </c>
      <c r="B172" s="26"/>
      <c r="C172" s="36" t="s">
        <v>1478</v>
      </c>
      <c r="D172" s="1757" t="s">
        <v>583</v>
      </c>
      <c r="E172" s="36"/>
      <c r="F172" s="506">
        <v>30.7</v>
      </c>
      <c r="G172" s="36" t="s">
        <v>751</v>
      </c>
      <c r="H172" s="36"/>
      <c r="I172" s="36"/>
      <c r="J172" s="515"/>
      <c r="K172" s="710"/>
      <c r="L172" s="506"/>
      <c r="M172" s="608"/>
      <c r="N172" s="506"/>
      <c r="O172" s="608"/>
      <c r="P172" s="608"/>
      <c r="Q172" s="608"/>
      <c r="R172" s="1147"/>
      <c r="S172" s="1147"/>
      <c r="T172" s="1150"/>
      <c r="U172" s="1147"/>
      <c r="V172" s="1149"/>
      <c r="W172" s="1149"/>
      <c r="X172" s="1150"/>
      <c r="Y172" s="1150"/>
      <c r="Z172" s="1149"/>
      <c r="AA172" s="1150"/>
      <c r="AB172" s="1149"/>
      <c r="AC172" s="1149"/>
      <c r="AD172" s="1149"/>
      <c r="AE172" s="1149"/>
      <c r="AF172" s="1150"/>
      <c r="AG172" s="1149"/>
      <c r="AH172" s="1508"/>
      <c r="AI172" s="486"/>
      <c r="AJ172" s="486"/>
      <c r="AK172" s="545"/>
      <c r="AM172" s="650"/>
      <c r="AN172" s="652"/>
      <c r="AO172" s="661"/>
      <c r="AP172" s="652"/>
      <c r="AQ172" s="652"/>
      <c r="AR172" s="652"/>
      <c r="AS172" s="652"/>
      <c r="AT172" s="652"/>
      <c r="AU172" s="652"/>
      <c r="AV172" s="652"/>
      <c r="AW172" s="652"/>
      <c r="AX172" s="652"/>
      <c r="AY172" s="652"/>
      <c r="AZ172" s="652"/>
      <c r="BA172" s="652"/>
      <c r="BB172" s="652"/>
      <c r="BC172" s="652"/>
      <c r="BD172" s="652"/>
      <c r="BE172" s="652"/>
      <c r="BF172" s="652"/>
      <c r="BG172" s="652"/>
      <c r="BH172" s="652"/>
      <c r="BI172" s="652"/>
      <c r="BJ172" s="652"/>
      <c r="BK172" s="652"/>
      <c r="BL172" s="652"/>
      <c r="BM172" s="652"/>
      <c r="BN172" s="652"/>
      <c r="BO172" s="652"/>
      <c r="BP172" s="652"/>
    </row>
    <row r="173" spans="1:68" s="5" customFormat="1" ht="15">
      <c r="A173" s="226" t="s">
        <v>569</v>
      </c>
      <c r="B173" s="26"/>
      <c r="C173" s="36" t="s">
        <v>1479</v>
      </c>
      <c r="D173" s="1757" t="s">
        <v>583</v>
      </c>
      <c r="E173" s="36"/>
      <c r="F173" s="506"/>
      <c r="G173" s="36" t="s">
        <v>751</v>
      </c>
      <c r="H173" s="36"/>
      <c r="I173" s="36"/>
      <c r="J173" s="515"/>
      <c r="K173" s="710"/>
      <c r="L173" s="506"/>
      <c r="M173" s="608"/>
      <c r="N173" s="506"/>
      <c r="O173" s="608"/>
      <c r="P173" s="608"/>
      <c r="Q173" s="608"/>
      <c r="R173" s="1147"/>
      <c r="S173" s="1147"/>
      <c r="T173" s="1150"/>
      <c r="U173" s="1147"/>
      <c r="V173" s="1149"/>
      <c r="W173" s="1149"/>
      <c r="X173" s="1150"/>
      <c r="Y173" s="1150"/>
      <c r="Z173" s="1149"/>
      <c r="AA173" s="1150"/>
      <c r="AB173" s="1149"/>
      <c r="AC173" s="1149"/>
      <c r="AD173" s="1149"/>
      <c r="AE173" s="1149"/>
      <c r="AF173" s="1150"/>
      <c r="AG173" s="1149"/>
      <c r="AH173" s="1508"/>
      <c r="AI173" s="486"/>
      <c r="AJ173" s="486"/>
      <c r="AK173" s="545"/>
      <c r="AM173" s="650"/>
      <c r="AN173" s="652"/>
      <c r="AO173" s="661"/>
      <c r="AP173" s="652"/>
      <c r="AQ173" s="652"/>
      <c r="AR173" s="652"/>
      <c r="AS173" s="652"/>
      <c r="AT173" s="652"/>
      <c r="AU173" s="652"/>
      <c r="AV173" s="652"/>
      <c r="AW173" s="652"/>
      <c r="AX173" s="652"/>
      <c r="AY173" s="652"/>
      <c r="AZ173" s="652"/>
      <c r="BA173" s="652"/>
      <c r="BB173" s="652"/>
      <c r="BC173" s="652"/>
      <c r="BD173" s="652"/>
      <c r="BE173" s="652"/>
      <c r="BF173" s="652"/>
      <c r="BG173" s="652"/>
      <c r="BH173" s="652"/>
      <c r="BI173" s="652"/>
      <c r="BJ173" s="652"/>
      <c r="BK173" s="652"/>
      <c r="BL173" s="652"/>
      <c r="BM173" s="652"/>
      <c r="BN173" s="652"/>
      <c r="BO173" s="652"/>
      <c r="BP173" s="652"/>
    </row>
    <row r="174" spans="1:68" s="5" customFormat="1" ht="15">
      <c r="A174" s="226" t="s">
        <v>569</v>
      </c>
      <c r="B174" s="26"/>
      <c r="C174" s="36" t="s">
        <v>1480</v>
      </c>
      <c r="D174" s="1757" t="s">
        <v>583</v>
      </c>
      <c r="E174" s="36"/>
      <c r="F174" s="506"/>
      <c r="G174" s="36" t="s">
        <v>751</v>
      </c>
      <c r="H174" s="36"/>
      <c r="I174" s="36"/>
      <c r="J174" s="515"/>
      <c r="K174" s="710"/>
      <c r="L174" s="506"/>
      <c r="M174" s="608"/>
      <c r="N174" s="506"/>
      <c r="O174" s="608"/>
      <c r="P174" s="608"/>
      <c r="Q174" s="608"/>
      <c r="R174" s="1147"/>
      <c r="S174" s="1147"/>
      <c r="T174" s="1150"/>
      <c r="U174" s="1147"/>
      <c r="V174" s="1149"/>
      <c r="W174" s="1149"/>
      <c r="X174" s="1150"/>
      <c r="Y174" s="1150"/>
      <c r="Z174" s="1149"/>
      <c r="AA174" s="1150"/>
      <c r="AB174" s="1149"/>
      <c r="AC174" s="1149"/>
      <c r="AD174" s="1149"/>
      <c r="AE174" s="1149"/>
      <c r="AF174" s="1150"/>
      <c r="AG174" s="1149"/>
      <c r="AH174" s="1508"/>
      <c r="AI174" s="486"/>
      <c r="AJ174" s="486"/>
      <c r="AK174" s="545"/>
      <c r="AM174" s="650"/>
      <c r="AN174" s="652"/>
      <c r="AO174" s="661"/>
      <c r="AP174" s="652"/>
      <c r="AQ174" s="652"/>
      <c r="AR174" s="652"/>
      <c r="AS174" s="652"/>
      <c r="AT174" s="652"/>
      <c r="AU174" s="652"/>
      <c r="AV174" s="652"/>
      <c r="AW174" s="652"/>
      <c r="AX174" s="652"/>
      <c r="AY174" s="652"/>
      <c r="AZ174" s="652"/>
      <c r="BA174" s="652"/>
      <c r="BB174" s="652"/>
      <c r="BC174" s="652"/>
      <c r="BD174" s="652"/>
      <c r="BE174" s="652"/>
      <c r="BF174" s="652"/>
      <c r="BG174" s="652"/>
      <c r="BH174" s="652"/>
      <c r="BI174" s="652"/>
      <c r="BJ174" s="652"/>
      <c r="BK174" s="652"/>
      <c r="BL174" s="652"/>
      <c r="BM174" s="652"/>
      <c r="BN174" s="652"/>
      <c r="BO174" s="652"/>
      <c r="BP174" s="652"/>
    </row>
    <row r="175" spans="1:68" s="5" customFormat="1" ht="15">
      <c r="A175" s="226"/>
      <c r="B175" s="26"/>
      <c r="C175" s="36"/>
      <c r="D175" s="36"/>
      <c r="E175" s="36"/>
      <c r="F175" s="506"/>
      <c r="G175" s="36"/>
      <c r="H175" s="36"/>
      <c r="I175" s="36"/>
      <c r="J175" s="515"/>
      <c r="K175" s="710"/>
      <c r="L175" s="506"/>
      <c r="M175" s="608"/>
      <c r="N175" s="506"/>
      <c r="O175" s="608"/>
      <c r="P175" s="608"/>
      <c r="Q175" s="608"/>
      <c r="R175" s="1147"/>
      <c r="S175" s="1147"/>
      <c r="T175" s="1150"/>
      <c r="U175" s="1147"/>
      <c r="V175" s="1149"/>
      <c r="W175" s="1149"/>
      <c r="X175" s="1150"/>
      <c r="Y175" s="1150"/>
      <c r="Z175" s="1149"/>
      <c r="AA175" s="1150"/>
      <c r="AB175" s="1149"/>
      <c r="AC175" s="1149"/>
      <c r="AD175" s="1149"/>
      <c r="AE175" s="1149"/>
      <c r="AF175" s="1150"/>
      <c r="AG175" s="1149"/>
      <c r="AH175" s="1082"/>
      <c r="AI175" s="1083"/>
      <c r="AJ175" s="1083"/>
      <c r="AK175" s="1084"/>
      <c r="AM175" s="650"/>
      <c r="AN175" s="652"/>
      <c r="AO175" s="661"/>
      <c r="AP175" s="652"/>
      <c r="AQ175" s="652"/>
      <c r="AR175" s="652"/>
      <c r="AS175" s="652"/>
      <c r="AT175" s="652"/>
      <c r="AU175" s="652"/>
      <c r="AV175" s="652"/>
      <c r="AW175" s="652"/>
      <c r="AX175" s="652"/>
      <c r="AY175" s="652"/>
      <c r="AZ175" s="652"/>
      <c r="BA175" s="652"/>
      <c r="BB175" s="652"/>
      <c r="BC175" s="652"/>
      <c r="BD175" s="652"/>
      <c r="BE175" s="652"/>
      <c r="BF175" s="652"/>
      <c r="BG175" s="652"/>
      <c r="BH175" s="652"/>
      <c r="BI175" s="652"/>
      <c r="BJ175" s="652"/>
      <c r="BK175" s="652"/>
      <c r="BL175" s="652"/>
      <c r="BM175" s="652"/>
      <c r="BN175" s="652"/>
      <c r="BO175" s="652"/>
      <c r="BP175" s="652"/>
    </row>
    <row r="176" spans="1:68" s="5" customFormat="1" ht="15">
      <c r="A176" s="1756" t="s">
        <v>584</v>
      </c>
      <c r="B176" s="1757" t="s">
        <v>585</v>
      </c>
      <c r="C176" s="1781">
        <f>COUNTA(C178:C206)</f>
        <v>29</v>
      </c>
      <c r="D176" s="1781"/>
      <c r="E176" s="1495"/>
      <c r="F176" s="527"/>
      <c r="G176" s="27" t="s">
        <v>751</v>
      </c>
      <c r="H176" s="27"/>
      <c r="I176" s="27"/>
      <c r="J176" s="526">
        <f>SUM(J177:J206)</f>
        <v>6229</v>
      </c>
      <c r="K176" s="714"/>
      <c r="L176" s="527"/>
      <c r="M176" s="605"/>
      <c r="N176" s="527"/>
      <c r="O176" s="605"/>
      <c r="P176" s="605"/>
      <c r="Q176" s="605"/>
      <c r="R176" s="1148">
        <f t="shared" ref="R176:AG176" si="9">COUNTA(R155:R174)</f>
        <v>0</v>
      </c>
      <c r="S176" s="1148">
        <f t="shared" si="9"/>
        <v>1</v>
      </c>
      <c r="T176" s="1148">
        <f t="shared" si="9"/>
        <v>0</v>
      </c>
      <c r="U176" s="1148">
        <f t="shared" si="9"/>
        <v>0</v>
      </c>
      <c r="V176" s="1148">
        <f t="shared" si="9"/>
        <v>1</v>
      </c>
      <c r="W176" s="1148">
        <f t="shared" si="9"/>
        <v>0</v>
      </c>
      <c r="X176" s="1148">
        <f t="shared" si="9"/>
        <v>0</v>
      </c>
      <c r="Y176" s="1148">
        <f t="shared" si="9"/>
        <v>0</v>
      </c>
      <c r="Z176" s="1148">
        <f t="shared" si="9"/>
        <v>0</v>
      </c>
      <c r="AA176" s="1148">
        <f t="shared" si="9"/>
        <v>0</v>
      </c>
      <c r="AB176" s="1148">
        <f t="shared" si="9"/>
        <v>1</v>
      </c>
      <c r="AC176" s="1148">
        <f t="shared" si="9"/>
        <v>1</v>
      </c>
      <c r="AD176" s="1148">
        <f t="shared" si="9"/>
        <v>0</v>
      </c>
      <c r="AE176" s="1148">
        <f t="shared" si="9"/>
        <v>0</v>
      </c>
      <c r="AF176" s="1148">
        <f t="shared" si="9"/>
        <v>0</v>
      </c>
      <c r="AG176" s="1148">
        <f t="shared" si="9"/>
        <v>0</v>
      </c>
      <c r="AH176" s="1776"/>
      <c r="AI176" s="1777"/>
      <c r="AJ176" s="1777"/>
      <c r="AK176" s="1778"/>
      <c r="AM176" s="650"/>
      <c r="AN176" s="652"/>
      <c r="AO176" s="661"/>
      <c r="AP176" s="652"/>
      <c r="AQ176" s="652"/>
      <c r="AR176" s="652"/>
      <c r="AS176" s="652"/>
      <c r="AT176" s="652"/>
      <c r="AU176" s="652"/>
      <c r="AV176" s="652"/>
      <c r="AW176" s="652"/>
      <c r="AX176" s="652"/>
      <c r="AY176" s="652"/>
      <c r="AZ176" s="652"/>
      <c r="BA176" s="652"/>
      <c r="BB176" s="652"/>
      <c r="BC176" s="652"/>
      <c r="BD176" s="652"/>
      <c r="BE176" s="652"/>
      <c r="BF176" s="652"/>
      <c r="BG176" s="652"/>
      <c r="BH176" s="652"/>
      <c r="BI176" s="652"/>
      <c r="BJ176" s="652"/>
      <c r="BK176" s="652"/>
      <c r="BL176" s="652"/>
      <c r="BM176" s="652"/>
      <c r="BN176" s="652"/>
      <c r="BO176" s="652"/>
      <c r="BP176" s="652"/>
    </row>
    <row r="177" spans="1:68" s="5" customFormat="1" ht="15" customHeight="1">
      <c r="A177" s="1761"/>
      <c r="B177" s="1504"/>
      <c r="C177" s="1783"/>
      <c r="D177" s="1783"/>
      <c r="E177" s="1497"/>
      <c r="F177" s="527"/>
      <c r="H177" s="27"/>
      <c r="I177" s="27"/>
      <c r="J177" s="526">
        <v>5092</v>
      </c>
      <c r="K177" s="714"/>
      <c r="L177" s="737" t="s">
        <v>692</v>
      </c>
      <c r="M177" s="605"/>
      <c r="N177" s="573" t="s">
        <v>2642</v>
      </c>
      <c r="O177" s="605"/>
      <c r="P177" s="605"/>
      <c r="Q177" s="573" t="s">
        <v>940</v>
      </c>
      <c r="R177" s="1148"/>
      <c r="S177" s="1148" t="s">
        <v>1525</v>
      </c>
      <c r="T177" s="1149"/>
      <c r="U177" s="1148"/>
      <c r="V177" s="1149" t="s">
        <v>1525</v>
      </c>
      <c r="W177" s="1149"/>
      <c r="X177" s="1149"/>
      <c r="Y177" s="1149"/>
      <c r="Z177" s="1149"/>
      <c r="AA177" s="1149"/>
      <c r="AB177" s="1149" t="s">
        <v>1525</v>
      </c>
      <c r="AC177" s="1149"/>
      <c r="AD177" s="1149"/>
      <c r="AE177" s="1149"/>
      <c r="AF177" s="1149"/>
      <c r="AG177" s="1149"/>
      <c r="AH177" s="1507" t="s">
        <v>2555</v>
      </c>
      <c r="AI177" s="1507"/>
      <c r="AJ177" s="1507"/>
      <c r="AK177" s="1507"/>
      <c r="AM177" s="650"/>
      <c r="AN177" s="652"/>
      <c r="AO177" s="661"/>
      <c r="AP177" s="652"/>
      <c r="AQ177" s="652"/>
      <c r="AR177" s="652"/>
      <c r="AS177" s="652"/>
      <c r="AT177" s="652"/>
      <c r="AU177" s="652"/>
      <c r="AV177" s="652"/>
      <c r="AW177" s="652"/>
      <c r="AX177" s="652"/>
      <c r="AY177" s="652"/>
      <c r="AZ177" s="652"/>
      <c r="BA177" s="652"/>
      <c r="BB177" s="652"/>
      <c r="BC177" s="652"/>
      <c r="BD177" s="652"/>
      <c r="BE177" s="652"/>
      <c r="BF177" s="652"/>
      <c r="BG177" s="652"/>
      <c r="BH177" s="652"/>
      <c r="BI177" s="652"/>
      <c r="BJ177" s="652"/>
      <c r="BK177" s="652"/>
      <c r="BL177" s="652"/>
      <c r="BM177" s="652"/>
      <c r="BN177" s="652"/>
      <c r="BO177" s="652"/>
      <c r="BP177" s="652"/>
    </row>
    <row r="178" spans="1:68" s="5" customFormat="1" ht="15">
      <c r="A178" s="226" t="s">
        <v>584</v>
      </c>
      <c r="B178" s="1470"/>
      <c r="C178" s="43" t="s">
        <v>1481</v>
      </c>
      <c r="D178" s="1757" t="s">
        <v>585</v>
      </c>
      <c r="E178" s="43"/>
      <c r="F178" s="503"/>
      <c r="G178" s="36" t="s">
        <v>751</v>
      </c>
      <c r="H178" s="36"/>
      <c r="I178" s="36"/>
      <c r="J178" s="502"/>
      <c r="K178" s="708"/>
      <c r="L178" s="503"/>
      <c r="M178" s="606"/>
      <c r="N178" s="503"/>
      <c r="O178" s="606"/>
      <c r="P178" s="606"/>
      <c r="Q178" s="606"/>
      <c r="R178" s="1148"/>
      <c r="S178" s="1148"/>
      <c r="T178" s="1149"/>
      <c r="U178" s="1148"/>
      <c r="V178" s="1149"/>
      <c r="W178" s="1149"/>
      <c r="X178" s="1149"/>
      <c r="Y178" s="1149"/>
      <c r="Z178" s="1149"/>
      <c r="AA178" s="1149"/>
      <c r="AB178" s="1149"/>
      <c r="AC178" s="1149"/>
      <c r="AD178" s="1149"/>
      <c r="AE178" s="1149"/>
      <c r="AF178" s="1149"/>
      <c r="AG178" s="1149"/>
      <c r="AH178" s="1508"/>
      <c r="AI178" s="1508"/>
      <c r="AJ178" s="1508"/>
      <c r="AK178" s="1508"/>
      <c r="AM178" s="650"/>
      <c r="AN178" s="652"/>
      <c r="AO178" s="661"/>
      <c r="AP178" s="652"/>
      <c r="AQ178" s="652"/>
      <c r="AR178" s="652"/>
      <c r="AS178" s="652"/>
      <c r="AT178" s="652"/>
      <c r="AU178" s="652"/>
      <c r="AV178" s="652"/>
      <c r="AW178" s="652"/>
      <c r="AX178" s="652"/>
      <c r="AY178" s="652"/>
      <c r="AZ178" s="652"/>
      <c r="BA178" s="652"/>
      <c r="BB178" s="652"/>
      <c r="BC178" s="652"/>
      <c r="BD178" s="652"/>
      <c r="BE178" s="652"/>
      <c r="BF178" s="652"/>
      <c r="BG178" s="652"/>
      <c r="BH178" s="652"/>
      <c r="BI178" s="652"/>
      <c r="BJ178" s="652"/>
      <c r="BK178" s="652"/>
      <c r="BL178" s="652"/>
      <c r="BM178" s="652"/>
      <c r="BN178" s="652"/>
      <c r="BO178" s="652"/>
      <c r="BP178" s="652"/>
    </row>
    <row r="179" spans="1:68" s="5" customFormat="1" ht="15">
      <c r="A179" s="226" t="s">
        <v>584</v>
      </c>
      <c r="B179" s="1470"/>
      <c r="C179" s="43" t="s">
        <v>1482</v>
      </c>
      <c r="D179" s="1757" t="s">
        <v>585</v>
      </c>
      <c r="E179" s="43"/>
      <c r="F179" s="503"/>
      <c r="G179" s="36" t="s">
        <v>751</v>
      </c>
      <c r="H179" s="36"/>
      <c r="I179" s="36"/>
      <c r="J179" s="502"/>
      <c r="K179" s="708"/>
      <c r="L179" s="503"/>
      <c r="M179" s="606"/>
      <c r="N179" s="503"/>
      <c r="O179" s="606"/>
      <c r="P179" s="606"/>
      <c r="Q179" s="606"/>
      <c r="R179" s="1148"/>
      <c r="S179" s="1148"/>
      <c r="T179" s="1149"/>
      <c r="U179" s="1148"/>
      <c r="V179" s="1149"/>
      <c r="W179" s="1149"/>
      <c r="X179" s="1149"/>
      <c r="Y179" s="1149"/>
      <c r="Z179" s="1149"/>
      <c r="AA179" s="1149"/>
      <c r="AB179" s="1149"/>
      <c r="AC179" s="1149"/>
      <c r="AD179" s="1149"/>
      <c r="AE179" s="1149"/>
      <c r="AF179" s="1149"/>
      <c r="AG179" s="1149"/>
      <c r="AH179" s="1508"/>
      <c r="AI179" s="1508"/>
      <c r="AJ179" s="1508"/>
      <c r="AK179" s="1508"/>
      <c r="AM179" s="650"/>
      <c r="AN179" s="652"/>
      <c r="AO179" s="661"/>
      <c r="AP179" s="652"/>
      <c r="AQ179" s="652"/>
      <c r="AR179" s="652"/>
      <c r="AS179" s="652"/>
      <c r="AT179" s="652"/>
      <c r="AU179" s="652"/>
      <c r="AV179" s="652"/>
      <c r="AW179" s="652"/>
      <c r="AX179" s="652"/>
      <c r="AY179" s="652"/>
      <c r="AZ179" s="652"/>
      <c r="BA179" s="652"/>
      <c r="BB179" s="652"/>
      <c r="BC179" s="652"/>
      <c r="BD179" s="652"/>
      <c r="BE179" s="652"/>
      <c r="BF179" s="652"/>
      <c r="BG179" s="652"/>
      <c r="BH179" s="652"/>
      <c r="BI179" s="652"/>
      <c r="BJ179" s="652"/>
      <c r="BK179" s="652"/>
      <c r="BL179" s="652"/>
      <c r="BM179" s="652"/>
      <c r="BN179" s="652"/>
      <c r="BO179" s="652"/>
      <c r="BP179" s="652"/>
    </row>
    <row r="180" spans="1:68" s="5" customFormat="1" ht="15">
      <c r="A180" s="226" t="s">
        <v>584</v>
      </c>
      <c r="B180" s="1470"/>
      <c r="C180" s="43" t="s">
        <v>1483</v>
      </c>
      <c r="D180" s="1757" t="s">
        <v>585</v>
      </c>
      <c r="E180" s="43"/>
      <c r="F180" s="503"/>
      <c r="G180" s="36" t="s">
        <v>751</v>
      </c>
      <c r="H180" s="36"/>
      <c r="I180" s="36"/>
      <c r="J180" s="502"/>
      <c r="K180" s="708"/>
      <c r="L180" s="503"/>
      <c r="M180" s="606"/>
      <c r="N180" s="503"/>
      <c r="O180" s="606"/>
      <c r="P180" s="606"/>
      <c r="Q180" s="606"/>
      <c r="R180" s="1148"/>
      <c r="S180" s="1148"/>
      <c r="T180" s="1149"/>
      <c r="U180" s="1148"/>
      <c r="V180" s="1149"/>
      <c r="W180" s="1149"/>
      <c r="X180" s="1149"/>
      <c r="Y180" s="1149"/>
      <c r="Z180" s="1149"/>
      <c r="AA180" s="1149"/>
      <c r="AB180" s="1149"/>
      <c r="AC180" s="1149"/>
      <c r="AD180" s="1149"/>
      <c r="AE180" s="1149"/>
      <c r="AF180" s="1149"/>
      <c r="AG180" s="1149"/>
      <c r="AH180" s="1508"/>
      <c r="AI180" s="1508"/>
      <c r="AJ180" s="1508"/>
      <c r="AK180" s="1508"/>
      <c r="AM180" s="650"/>
      <c r="AN180" s="652"/>
      <c r="AO180" s="661"/>
      <c r="AP180" s="652"/>
      <c r="AQ180" s="652"/>
      <c r="AR180" s="652"/>
      <c r="AS180" s="652"/>
      <c r="AT180" s="652"/>
      <c r="AU180" s="652"/>
      <c r="AV180" s="652"/>
      <c r="AW180" s="652"/>
      <c r="AX180" s="652"/>
      <c r="AY180" s="652"/>
      <c r="AZ180" s="652"/>
      <c r="BA180" s="652"/>
      <c r="BB180" s="652"/>
      <c r="BC180" s="652"/>
      <c r="BD180" s="652"/>
      <c r="BE180" s="652"/>
      <c r="BF180" s="652"/>
      <c r="BG180" s="652"/>
      <c r="BH180" s="652"/>
      <c r="BI180" s="652"/>
      <c r="BJ180" s="652"/>
      <c r="BK180" s="652"/>
      <c r="BL180" s="652"/>
      <c r="BM180" s="652"/>
      <c r="BN180" s="652"/>
      <c r="BO180" s="652"/>
      <c r="BP180" s="652"/>
    </row>
    <row r="181" spans="1:68" s="5" customFormat="1" ht="15">
      <c r="A181" s="226" t="s">
        <v>584</v>
      </c>
      <c r="B181" s="1470"/>
      <c r="C181" s="43" t="s">
        <v>1484</v>
      </c>
      <c r="D181" s="1757" t="s">
        <v>585</v>
      </c>
      <c r="E181" s="43"/>
      <c r="F181" s="503"/>
      <c r="G181" s="36" t="s">
        <v>751</v>
      </c>
      <c r="H181" s="36"/>
      <c r="I181" s="36"/>
      <c r="J181" s="502"/>
      <c r="K181" s="708"/>
      <c r="L181" s="503"/>
      <c r="M181" s="606"/>
      <c r="N181" s="503"/>
      <c r="O181" s="606"/>
      <c r="P181" s="606"/>
      <c r="Q181" s="606"/>
      <c r="R181" s="1148"/>
      <c r="S181" s="1148"/>
      <c r="T181" s="1149"/>
      <c r="U181" s="1148"/>
      <c r="V181" s="1149"/>
      <c r="W181" s="1149"/>
      <c r="X181" s="1149"/>
      <c r="Y181" s="1149"/>
      <c r="Z181" s="1149"/>
      <c r="AA181" s="1149"/>
      <c r="AB181" s="1149"/>
      <c r="AC181" s="1149"/>
      <c r="AD181" s="1149"/>
      <c r="AE181" s="1149"/>
      <c r="AF181" s="1149"/>
      <c r="AG181" s="1149"/>
      <c r="AH181" s="1508"/>
      <c r="AI181" s="1508"/>
      <c r="AJ181" s="1508"/>
      <c r="AK181" s="1508"/>
      <c r="AM181" s="650"/>
      <c r="AN181" s="652"/>
      <c r="AO181" s="661"/>
      <c r="AP181" s="652"/>
      <c r="AQ181" s="652"/>
      <c r="AR181" s="652"/>
      <c r="AS181" s="652"/>
      <c r="AT181" s="652"/>
      <c r="AU181" s="652"/>
      <c r="AV181" s="652"/>
      <c r="AW181" s="652"/>
      <c r="AX181" s="652"/>
      <c r="AY181" s="652"/>
      <c r="AZ181" s="652"/>
      <c r="BA181" s="652"/>
      <c r="BB181" s="652"/>
      <c r="BC181" s="652"/>
      <c r="BD181" s="652"/>
      <c r="BE181" s="652"/>
      <c r="BF181" s="652"/>
      <c r="BG181" s="652"/>
      <c r="BH181" s="652"/>
      <c r="BI181" s="652"/>
      <c r="BJ181" s="652"/>
      <c r="BK181" s="652"/>
      <c r="BL181" s="652"/>
      <c r="BM181" s="652"/>
      <c r="BN181" s="652"/>
      <c r="BO181" s="652"/>
      <c r="BP181" s="652"/>
    </row>
    <row r="182" spans="1:68" s="5" customFormat="1" ht="15">
      <c r="A182" s="226" t="s">
        <v>584</v>
      </c>
      <c r="B182" s="1470"/>
      <c r="C182" s="43" t="s">
        <v>1485</v>
      </c>
      <c r="D182" s="1757" t="s">
        <v>585</v>
      </c>
      <c r="E182" s="43"/>
      <c r="F182" s="503"/>
      <c r="G182" s="36" t="s">
        <v>751</v>
      </c>
      <c r="H182" s="36"/>
      <c r="I182" s="36"/>
      <c r="J182" s="502"/>
      <c r="K182" s="708"/>
      <c r="L182" s="503"/>
      <c r="M182" s="606"/>
      <c r="N182" s="503"/>
      <c r="O182" s="606"/>
      <c r="P182" s="606"/>
      <c r="Q182" s="606"/>
      <c r="R182" s="1148"/>
      <c r="S182" s="1148"/>
      <c r="T182" s="1149"/>
      <c r="U182" s="1148"/>
      <c r="V182" s="1149"/>
      <c r="W182" s="1149"/>
      <c r="X182" s="1149"/>
      <c r="Y182" s="1149"/>
      <c r="Z182" s="1149"/>
      <c r="AA182" s="1149"/>
      <c r="AB182" s="1149"/>
      <c r="AC182" s="1149"/>
      <c r="AD182" s="1149"/>
      <c r="AE182" s="1149"/>
      <c r="AF182" s="1149"/>
      <c r="AG182" s="1149"/>
      <c r="AH182" s="1508"/>
      <c r="AI182" s="1508"/>
      <c r="AJ182" s="1508"/>
      <c r="AK182" s="1508"/>
      <c r="AM182" s="650"/>
      <c r="AN182" s="652"/>
      <c r="AO182" s="661"/>
      <c r="AP182" s="652"/>
      <c r="AQ182" s="652"/>
      <c r="AR182" s="652"/>
      <c r="AS182" s="652"/>
      <c r="AT182" s="652"/>
      <c r="AU182" s="652"/>
      <c r="AV182" s="652"/>
      <c r="AW182" s="652"/>
      <c r="AX182" s="652"/>
      <c r="AY182" s="652"/>
      <c r="AZ182" s="652"/>
      <c r="BA182" s="652"/>
      <c r="BB182" s="652"/>
      <c r="BC182" s="652"/>
      <c r="BD182" s="652"/>
      <c r="BE182" s="652"/>
      <c r="BF182" s="652"/>
      <c r="BG182" s="652"/>
      <c r="BH182" s="652"/>
      <c r="BI182" s="652"/>
      <c r="BJ182" s="652"/>
      <c r="BK182" s="652"/>
      <c r="BL182" s="652"/>
      <c r="BM182" s="652"/>
      <c r="BN182" s="652"/>
      <c r="BO182" s="652"/>
      <c r="BP182" s="652"/>
    </row>
    <row r="183" spans="1:68" s="5" customFormat="1" ht="15">
      <c r="A183" s="226" t="s">
        <v>584</v>
      </c>
      <c r="B183" s="1470"/>
      <c r="C183" s="43" t="s">
        <v>1486</v>
      </c>
      <c r="D183" s="1757" t="s">
        <v>585</v>
      </c>
      <c r="E183" s="43"/>
      <c r="F183" s="503"/>
      <c r="G183" s="36" t="s">
        <v>751</v>
      </c>
      <c r="H183" s="36"/>
      <c r="I183" s="36"/>
      <c r="J183" s="502"/>
      <c r="K183" s="708"/>
      <c r="L183" s="503"/>
      <c r="M183" s="606"/>
      <c r="N183" s="503"/>
      <c r="O183" s="606"/>
      <c r="P183" s="606"/>
      <c r="Q183" s="606"/>
      <c r="R183" s="1148"/>
      <c r="S183" s="1148"/>
      <c r="T183" s="1149"/>
      <c r="U183" s="1148"/>
      <c r="V183" s="1149"/>
      <c r="W183" s="1149"/>
      <c r="X183" s="1149"/>
      <c r="Y183" s="1149"/>
      <c r="Z183" s="1149"/>
      <c r="AA183" s="1149"/>
      <c r="AB183" s="1149"/>
      <c r="AC183" s="1149"/>
      <c r="AD183" s="1149"/>
      <c r="AE183" s="1149"/>
      <c r="AF183" s="1149"/>
      <c r="AG183" s="1149"/>
      <c r="AH183" s="1508"/>
      <c r="AI183" s="1508"/>
      <c r="AJ183" s="1508"/>
      <c r="AK183" s="1508"/>
      <c r="AM183" s="650"/>
      <c r="AN183" s="652"/>
      <c r="AO183" s="661"/>
      <c r="AP183" s="652"/>
      <c r="AQ183" s="652"/>
      <c r="AR183" s="652"/>
      <c r="AS183" s="652"/>
      <c r="AT183" s="652"/>
      <c r="AU183" s="652"/>
      <c r="AV183" s="652"/>
      <c r="AW183" s="652"/>
      <c r="AX183" s="652"/>
      <c r="AY183" s="652"/>
      <c r="AZ183" s="652"/>
      <c r="BA183" s="652"/>
      <c r="BB183" s="652"/>
      <c r="BC183" s="652"/>
      <c r="BD183" s="652"/>
      <c r="BE183" s="652"/>
      <c r="BF183" s="652"/>
      <c r="BG183" s="652"/>
      <c r="BH183" s="652"/>
      <c r="BI183" s="652"/>
      <c r="BJ183" s="652"/>
      <c r="BK183" s="652"/>
      <c r="BL183" s="652"/>
      <c r="BM183" s="652"/>
      <c r="BN183" s="652"/>
      <c r="BO183" s="652"/>
      <c r="BP183" s="652"/>
    </row>
    <row r="184" spans="1:68" s="5" customFormat="1" ht="15">
      <c r="A184" s="226" t="s">
        <v>584</v>
      </c>
      <c r="B184" s="1470"/>
      <c r="C184" s="43" t="s">
        <v>1487</v>
      </c>
      <c r="D184" s="1757" t="s">
        <v>585</v>
      </c>
      <c r="E184" s="43"/>
      <c r="F184" s="503"/>
      <c r="G184" s="36" t="s">
        <v>751</v>
      </c>
      <c r="H184" s="36"/>
      <c r="I184" s="36"/>
      <c r="J184" s="502"/>
      <c r="K184" s="708"/>
      <c r="L184" s="503"/>
      <c r="M184" s="606"/>
      <c r="N184" s="503"/>
      <c r="O184" s="606"/>
      <c r="P184" s="606"/>
      <c r="Q184" s="606"/>
      <c r="R184" s="1148"/>
      <c r="S184" s="1148"/>
      <c r="T184" s="1149"/>
      <c r="U184" s="1148"/>
      <c r="V184" s="1149"/>
      <c r="W184" s="1149"/>
      <c r="X184" s="1149"/>
      <c r="Y184" s="1149"/>
      <c r="Z184" s="1149"/>
      <c r="AA184" s="1149"/>
      <c r="AB184" s="1149"/>
      <c r="AC184" s="1149"/>
      <c r="AD184" s="1149"/>
      <c r="AE184" s="1149"/>
      <c r="AF184" s="1149"/>
      <c r="AG184" s="1149"/>
      <c r="AH184" s="1508"/>
      <c r="AI184" s="1508"/>
      <c r="AJ184" s="1508"/>
      <c r="AK184" s="1508"/>
      <c r="AM184" s="650"/>
      <c r="AN184" s="652"/>
      <c r="AO184" s="661"/>
      <c r="AP184" s="652"/>
      <c r="AQ184" s="652"/>
      <c r="AR184" s="652"/>
      <c r="AS184" s="652"/>
      <c r="AT184" s="652"/>
      <c r="AU184" s="652"/>
      <c r="AV184" s="652"/>
      <c r="AW184" s="652"/>
      <c r="AX184" s="652"/>
      <c r="AY184" s="652"/>
      <c r="AZ184" s="652"/>
      <c r="BA184" s="652"/>
      <c r="BB184" s="652"/>
      <c r="BC184" s="652"/>
      <c r="BD184" s="652"/>
      <c r="BE184" s="652"/>
      <c r="BF184" s="652"/>
      <c r="BG184" s="652"/>
      <c r="BH184" s="652"/>
      <c r="BI184" s="652"/>
      <c r="BJ184" s="652"/>
      <c r="BK184" s="652"/>
      <c r="BL184" s="652"/>
      <c r="BM184" s="652"/>
      <c r="BN184" s="652"/>
      <c r="BO184" s="652"/>
      <c r="BP184" s="652"/>
    </row>
    <row r="185" spans="1:68" s="5" customFormat="1" ht="15">
      <c r="A185" s="226" t="s">
        <v>584</v>
      </c>
      <c r="B185" s="1470"/>
      <c r="C185" s="43" t="s">
        <v>1488</v>
      </c>
      <c r="D185" s="1757" t="s">
        <v>585</v>
      </c>
      <c r="E185" s="43"/>
      <c r="F185" s="503"/>
      <c r="G185" s="36" t="s">
        <v>751</v>
      </c>
      <c r="H185" s="36"/>
      <c r="I185" s="36"/>
      <c r="J185" s="502"/>
      <c r="K185" s="708"/>
      <c r="L185" s="503"/>
      <c r="M185" s="606"/>
      <c r="N185" s="503"/>
      <c r="O185" s="606"/>
      <c r="P185" s="606"/>
      <c r="Q185" s="606"/>
      <c r="R185" s="1148"/>
      <c r="S185" s="1148"/>
      <c r="T185" s="1149"/>
      <c r="U185" s="1148"/>
      <c r="V185" s="1149"/>
      <c r="W185" s="1149"/>
      <c r="X185" s="1149"/>
      <c r="Y185" s="1149"/>
      <c r="Z185" s="1149"/>
      <c r="AA185" s="1149"/>
      <c r="AB185" s="1149"/>
      <c r="AC185" s="1149"/>
      <c r="AD185" s="1149"/>
      <c r="AE185" s="1149"/>
      <c r="AF185" s="1149"/>
      <c r="AG185" s="1149"/>
      <c r="AH185" s="1508"/>
      <c r="AI185" s="1508"/>
      <c r="AJ185" s="1508"/>
      <c r="AK185" s="1508"/>
      <c r="AM185" s="650"/>
      <c r="AN185" s="652"/>
      <c r="AO185" s="661"/>
      <c r="AP185" s="652"/>
      <c r="AQ185" s="652"/>
      <c r="AR185" s="652"/>
      <c r="AS185" s="652"/>
      <c r="AT185" s="652"/>
      <c r="AU185" s="652"/>
      <c r="AV185" s="652"/>
      <c r="AW185" s="652"/>
      <c r="AX185" s="652"/>
      <c r="AY185" s="652"/>
      <c r="AZ185" s="652"/>
      <c r="BA185" s="652"/>
      <c r="BB185" s="652"/>
      <c r="BC185" s="652"/>
      <c r="BD185" s="652"/>
      <c r="BE185" s="652"/>
      <c r="BF185" s="652"/>
      <c r="BG185" s="652"/>
      <c r="BH185" s="652"/>
      <c r="BI185" s="652"/>
      <c r="BJ185" s="652"/>
      <c r="BK185" s="652"/>
      <c r="BL185" s="652"/>
      <c r="BM185" s="652"/>
      <c r="BN185" s="652"/>
      <c r="BO185" s="652"/>
      <c r="BP185" s="652"/>
    </row>
    <row r="186" spans="1:68" s="5" customFormat="1" ht="15">
      <c r="A186" s="226" t="s">
        <v>584</v>
      </c>
      <c r="B186" s="1470"/>
      <c r="C186" s="43" t="s">
        <v>667</v>
      </c>
      <c r="D186" s="1757" t="s">
        <v>585</v>
      </c>
      <c r="E186" s="43"/>
      <c r="F186" s="503"/>
      <c r="G186" s="36" t="s">
        <v>751</v>
      </c>
      <c r="H186" s="36"/>
      <c r="I186" s="36"/>
      <c r="J186" s="502"/>
      <c r="K186" s="708"/>
      <c r="L186" s="503"/>
      <c r="M186" s="606"/>
      <c r="N186" s="503"/>
      <c r="O186" s="606"/>
      <c r="P186" s="606"/>
      <c r="Q186" s="606"/>
      <c r="R186" s="1148"/>
      <c r="S186" s="1148"/>
      <c r="T186" s="1149"/>
      <c r="U186" s="1148"/>
      <c r="V186" s="1149"/>
      <c r="W186" s="1149"/>
      <c r="X186" s="1149"/>
      <c r="Y186" s="1149"/>
      <c r="Z186" s="1149"/>
      <c r="AA186" s="1149"/>
      <c r="AB186" s="1149"/>
      <c r="AC186" s="1149"/>
      <c r="AD186" s="1149"/>
      <c r="AE186" s="1149"/>
      <c r="AF186" s="1149"/>
      <c r="AG186" s="1149"/>
      <c r="AH186" s="1508"/>
      <c r="AI186" s="1508"/>
      <c r="AJ186" s="1508"/>
      <c r="AK186" s="1508"/>
      <c r="AM186" s="650"/>
      <c r="AN186" s="652"/>
      <c r="AO186" s="661"/>
      <c r="AP186" s="652"/>
      <c r="AQ186" s="652"/>
      <c r="AR186" s="652"/>
      <c r="AS186" s="652"/>
      <c r="AT186" s="652"/>
      <c r="AU186" s="652"/>
      <c r="AV186" s="652"/>
      <c r="AW186" s="652"/>
      <c r="AX186" s="652"/>
      <c r="AY186" s="652"/>
      <c r="AZ186" s="652"/>
      <c r="BA186" s="652"/>
      <c r="BB186" s="652"/>
      <c r="BC186" s="652"/>
      <c r="BD186" s="652"/>
      <c r="BE186" s="652"/>
      <c r="BF186" s="652"/>
      <c r="BG186" s="652"/>
      <c r="BH186" s="652"/>
      <c r="BI186" s="652"/>
      <c r="BJ186" s="652"/>
      <c r="BK186" s="652"/>
      <c r="BL186" s="652"/>
      <c r="BM186" s="652"/>
      <c r="BN186" s="652"/>
      <c r="BO186" s="652"/>
      <c r="BP186" s="652"/>
    </row>
    <row r="187" spans="1:68" s="5" customFormat="1" ht="15">
      <c r="A187" s="226" t="s">
        <v>584</v>
      </c>
      <c r="B187" s="1470"/>
      <c r="C187" s="43" t="s">
        <v>1489</v>
      </c>
      <c r="D187" s="1757" t="s">
        <v>585</v>
      </c>
      <c r="E187" s="43"/>
      <c r="F187" s="503"/>
      <c r="G187" s="36" t="s">
        <v>751</v>
      </c>
      <c r="H187" s="36"/>
      <c r="I187" s="36"/>
      <c r="J187" s="502"/>
      <c r="K187" s="708"/>
      <c r="L187" s="503"/>
      <c r="M187" s="606"/>
      <c r="N187" s="503"/>
      <c r="O187" s="606"/>
      <c r="P187" s="606"/>
      <c r="Q187" s="606"/>
      <c r="R187" s="1148"/>
      <c r="S187" s="1148"/>
      <c r="T187" s="1149"/>
      <c r="U187" s="1148"/>
      <c r="V187" s="1149"/>
      <c r="W187" s="1149"/>
      <c r="X187" s="1149"/>
      <c r="Y187" s="1149"/>
      <c r="Z187" s="1149"/>
      <c r="AA187" s="1149"/>
      <c r="AB187" s="1149"/>
      <c r="AC187" s="1149"/>
      <c r="AD187" s="1149"/>
      <c r="AE187" s="1149"/>
      <c r="AF187" s="1149"/>
      <c r="AG187" s="1149"/>
      <c r="AH187" s="1508"/>
      <c r="AI187" s="1508"/>
      <c r="AJ187" s="1508"/>
      <c r="AK187" s="1508"/>
      <c r="AM187" s="650"/>
      <c r="AN187" s="652"/>
      <c r="AO187" s="661"/>
      <c r="AP187" s="652"/>
      <c r="AQ187" s="652"/>
      <c r="AR187" s="652"/>
      <c r="AS187" s="652"/>
      <c r="AT187" s="652"/>
      <c r="AU187" s="652"/>
      <c r="AV187" s="652"/>
      <c r="AW187" s="652"/>
      <c r="AX187" s="652"/>
      <c r="AY187" s="652"/>
      <c r="AZ187" s="652"/>
      <c r="BA187" s="652"/>
      <c r="BB187" s="652"/>
      <c r="BC187" s="652"/>
      <c r="BD187" s="652"/>
      <c r="BE187" s="652"/>
      <c r="BF187" s="652"/>
      <c r="BG187" s="652"/>
      <c r="BH187" s="652"/>
      <c r="BI187" s="652"/>
      <c r="BJ187" s="652"/>
      <c r="BK187" s="652"/>
      <c r="BL187" s="652"/>
      <c r="BM187" s="652"/>
      <c r="BN187" s="652"/>
      <c r="BO187" s="652"/>
      <c r="BP187" s="652"/>
    </row>
    <row r="188" spans="1:68" s="5" customFormat="1" ht="15">
      <c r="A188" s="226" t="s">
        <v>584</v>
      </c>
      <c r="B188" s="1470"/>
      <c r="C188" s="43" t="s">
        <v>1490</v>
      </c>
      <c r="D188" s="1757" t="s">
        <v>585</v>
      </c>
      <c r="E188" s="43"/>
      <c r="F188" s="503"/>
      <c r="G188" s="36" t="s">
        <v>751</v>
      </c>
      <c r="H188" s="36"/>
      <c r="I188" s="36"/>
      <c r="J188" s="502"/>
      <c r="K188" s="708"/>
      <c r="L188" s="503"/>
      <c r="M188" s="606"/>
      <c r="N188" s="503"/>
      <c r="O188" s="606"/>
      <c r="P188" s="606"/>
      <c r="Q188" s="606"/>
      <c r="R188" s="1148"/>
      <c r="S188" s="1148"/>
      <c r="T188" s="1149"/>
      <c r="U188" s="1148"/>
      <c r="V188" s="1149"/>
      <c r="W188" s="1149"/>
      <c r="X188" s="1149"/>
      <c r="Y188" s="1149"/>
      <c r="Z188" s="1149"/>
      <c r="AA188" s="1149"/>
      <c r="AB188" s="1149"/>
      <c r="AC188" s="1149"/>
      <c r="AD188" s="1149"/>
      <c r="AE188" s="1149"/>
      <c r="AF188" s="1149"/>
      <c r="AG188" s="1149"/>
      <c r="AH188" s="1508"/>
      <c r="AI188" s="1508"/>
      <c r="AJ188" s="1508"/>
      <c r="AK188" s="1508"/>
      <c r="AM188" s="650"/>
      <c r="AN188" s="652"/>
      <c r="AO188" s="661"/>
      <c r="AP188" s="652"/>
      <c r="AQ188" s="652"/>
      <c r="AR188" s="652"/>
      <c r="AS188" s="652"/>
      <c r="AT188" s="652"/>
      <c r="AU188" s="652"/>
      <c r="AV188" s="652"/>
      <c r="AW188" s="652"/>
      <c r="AX188" s="652"/>
      <c r="AY188" s="652"/>
      <c r="AZ188" s="652"/>
      <c r="BA188" s="652"/>
      <c r="BB188" s="652"/>
      <c r="BC188" s="652"/>
      <c r="BD188" s="652"/>
      <c r="BE188" s="652"/>
      <c r="BF188" s="652"/>
      <c r="BG188" s="652"/>
      <c r="BH188" s="652"/>
      <c r="BI188" s="652"/>
      <c r="BJ188" s="652"/>
      <c r="BK188" s="652"/>
      <c r="BL188" s="652"/>
      <c r="BM188" s="652"/>
      <c r="BN188" s="652"/>
      <c r="BO188" s="652"/>
      <c r="BP188" s="652"/>
    </row>
    <row r="189" spans="1:68" s="5" customFormat="1" ht="15">
      <c r="A189" s="226" t="s">
        <v>584</v>
      </c>
      <c r="B189" s="1470"/>
      <c r="C189" s="43" t="s">
        <v>1491</v>
      </c>
      <c r="D189" s="1757" t="s">
        <v>585</v>
      </c>
      <c r="E189" s="43"/>
      <c r="F189" s="503"/>
      <c r="G189" s="36" t="s">
        <v>751</v>
      </c>
      <c r="H189" s="36"/>
      <c r="I189" s="36"/>
      <c r="J189" s="502"/>
      <c r="K189" s="708"/>
      <c r="L189" s="503"/>
      <c r="M189" s="606"/>
      <c r="N189" s="503"/>
      <c r="O189" s="606"/>
      <c r="P189" s="606"/>
      <c r="Q189" s="606"/>
      <c r="R189" s="1148"/>
      <c r="S189" s="1148"/>
      <c r="T189" s="1149"/>
      <c r="U189" s="1148"/>
      <c r="V189" s="1149"/>
      <c r="W189" s="1149"/>
      <c r="X189" s="1149"/>
      <c r="Y189" s="1149"/>
      <c r="Z189" s="1149"/>
      <c r="AA189" s="1149"/>
      <c r="AB189" s="1149"/>
      <c r="AC189" s="1149"/>
      <c r="AD189" s="1149"/>
      <c r="AE189" s="1149"/>
      <c r="AF189" s="1149"/>
      <c r="AG189" s="1149"/>
      <c r="AH189" s="1508"/>
      <c r="AI189" s="1508"/>
      <c r="AJ189" s="1508"/>
      <c r="AK189" s="1508"/>
      <c r="AM189" s="650"/>
      <c r="AN189" s="652"/>
      <c r="AO189" s="661"/>
      <c r="AP189" s="652"/>
      <c r="AQ189" s="652"/>
      <c r="AR189" s="652"/>
      <c r="AS189" s="652"/>
      <c r="AT189" s="652"/>
      <c r="AU189" s="652"/>
      <c r="AV189" s="652"/>
      <c r="AW189" s="652"/>
      <c r="AX189" s="652"/>
      <c r="AY189" s="652"/>
      <c r="AZ189" s="652"/>
      <c r="BA189" s="652"/>
      <c r="BB189" s="652"/>
      <c r="BC189" s="652"/>
      <c r="BD189" s="652"/>
      <c r="BE189" s="652"/>
      <c r="BF189" s="652"/>
      <c r="BG189" s="652"/>
      <c r="BH189" s="652"/>
      <c r="BI189" s="652"/>
      <c r="BJ189" s="652"/>
      <c r="BK189" s="652"/>
      <c r="BL189" s="652"/>
      <c r="BM189" s="652"/>
      <c r="BN189" s="652"/>
      <c r="BO189" s="652"/>
      <c r="BP189" s="652"/>
    </row>
    <row r="190" spans="1:68" s="5" customFormat="1" ht="15">
      <c r="A190" s="226" t="s">
        <v>584</v>
      </c>
      <c r="B190" s="1470"/>
      <c r="C190" s="43" t="s">
        <v>668</v>
      </c>
      <c r="D190" s="1757" t="s">
        <v>585</v>
      </c>
      <c r="E190" s="43"/>
      <c r="F190" s="503"/>
      <c r="G190" s="36" t="s">
        <v>751</v>
      </c>
      <c r="H190" s="36"/>
      <c r="I190" s="36"/>
      <c r="J190" s="502"/>
      <c r="K190" s="708"/>
      <c r="L190" s="503"/>
      <c r="M190" s="606"/>
      <c r="N190" s="503"/>
      <c r="O190" s="606"/>
      <c r="P190" s="606"/>
      <c r="Q190" s="606"/>
      <c r="R190" s="1148"/>
      <c r="S190" s="1148"/>
      <c r="T190" s="1149"/>
      <c r="U190" s="1148"/>
      <c r="V190" s="1149"/>
      <c r="W190" s="1149"/>
      <c r="X190" s="1149"/>
      <c r="Y190" s="1149"/>
      <c r="Z190" s="1149"/>
      <c r="AA190" s="1149"/>
      <c r="AB190" s="1149"/>
      <c r="AC190" s="1149"/>
      <c r="AD190" s="1149"/>
      <c r="AE190" s="1149"/>
      <c r="AF190" s="1149"/>
      <c r="AG190" s="1149"/>
      <c r="AH190" s="1508"/>
      <c r="AI190" s="1508"/>
      <c r="AJ190" s="1508"/>
      <c r="AK190" s="1508"/>
      <c r="AM190" s="650"/>
      <c r="AN190" s="652"/>
      <c r="AO190" s="661"/>
      <c r="AP190" s="652"/>
      <c r="AQ190" s="652"/>
      <c r="AR190" s="652"/>
      <c r="AS190" s="652"/>
      <c r="AT190" s="652"/>
      <c r="AU190" s="652"/>
      <c r="AV190" s="652"/>
      <c r="AW190" s="652"/>
      <c r="AX190" s="652"/>
      <c r="AY190" s="652"/>
      <c r="AZ190" s="652"/>
      <c r="BA190" s="652"/>
      <c r="BB190" s="652"/>
      <c r="BC190" s="652"/>
      <c r="BD190" s="652"/>
      <c r="BE190" s="652"/>
      <c r="BF190" s="652"/>
      <c r="BG190" s="652"/>
      <c r="BH190" s="652"/>
      <c r="BI190" s="652"/>
      <c r="BJ190" s="652"/>
      <c r="BK190" s="652"/>
      <c r="BL190" s="652"/>
      <c r="BM190" s="652"/>
      <c r="BN190" s="652"/>
      <c r="BO190" s="652"/>
      <c r="BP190" s="652"/>
    </row>
    <row r="191" spans="1:68" s="5" customFormat="1" ht="15">
      <c r="A191" s="226" t="s">
        <v>584</v>
      </c>
      <c r="B191" s="1470"/>
      <c r="C191" s="43" t="s">
        <v>586</v>
      </c>
      <c r="D191" s="1757" t="s">
        <v>585</v>
      </c>
      <c r="E191" s="43"/>
      <c r="F191" s="503"/>
      <c r="G191" s="36" t="s">
        <v>751</v>
      </c>
      <c r="H191" s="36"/>
      <c r="I191" s="36"/>
      <c r="J191" s="502"/>
      <c r="K191" s="708"/>
      <c r="L191" s="503"/>
      <c r="M191" s="606"/>
      <c r="N191" s="503"/>
      <c r="O191" s="606"/>
      <c r="P191" s="606"/>
      <c r="Q191" s="606"/>
      <c r="R191" s="1148"/>
      <c r="S191" s="1148"/>
      <c r="T191" s="1149"/>
      <c r="U191" s="1148"/>
      <c r="V191" s="1149"/>
      <c r="W191" s="1149"/>
      <c r="X191" s="1149"/>
      <c r="Y191" s="1149"/>
      <c r="Z191" s="1149"/>
      <c r="AA191" s="1149"/>
      <c r="AB191" s="1149"/>
      <c r="AC191" s="1149"/>
      <c r="AD191" s="1149"/>
      <c r="AE191" s="1149"/>
      <c r="AF191" s="1149"/>
      <c r="AG191" s="1149"/>
      <c r="AH191" s="1508"/>
      <c r="AI191" s="1508"/>
      <c r="AJ191" s="1508"/>
      <c r="AK191" s="1508"/>
      <c r="AM191" s="650"/>
      <c r="AN191" s="652"/>
      <c r="AO191" s="661"/>
      <c r="AP191" s="652"/>
      <c r="AQ191" s="652"/>
      <c r="AR191" s="652"/>
      <c r="AS191" s="652"/>
      <c r="AT191" s="652"/>
      <c r="AU191" s="652"/>
      <c r="AV191" s="652"/>
      <c r="AW191" s="652"/>
      <c r="AX191" s="652"/>
      <c r="AY191" s="652"/>
      <c r="AZ191" s="652"/>
      <c r="BA191" s="652"/>
      <c r="BB191" s="652"/>
      <c r="BC191" s="652"/>
      <c r="BD191" s="652"/>
      <c r="BE191" s="652"/>
      <c r="BF191" s="652"/>
      <c r="BG191" s="652"/>
      <c r="BH191" s="652"/>
      <c r="BI191" s="652"/>
      <c r="BJ191" s="652"/>
      <c r="BK191" s="652"/>
      <c r="BL191" s="652"/>
      <c r="BM191" s="652"/>
      <c r="BN191" s="652"/>
      <c r="BO191" s="652"/>
      <c r="BP191" s="652"/>
    </row>
    <row r="192" spans="1:68" s="5" customFormat="1" ht="15">
      <c r="A192" s="226" t="s">
        <v>584</v>
      </c>
      <c r="B192" s="1470"/>
      <c r="C192" s="43" t="s">
        <v>669</v>
      </c>
      <c r="D192" s="1757" t="s">
        <v>585</v>
      </c>
      <c r="E192" s="43"/>
      <c r="F192" s="503"/>
      <c r="G192" s="36" t="s">
        <v>751</v>
      </c>
      <c r="H192" s="36"/>
      <c r="I192" s="36"/>
      <c r="J192" s="502"/>
      <c r="K192" s="708"/>
      <c r="L192" s="503"/>
      <c r="M192" s="606"/>
      <c r="N192" s="503"/>
      <c r="O192" s="606"/>
      <c r="P192" s="606"/>
      <c r="Q192" s="606"/>
      <c r="R192" s="1148"/>
      <c r="S192" s="1148"/>
      <c r="T192" s="1149"/>
      <c r="U192" s="1148"/>
      <c r="V192" s="1149"/>
      <c r="W192" s="1149"/>
      <c r="X192" s="1149"/>
      <c r="Y192" s="1149"/>
      <c r="Z192" s="1149"/>
      <c r="AA192" s="1149"/>
      <c r="AB192" s="1149"/>
      <c r="AC192" s="1149"/>
      <c r="AD192" s="1149"/>
      <c r="AE192" s="1149"/>
      <c r="AF192" s="1149"/>
      <c r="AG192" s="1149"/>
      <c r="AH192" s="1508"/>
      <c r="AI192" s="1508"/>
      <c r="AJ192" s="1508"/>
      <c r="AK192" s="1508"/>
      <c r="AM192" s="650"/>
      <c r="AN192" s="652"/>
      <c r="AO192" s="661"/>
      <c r="AP192" s="652"/>
      <c r="AQ192" s="652"/>
      <c r="AR192" s="652"/>
      <c r="AS192" s="652"/>
      <c r="AT192" s="652"/>
      <c r="AU192" s="652"/>
      <c r="AV192" s="652"/>
      <c r="AW192" s="652"/>
      <c r="AX192" s="652"/>
      <c r="AY192" s="652"/>
      <c r="AZ192" s="652"/>
      <c r="BA192" s="652"/>
      <c r="BB192" s="652"/>
      <c r="BC192" s="652"/>
      <c r="BD192" s="652"/>
      <c r="BE192" s="652"/>
      <c r="BF192" s="652"/>
      <c r="BG192" s="652"/>
      <c r="BH192" s="652"/>
      <c r="BI192" s="652"/>
      <c r="BJ192" s="652"/>
      <c r="BK192" s="652"/>
      <c r="BL192" s="652"/>
      <c r="BM192" s="652"/>
      <c r="BN192" s="652"/>
      <c r="BO192" s="652"/>
      <c r="BP192" s="652"/>
    </row>
    <row r="193" spans="1:68" s="5" customFormat="1" ht="15">
      <c r="A193" s="226" t="s">
        <v>664</v>
      </c>
      <c r="B193" s="1470"/>
      <c r="C193" s="43" t="s">
        <v>1492</v>
      </c>
      <c r="D193" s="1757" t="s">
        <v>585</v>
      </c>
      <c r="E193" s="43"/>
      <c r="F193" s="503"/>
      <c r="G193" s="36" t="s">
        <v>766</v>
      </c>
      <c r="H193" s="36"/>
      <c r="I193" s="36"/>
      <c r="J193" s="502"/>
      <c r="K193" s="708"/>
      <c r="L193" s="503"/>
      <c r="M193" s="606"/>
      <c r="N193" s="503"/>
      <c r="O193" s="606"/>
      <c r="P193" s="606"/>
      <c r="Q193" s="606"/>
      <c r="R193" s="1148"/>
      <c r="S193" s="1148"/>
      <c r="T193" s="1149"/>
      <c r="U193" s="1148"/>
      <c r="V193" s="1149"/>
      <c r="W193" s="1149"/>
      <c r="X193" s="1149"/>
      <c r="Y193" s="1149"/>
      <c r="Z193" s="1149"/>
      <c r="AA193" s="1149"/>
      <c r="AB193" s="1149"/>
      <c r="AC193" s="1149"/>
      <c r="AD193" s="1149"/>
      <c r="AE193" s="1149"/>
      <c r="AF193" s="1149"/>
      <c r="AG193" s="1149"/>
      <c r="AH193" s="1508"/>
      <c r="AI193" s="1508"/>
      <c r="AJ193" s="1508"/>
      <c r="AK193" s="1508"/>
      <c r="AM193" s="650"/>
      <c r="AN193" s="652"/>
      <c r="AO193" s="661"/>
      <c r="AP193" s="652"/>
      <c r="AQ193" s="652"/>
      <c r="AR193" s="652"/>
      <c r="AS193" s="652"/>
      <c r="AT193" s="652"/>
      <c r="AU193" s="652"/>
      <c r="AV193" s="652"/>
      <c r="AW193" s="652"/>
      <c r="AX193" s="652"/>
      <c r="AY193" s="652"/>
      <c r="AZ193" s="652"/>
      <c r="BA193" s="652"/>
      <c r="BB193" s="652"/>
      <c r="BC193" s="652"/>
      <c r="BD193" s="652"/>
      <c r="BE193" s="652"/>
      <c r="BF193" s="652"/>
      <c r="BG193" s="652"/>
      <c r="BH193" s="652"/>
      <c r="BI193" s="652"/>
      <c r="BJ193" s="652"/>
      <c r="BK193" s="652"/>
      <c r="BL193" s="652"/>
      <c r="BM193" s="652"/>
      <c r="BN193" s="652"/>
      <c r="BO193" s="652"/>
      <c r="BP193" s="652"/>
    </row>
    <row r="194" spans="1:68" s="5" customFormat="1" ht="15">
      <c r="A194" s="226" t="s">
        <v>664</v>
      </c>
      <c r="B194" s="1470"/>
      <c r="C194" s="43" t="s">
        <v>665</v>
      </c>
      <c r="D194" s="1757" t="s">
        <v>585</v>
      </c>
      <c r="E194" s="43"/>
      <c r="F194" s="503"/>
      <c r="G194" s="36" t="s">
        <v>751</v>
      </c>
      <c r="H194" s="36"/>
      <c r="I194" s="36"/>
      <c r="J194" s="502"/>
      <c r="K194" s="708"/>
      <c r="L194" s="503"/>
      <c r="M194" s="606"/>
      <c r="N194" s="503"/>
      <c r="O194" s="606"/>
      <c r="P194" s="606"/>
      <c r="Q194" s="606"/>
      <c r="R194" s="1148"/>
      <c r="S194" s="1148"/>
      <c r="T194" s="1149"/>
      <c r="U194" s="1148"/>
      <c r="V194" s="1149"/>
      <c r="W194" s="1149"/>
      <c r="X194" s="1149"/>
      <c r="Y194" s="1149"/>
      <c r="Z194" s="1149"/>
      <c r="AA194" s="1149"/>
      <c r="AB194" s="1149"/>
      <c r="AC194" s="1149"/>
      <c r="AD194" s="1149"/>
      <c r="AE194" s="1149"/>
      <c r="AF194" s="1149"/>
      <c r="AG194" s="1149"/>
      <c r="AH194" s="1508"/>
      <c r="AI194" s="1508"/>
      <c r="AJ194" s="1508"/>
      <c r="AK194" s="1508"/>
      <c r="AM194" s="650"/>
      <c r="AN194" s="652"/>
      <c r="AO194" s="661"/>
      <c r="AP194" s="652"/>
      <c r="AQ194" s="652"/>
      <c r="AR194" s="652"/>
      <c r="AS194" s="652"/>
      <c r="AT194" s="652"/>
      <c r="AU194" s="652"/>
      <c r="AV194" s="652"/>
      <c r="AW194" s="652"/>
      <c r="AX194" s="652"/>
      <c r="AY194" s="652"/>
      <c r="AZ194" s="652"/>
      <c r="BA194" s="652"/>
      <c r="BB194" s="652"/>
      <c r="BC194" s="652"/>
      <c r="BD194" s="652"/>
      <c r="BE194" s="652"/>
      <c r="BF194" s="652"/>
      <c r="BG194" s="652"/>
      <c r="BH194" s="652"/>
      <c r="BI194" s="652"/>
      <c r="BJ194" s="652"/>
      <c r="BK194" s="652"/>
      <c r="BL194" s="652"/>
      <c r="BM194" s="652"/>
      <c r="BN194" s="652"/>
      <c r="BO194" s="652"/>
      <c r="BP194" s="652"/>
    </row>
    <row r="195" spans="1:68" s="5" customFormat="1" ht="15">
      <c r="A195" s="226" t="s">
        <v>664</v>
      </c>
      <c r="B195" s="26"/>
      <c r="C195" s="26" t="s">
        <v>587</v>
      </c>
      <c r="D195" s="1757" t="s">
        <v>585</v>
      </c>
      <c r="E195" s="26"/>
      <c r="F195" s="506">
        <v>16.100000000000001</v>
      </c>
      <c r="G195" s="36" t="s">
        <v>751</v>
      </c>
      <c r="H195" s="36"/>
      <c r="I195" s="36"/>
      <c r="J195" s="505">
        <v>184</v>
      </c>
      <c r="K195" s="709"/>
      <c r="L195" s="506"/>
      <c r="M195" s="608"/>
      <c r="N195" s="506"/>
      <c r="O195" s="608"/>
      <c r="P195" s="608"/>
      <c r="Q195" s="608"/>
      <c r="R195" s="1147"/>
      <c r="S195" s="1147"/>
      <c r="T195" s="1150"/>
      <c r="U195" s="1147"/>
      <c r="V195" s="1149"/>
      <c r="W195" s="1149"/>
      <c r="X195" s="1150"/>
      <c r="Y195" s="1150"/>
      <c r="Z195" s="1149"/>
      <c r="AA195" s="1150"/>
      <c r="AB195" s="1149"/>
      <c r="AC195" s="1149"/>
      <c r="AD195" s="1149"/>
      <c r="AE195" s="1149"/>
      <c r="AF195" s="1150"/>
      <c r="AG195" s="1149"/>
      <c r="AH195" s="1508"/>
      <c r="AI195" s="1508"/>
      <c r="AJ195" s="1508"/>
      <c r="AK195" s="1508"/>
      <c r="AM195" s="650"/>
      <c r="AN195" s="652"/>
      <c r="AO195" s="661"/>
      <c r="AP195" s="652"/>
      <c r="AQ195" s="652"/>
      <c r="AR195" s="652"/>
      <c r="AS195" s="652"/>
      <c r="AT195" s="652"/>
      <c r="AU195" s="652"/>
      <c r="AV195" s="652"/>
      <c r="AW195" s="652"/>
      <c r="AX195" s="652"/>
      <c r="AY195" s="652"/>
      <c r="AZ195" s="652"/>
      <c r="BA195" s="652"/>
      <c r="BB195" s="652"/>
      <c r="BC195" s="652"/>
      <c r="BD195" s="652"/>
      <c r="BE195" s="652"/>
      <c r="BF195" s="652"/>
      <c r="BG195" s="652"/>
      <c r="BH195" s="652"/>
      <c r="BI195" s="652"/>
      <c r="BJ195" s="652"/>
      <c r="BK195" s="652"/>
      <c r="BL195" s="652"/>
      <c r="BM195" s="652"/>
      <c r="BN195" s="652"/>
      <c r="BO195" s="652"/>
      <c r="BP195" s="652"/>
    </row>
    <row r="196" spans="1:68" s="5" customFormat="1" ht="15">
      <c r="A196" s="226" t="s">
        <v>664</v>
      </c>
      <c r="B196" s="26"/>
      <c r="C196" s="26" t="s">
        <v>591</v>
      </c>
      <c r="D196" s="1757" t="s">
        <v>585</v>
      </c>
      <c r="E196" s="26"/>
      <c r="F196" s="506">
        <v>9.1999999999999993</v>
      </c>
      <c r="G196" s="36" t="s">
        <v>751</v>
      </c>
      <c r="H196" s="36"/>
      <c r="I196" s="36"/>
      <c r="J196" s="505">
        <v>27</v>
      </c>
      <c r="K196" s="709"/>
      <c r="L196" s="506"/>
      <c r="M196" s="608"/>
      <c r="N196" s="506"/>
      <c r="O196" s="608"/>
      <c r="P196" s="608"/>
      <c r="Q196" s="608"/>
      <c r="R196" s="1147"/>
      <c r="S196" s="1147"/>
      <c r="T196" s="1150"/>
      <c r="U196" s="1147"/>
      <c r="V196" s="1149"/>
      <c r="W196" s="1149"/>
      <c r="X196" s="1150"/>
      <c r="Y196" s="1150"/>
      <c r="Z196" s="1149"/>
      <c r="AA196" s="1150"/>
      <c r="AB196" s="1149"/>
      <c r="AC196" s="1149"/>
      <c r="AD196" s="1149"/>
      <c r="AE196" s="1149"/>
      <c r="AF196" s="1150"/>
      <c r="AG196" s="1149"/>
      <c r="AH196" s="1508"/>
      <c r="AI196" s="1508"/>
      <c r="AJ196" s="1508"/>
      <c r="AK196" s="1508"/>
      <c r="AM196" s="650"/>
      <c r="AN196" s="652"/>
      <c r="AO196" s="661"/>
      <c r="AP196" s="652"/>
      <c r="AQ196" s="652"/>
      <c r="AR196" s="652"/>
      <c r="AS196" s="652"/>
      <c r="AT196" s="652"/>
      <c r="AU196" s="652"/>
      <c r="AV196" s="652"/>
      <c r="AW196" s="652"/>
      <c r="AX196" s="652"/>
      <c r="AY196" s="652"/>
      <c r="AZ196" s="652"/>
      <c r="BA196" s="652"/>
      <c r="BB196" s="652"/>
      <c r="BC196" s="652"/>
      <c r="BD196" s="652"/>
      <c r="BE196" s="652"/>
      <c r="BF196" s="652"/>
      <c r="BG196" s="652"/>
      <c r="BH196" s="652"/>
      <c r="BI196" s="652"/>
      <c r="BJ196" s="652"/>
      <c r="BK196" s="652"/>
      <c r="BL196" s="652"/>
      <c r="BM196" s="652"/>
      <c r="BN196" s="652"/>
      <c r="BO196" s="652"/>
      <c r="BP196" s="652"/>
    </row>
    <row r="197" spans="1:68" s="5" customFormat="1" ht="15">
      <c r="A197" s="226" t="s">
        <v>664</v>
      </c>
      <c r="B197" s="26"/>
      <c r="C197" s="26" t="s">
        <v>588</v>
      </c>
      <c r="D197" s="1757" t="s">
        <v>585</v>
      </c>
      <c r="E197" s="26"/>
      <c r="F197" s="506">
        <v>23.6</v>
      </c>
      <c r="G197" s="36" t="s">
        <v>751</v>
      </c>
      <c r="H197" s="36"/>
      <c r="I197" s="36"/>
      <c r="J197" s="505">
        <v>97</v>
      </c>
      <c r="K197" s="709"/>
      <c r="L197" s="506"/>
      <c r="M197" s="608"/>
      <c r="N197" s="506"/>
      <c r="O197" s="608"/>
      <c r="P197" s="608"/>
      <c r="Q197" s="608"/>
      <c r="R197" s="1147"/>
      <c r="S197" s="1147"/>
      <c r="T197" s="1150"/>
      <c r="U197" s="1147"/>
      <c r="V197" s="1149"/>
      <c r="W197" s="1149"/>
      <c r="X197" s="1150"/>
      <c r="Y197" s="1150"/>
      <c r="Z197" s="1149"/>
      <c r="AA197" s="1150"/>
      <c r="AB197" s="1149"/>
      <c r="AC197" s="1149"/>
      <c r="AD197" s="1149"/>
      <c r="AE197" s="1149"/>
      <c r="AF197" s="1150"/>
      <c r="AG197" s="1149"/>
      <c r="AH197" s="1508"/>
      <c r="AI197" s="1508"/>
      <c r="AJ197" s="1508"/>
      <c r="AK197" s="1508"/>
      <c r="AM197" s="650"/>
      <c r="AN197" s="652"/>
      <c r="AO197" s="661"/>
      <c r="AP197" s="652"/>
      <c r="AQ197" s="652"/>
      <c r="AR197" s="652"/>
      <c r="AS197" s="652"/>
      <c r="AT197" s="652"/>
      <c r="AU197" s="652"/>
      <c r="AV197" s="652"/>
      <c r="AW197" s="652"/>
      <c r="AX197" s="652"/>
      <c r="AY197" s="652"/>
      <c r="AZ197" s="652"/>
      <c r="BA197" s="652"/>
      <c r="BB197" s="652"/>
      <c r="BC197" s="652"/>
      <c r="BD197" s="652"/>
      <c r="BE197" s="652"/>
      <c r="BF197" s="652"/>
      <c r="BG197" s="652"/>
      <c r="BH197" s="652"/>
      <c r="BI197" s="652"/>
      <c r="BJ197" s="652"/>
      <c r="BK197" s="652"/>
      <c r="BL197" s="652"/>
      <c r="BM197" s="652"/>
      <c r="BN197" s="652"/>
      <c r="BO197" s="652"/>
      <c r="BP197" s="652"/>
    </row>
    <row r="198" spans="1:68" s="5" customFormat="1" ht="15">
      <c r="A198" s="226" t="s">
        <v>666</v>
      </c>
      <c r="B198" s="26"/>
      <c r="C198" s="26" t="s">
        <v>1493</v>
      </c>
      <c r="D198" s="1757" t="s">
        <v>585</v>
      </c>
      <c r="E198" s="26"/>
      <c r="F198" s="506"/>
      <c r="G198" s="36" t="s">
        <v>751</v>
      </c>
      <c r="H198" s="36"/>
      <c r="I198" s="36"/>
      <c r="J198" s="505"/>
      <c r="K198" s="709"/>
      <c r="L198" s="506"/>
      <c r="M198" s="608"/>
      <c r="N198" s="506"/>
      <c r="O198" s="608"/>
      <c r="P198" s="608"/>
      <c r="Q198" s="608"/>
      <c r="R198" s="1147"/>
      <c r="S198" s="1147"/>
      <c r="T198" s="1150"/>
      <c r="U198" s="1147"/>
      <c r="V198" s="1149"/>
      <c r="W198" s="1149"/>
      <c r="X198" s="1150"/>
      <c r="Y198" s="1150"/>
      <c r="Z198" s="1149"/>
      <c r="AA198" s="1150"/>
      <c r="AB198" s="1149"/>
      <c r="AC198" s="1149"/>
      <c r="AD198" s="1149"/>
      <c r="AE198" s="1149"/>
      <c r="AF198" s="1150"/>
      <c r="AG198" s="1149"/>
      <c r="AH198" s="1508"/>
      <c r="AI198" s="1508"/>
      <c r="AJ198" s="1508"/>
      <c r="AK198" s="1508"/>
      <c r="AM198" s="650"/>
      <c r="AN198" s="652"/>
      <c r="AO198" s="661"/>
      <c r="AP198" s="652"/>
      <c r="AQ198" s="652"/>
      <c r="AR198" s="652"/>
      <c r="AS198" s="652"/>
      <c r="AT198" s="652"/>
      <c r="AU198" s="652"/>
      <c r="AV198" s="652"/>
      <c r="AW198" s="652"/>
      <c r="AX198" s="652"/>
      <c r="AY198" s="652"/>
      <c r="AZ198" s="652"/>
      <c r="BA198" s="652"/>
      <c r="BB198" s="652"/>
      <c r="BC198" s="652"/>
      <c r="BD198" s="652"/>
      <c r="BE198" s="652"/>
      <c r="BF198" s="652"/>
      <c r="BG198" s="652"/>
      <c r="BH198" s="652"/>
      <c r="BI198" s="652"/>
      <c r="BJ198" s="652"/>
      <c r="BK198" s="652"/>
      <c r="BL198" s="652"/>
      <c r="BM198" s="652"/>
      <c r="BN198" s="652"/>
      <c r="BO198" s="652"/>
      <c r="BP198" s="652"/>
    </row>
    <row r="199" spans="1:68" s="5" customFormat="1" ht="15">
      <c r="A199" s="226" t="s">
        <v>666</v>
      </c>
      <c r="B199" s="26"/>
      <c r="C199" s="26" t="s">
        <v>1494</v>
      </c>
      <c r="D199" s="1757" t="s">
        <v>585</v>
      </c>
      <c r="E199" s="26"/>
      <c r="F199" s="506"/>
      <c r="G199" s="36" t="s">
        <v>766</v>
      </c>
      <c r="H199" s="36"/>
      <c r="I199" s="36"/>
      <c r="J199" s="505"/>
      <c r="K199" s="709"/>
      <c r="L199" s="506"/>
      <c r="M199" s="608"/>
      <c r="N199" s="506"/>
      <c r="O199" s="608"/>
      <c r="P199" s="608"/>
      <c r="Q199" s="608"/>
      <c r="R199" s="1147"/>
      <c r="S199" s="1147"/>
      <c r="T199" s="1150"/>
      <c r="U199" s="1147"/>
      <c r="V199" s="1149"/>
      <c r="W199" s="1149"/>
      <c r="X199" s="1150"/>
      <c r="Y199" s="1150"/>
      <c r="Z199" s="1149"/>
      <c r="AA199" s="1150"/>
      <c r="AB199" s="1149"/>
      <c r="AC199" s="1149"/>
      <c r="AD199" s="1149"/>
      <c r="AE199" s="1149"/>
      <c r="AF199" s="1150"/>
      <c r="AG199" s="1149"/>
      <c r="AH199" s="1508"/>
      <c r="AI199" s="1508"/>
      <c r="AJ199" s="1508"/>
      <c r="AK199" s="1508"/>
      <c r="AM199" s="650"/>
      <c r="AN199" s="652"/>
      <c r="AO199" s="661"/>
      <c r="AP199" s="652"/>
      <c r="AQ199" s="652"/>
      <c r="AR199" s="652"/>
      <c r="AS199" s="652"/>
      <c r="AT199" s="652"/>
      <c r="AU199" s="652"/>
      <c r="AV199" s="652"/>
      <c r="AW199" s="652"/>
      <c r="AX199" s="652"/>
      <c r="AY199" s="652"/>
      <c r="AZ199" s="652"/>
      <c r="BA199" s="652"/>
      <c r="BB199" s="652"/>
      <c r="BC199" s="652"/>
      <c r="BD199" s="652"/>
      <c r="BE199" s="652"/>
      <c r="BF199" s="652"/>
      <c r="BG199" s="652"/>
      <c r="BH199" s="652"/>
      <c r="BI199" s="652"/>
      <c r="BJ199" s="652"/>
      <c r="BK199" s="652"/>
      <c r="BL199" s="652"/>
      <c r="BM199" s="652"/>
      <c r="BN199" s="652"/>
      <c r="BO199" s="652"/>
      <c r="BP199" s="652"/>
    </row>
    <row r="200" spans="1:68" s="5" customFormat="1" ht="15">
      <c r="A200" s="226" t="s">
        <v>666</v>
      </c>
      <c r="B200" s="26"/>
      <c r="C200" s="26" t="s">
        <v>1495</v>
      </c>
      <c r="D200" s="1757" t="s">
        <v>585</v>
      </c>
      <c r="E200" s="26"/>
      <c r="F200" s="506"/>
      <c r="G200" s="36" t="s">
        <v>766</v>
      </c>
      <c r="H200" s="36"/>
      <c r="I200" s="36"/>
      <c r="J200" s="505"/>
      <c r="K200" s="709"/>
      <c r="L200" s="506"/>
      <c r="M200" s="608"/>
      <c r="N200" s="506"/>
      <c r="O200" s="608"/>
      <c r="P200" s="608"/>
      <c r="Q200" s="608"/>
      <c r="R200" s="1147"/>
      <c r="S200" s="1147"/>
      <c r="T200" s="1150"/>
      <c r="U200" s="1147"/>
      <c r="V200" s="1149"/>
      <c r="W200" s="1149"/>
      <c r="X200" s="1150"/>
      <c r="Y200" s="1150"/>
      <c r="Z200" s="1149"/>
      <c r="AA200" s="1150"/>
      <c r="AB200" s="1149"/>
      <c r="AC200" s="1149"/>
      <c r="AD200" s="1149"/>
      <c r="AE200" s="1149"/>
      <c r="AF200" s="1150"/>
      <c r="AG200" s="1149"/>
      <c r="AH200" s="1508"/>
      <c r="AI200" s="1508"/>
      <c r="AJ200" s="1508"/>
      <c r="AK200" s="1508"/>
      <c r="AM200" s="650"/>
      <c r="AN200" s="652"/>
      <c r="AO200" s="661"/>
      <c r="AP200" s="652"/>
      <c r="AQ200" s="652"/>
      <c r="AR200" s="652"/>
      <c r="AS200" s="652"/>
      <c r="AT200" s="652"/>
      <c r="AU200" s="652"/>
      <c r="AV200" s="652"/>
      <c r="AW200" s="652"/>
      <c r="AX200" s="652"/>
      <c r="AY200" s="652"/>
      <c r="AZ200" s="652"/>
      <c r="BA200" s="652"/>
      <c r="BB200" s="652"/>
      <c r="BC200" s="652"/>
      <c r="BD200" s="652"/>
      <c r="BE200" s="652"/>
      <c r="BF200" s="652"/>
      <c r="BG200" s="652"/>
      <c r="BH200" s="652"/>
      <c r="BI200" s="652"/>
      <c r="BJ200" s="652"/>
      <c r="BK200" s="652"/>
      <c r="BL200" s="652"/>
      <c r="BM200" s="652"/>
      <c r="BN200" s="652"/>
      <c r="BO200" s="652"/>
      <c r="BP200" s="652"/>
    </row>
    <row r="201" spans="1:68" s="5" customFormat="1" ht="15">
      <c r="A201" s="668" t="s">
        <v>666</v>
      </c>
      <c r="B201" s="26"/>
      <c r="C201" s="26" t="s">
        <v>1496</v>
      </c>
      <c r="D201" s="1757" t="s">
        <v>585</v>
      </c>
      <c r="E201" s="26"/>
      <c r="F201" s="506">
        <v>25.4</v>
      </c>
      <c r="G201" s="26" t="s">
        <v>751</v>
      </c>
      <c r="H201" s="26"/>
      <c r="I201" s="26"/>
      <c r="J201" s="505">
        <v>235</v>
      </c>
      <c r="K201" s="709"/>
      <c r="L201" s="506"/>
      <c r="M201" s="608"/>
      <c r="N201" s="506"/>
      <c r="O201" s="608"/>
      <c r="P201" s="608"/>
      <c r="Q201" s="608"/>
      <c r="R201" s="1147"/>
      <c r="S201" s="1147"/>
      <c r="T201" s="1150"/>
      <c r="U201" s="1147"/>
      <c r="V201" s="1149"/>
      <c r="W201" s="1149"/>
      <c r="X201" s="1150"/>
      <c r="Y201" s="1150"/>
      <c r="Z201" s="1149"/>
      <c r="AA201" s="1150"/>
      <c r="AB201" s="1149"/>
      <c r="AC201" s="1149"/>
      <c r="AD201" s="1149"/>
      <c r="AE201" s="1149"/>
      <c r="AF201" s="1150"/>
      <c r="AG201" s="1149"/>
      <c r="AH201" s="1508"/>
      <c r="AI201" s="1508"/>
      <c r="AJ201" s="1508"/>
      <c r="AK201" s="1508"/>
      <c r="AM201" s="650"/>
      <c r="AN201" s="652"/>
      <c r="AO201" s="661"/>
      <c r="AP201" s="652"/>
      <c r="AQ201" s="652"/>
      <c r="AR201" s="652"/>
      <c r="AS201" s="652"/>
      <c r="AT201" s="652"/>
      <c r="AU201" s="652"/>
      <c r="AV201" s="652"/>
      <c r="AW201" s="652"/>
      <c r="AX201" s="652"/>
      <c r="AY201" s="652"/>
      <c r="AZ201" s="652"/>
      <c r="BA201" s="652"/>
      <c r="BB201" s="652"/>
      <c r="BC201" s="652"/>
      <c r="BD201" s="652"/>
      <c r="BE201" s="652"/>
      <c r="BF201" s="652"/>
      <c r="BG201" s="652"/>
      <c r="BH201" s="652"/>
      <c r="BI201" s="652"/>
      <c r="BJ201" s="652"/>
      <c r="BK201" s="652"/>
      <c r="BL201" s="652"/>
      <c r="BM201" s="652"/>
      <c r="BN201" s="652"/>
      <c r="BO201" s="652"/>
      <c r="BP201" s="652"/>
    </row>
    <row r="202" spans="1:68" s="5" customFormat="1" ht="15">
      <c r="A202" s="668" t="s">
        <v>666</v>
      </c>
      <c r="B202" s="26"/>
      <c r="C202" s="26" t="s">
        <v>1497</v>
      </c>
      <c r="D202" s="1757" t="s">
        <v>585</v>
      </c>
      <c r="E202" s="26"/>
      <c r="F202" s="506"/>
      <c r="G202" s="26" t="s">
        <v>751</v>
      </c>
      <c r="H202" s="26"/>
      <c r="I202" s="26"/>
      <c r="J202" s="505"/>
      <c r="K202" s="709"/>
      <c r="L202" s="506"/>
      <c r="M202" s="608"/>
      <c r="N202" s="506"/>
      <c r="O202" s="608"/>
      <c r="P202" s="608"/>
      <c r="Q202" s="608"/>
      <c r="R202" s="1147"/>
      <c r="S202" s="1147"/>
      <c r="T202" s="1150"/>
      <c r="U202" s="1147"/>
      <c r="V202" s="1149"/>
      <c r="W202" s="1149"/>
      <c r="X202" s="1150"/>
      <c r="Y202" s="1150"/>
      <c r="Z202" s="1149"/>
      <c r="AA202" s="1150"/>
      <c r="AB202" s="1149"/>
      <c r="AC202" s="1149"/>
      <c r="AD202" s="1149"/>
      <c r="AE202" s="1149"/>
      <c r="AF202" s="1150"/>
      <c r="AG202" s="1149"/>
      <c r="AH202" s="1508"/>
      <c r="AI202" s="1508"/>
      <c r="AJ202" s="1508"/>
      <c r="AK202" s="1508"/>
      <c r="AM202" s="650"/>
      <c r="AN202" s="652"/>
      <c r="AO202" s="661"/>
      <c r="AP202" s="652"/>
      <c r="AQ202" s="652"/>
      <c r="AR202" s="652"/>
      <c r="AS202" s="652"/>
      <c r="AT202" s="652"/>
      <c r="AU202" s="652"/>
      <c r="AV202" s="652"/>
      <c r="AW202" s="652"/>
      <c r="AX202" s="652"/>
      <c r="AY202" s="652"/>
      <c r="AZ202" s="652"/>
      <c r="BA202" s="652"/>
      <c r="BB202" s="652"/>
      <c r="BC202" s="652"/>
      <c r="BD202" s="652"/>
      <c r="BE202" s="652"/>
      <c r="BF202" s="652"/>
      <c r="BG202" s="652"/>
      <c r="BH202" s="652"/>
      <c r="BI202" s="652"/>
      <c r="BJ202" s="652"/>
      <c r="BK202" s="652"/>
      <c r="BL202" s="652"/>
      <c r="BM202" s="652"/>
      <c r="BN202" s="652"/>
      <c r="BO202" s="652"/>
      <c r="BP202" s="652"/>
    </row>
    <row r="203" spans="1:68" s="5" customFormat="1" ht="15">
      <c r="A203" s="668" t="s">
        <v>666</v>
      </c>
      <c r="B203" s="26"/>
      <c r="C203" s="26" t="s">
        <v>1498</v>
      </c>
      <c r="D203" s="1757" t="s">
        <v>585</v>
      </c>
      <c r="E203" s="26"/>
      <c r="F203" s="506"/>
      <c r="G203" s="26" t="s">
        <v>751</v>
      </c>
      <c r="H203" s="26"/>
      <c r="I203" s="26"/>
      <c r="J203" s="505"/>
      <c r="K203" s="709"/>
      <c r="L203" s="506"/>
      <c r="M203" s="608"/>
      <c r="N203" s="506"/>
      <c r="O203" s="608"/>
      <c r="P203" s="608"/>
      <c r="Q203" s="608"/>
      <c r="R203" s="1147"/>
      <c r="S203" s="1147"/>
      <c r="T203" s="1150"/>
      <c r="U203" s="1147"/>
      <c r="V203" s="1149"/>
      <c r="W203" s="1149"/>
      <c r="X203" s="1150"/>
      <c r="Y203" s="1150"/>
      <c r="Z203" s="1149"/>
      <c r="AA203" s="1150"/>
      <c r="AB203" s="1149"/>
      <c r="AC203" s="1149"/>
      <c r="AD203" s="1149"/>
      <c r="AE203" s="1149"/>
      <c r="AF203" s="1150"/>
      <c r="AG203" s="1149"/>
      <c r="AH203" s="1508"/>
      <c r="AI203" s="1508"/>
      <c r="AJ203" s="1508"/>
      <c r="AK203" s="1508"/>
      <c r="AM203" s="650"/>
      <c r="AN203" s="652"/>
      <c r="AO203" s="661"/>
      <c r="AP203" s="652"/>
      <c r="AQ203" s="652"/>
      <c r="AR203" s="652"/>
      <c r="AS203" s="652"/>
      <c r="AT203" s="652"/>
      <c r="AU203" s="652"/>
      <c r="AV203" s="652"/>
      <c r="AW203" s="652"/>
      <c r="AX203" s="652"/>
      <c r="AY203" s="652"/>
      <c r="AZ203" s="652"/>
      <c r="BA203" s="652"/>
      <c r="BB203" s="652"/>
      <c r="BC203" s="652"/>
      <c r="BD203" s="652"/>
      <c r="BE203" s="652"/>
      <c r="BF203" s="652"/>
      <c r="BG203" s="652"/>
      <c r="BH203" s="652"/>
      <c r="BI203" s="652"/>
      <c r="BJ203" s="652"/>
      <c r="BK203" s="652"/>
      <c r="BL203" s="652"/>
      <c r="BM203" s="652"/>
      <c r="BN203" s="652"/>
      <c r="BO203" s="652"/>
      <c r="BP203" s="652"/>
    </row>
    <row r="204" spans="1:68" s="5" customFormat="1" ht="15">
      <c r="A204" s="668" t="s">
        <v>666</v>
      </c>
      <c r="B204" s="26"/>
      <c r="C204" s="26" t="s">
        <v>586</v>
      </c>
      <c r="D204" s="1757" t="s">
        <v>585</v>
      </c>
      <c r="E204" s="26"/>
      <c r="F204" s="506">
        <v>10.9</v>
      </c>
      <c r="G204" s="26" t="s">
        <v>751</v>
      </c>
      <c r="H204" s="26"/>
      <c r="I204" s="26"/>
      <c r="J204" s="505">
        <v>448</v>
      </c>
      <c r="K204" s="709"/>
      <c r="L204" s="506"/>
      <c r="M204" s="608"/>
      <c r="N204" s="506"/>
      <c r="O204" s="608"/>
      <c r="P204" s="608"/>
      <c r="Q204" s="608"/>
      <c r="R204" s="1147"/>
      <c r="S204" s="1147"/>
      <c r="T204" s="1150"/>
      <c r="U204" s="1147"/>
      <c r="V204" s="1149"/>
      <c r="W204" s="1149"/>
      <c r="X204" s="1150"/>
      <c r="Y204" s="1150"/>
      <c r="Z204" s="1149"/>
      <c r="AA204" s="1150"/>
      <c r="AB204" s="1149"/>
      <c r="AC204" s="1149"/>
      <c r="AD204" s="1149"/>
      <c r="AE204" s="1149"/>
      <c r="AF204" s="1150"/>
      <c r="AG204" s="1149"/>
      <c r="AH204" s="1508"/>
      <c r="AI204" s="1508"/>
      <c r="AJ204" s="1508"/>
      <c r="AK204" s="1508"/>
      <c r="AM204" s="650"/>
      <c r="AN204" s="652"/>
      <c r="AO204" s="661"/>
      <c r="AP204" s="652"/>
      <c r="AQ204" s="652"/>
      <c r="AR204" s="652"/>
      <c r="AS204" s="652"/>
      <c r="AT204" s="652"/>
      <c r="AU204" s="652"/>
      <c r="AV204" s="652"/>
      <c r="AW204" s="652"/>
      <c r="AX204" s="652"/>
      <c r="AY204" s="652"/>
      <c r="AZ204" s="652"/>
      <c r="BA204" s="652"/>
      <c r="BB204" s="652"/>
      <c r="BC204" s="652"/>
      <c r="BD204" s="652"/>
      <c r="BE204" s="652"/>
      <c r="BF204" s="652"/>
      <c r="BG204" s="652"/>
      <c r="BH204" s="652"/>
      <c r="BI204" s="652"/>
      <c r="BJ204" s="652"/>
      <c r="BK204" s="652"/>
      <c r="BL204" s="652"/>
      <c r="BM204" s="652"/>
      <c r="BN204" s="652"/>
      <c r="BO204" s="652"/>
      <c r="BP204" s="652"/>
    </row>
    <row r="205" spans="1:68" s="5" customFormat="1" ht="15">
      <c r="A205" s="668" t="s">
        <v>666</v>
      </c>
      <c r="B205" s="26"/>
      <c r="C205" s="26" t="s">
        <v>590</v>
      </c>
      <c r="D205" s="1757" t="s">
        <v>585</v>
      </c>
      <c r="E205" s="26"/>
      <c r="F205" s="506">
        <v>21.5</v>
      </c>
      <c r="G205" s="26" t="s">
        <v>751</v>
      </c>
      <c r="H205" s="26"/>
      <c r="I205" s="26"/>
      <c r="J205" s="505">
        <v>54</v>
      </c>
      <c r="K205" s="709"/>
      <c r="L205" s="506"/>
      <c r="M205" s="608"/>
      <c r="N205" s="506"/>
      <c r="O205" s="608"/>
      <c r="P205" s="608"/>
      <c r="Q205" s="608"/>
      <c r="R205" s="1147"/>
      <c r="S205" s="1147"/>
      <c r="T205" s="1150"/>
      <c r="U205" s="1147"/>
      <c r="V205" s="1149"/>
      <c r="W205" s="1149"/>
      <c r="X205" s="1150"/>
      <c r="Y205" s="1150"/>
      <c r="Z205" s="1149"/>
      <c r="AA205" s="1150"/>
      <c r="AB205" s="1149"/>
      <c r="AC205" s="1149"/>
      <c r="AD205" s="1149"/>
      <c r="AE205" s="1149"/>
      <c r="AF205" s="1150"/>
      <c r="AG205" s="1149"/>
      <c r="AH205" s="1508"/>
      <c r="AI205" s="1508"/>
      <c r="AJ205" s="1508"/>
      <c r="AK205" s="1508"/>
      <c r="AM205" s="650"/>
      <c r="AN205" s="652"/>
      <c r="AO205" s="661"/>
      <c r="AP205" s="652"/>
      <c r="AQ205" s="652"/>
      <c r="AR205" s="652"/>
      <c r="AS205" s="652"/>
      <c r="AT205" s="652"/>
      <c r="AU205" s="652"/>
      <c r="AV205" s="652"/>
      <c r="AW205" s="652"/>
      <c r="AX205" s="652"/>
      <c r="AY205" s="652"/>
      <c r="AZ205" s="652"/>
      <c r="BA205" s="652"/>
      <c r="BB205" s="652"/>
      <c r="BC205" s="652"/>
      <c r="BD205" s="652"/>
      <c r="BE205" s="652"/>
      <c r="BF205" s="652"/>
      <c r="BG205" s="652"/>
      <c r="BH205" s="652"/>
      <c r="BI205" s="652"/>
      <c r="BJ205" s="652"/>
      <c r="BK205" s="652"/>
      <c r="BL205" s="652"/>
      <c r="BM205" s="652"/>
      <c r="BN205" s="652"/>
      <c r="BO205" s="652"/>
      <c r="BP205" s="652"/>
    </row>
    <row r="206" spans="1:68" s="5" customFormat="1" ht="15">
      <c r="A206" s="668" t="s">
        <v>666</v>
      </c>
      <c r="B206" s="26"/>
      <c r="C206" s="26" t="s">
        <v>589</v>
      </c>
      <c r="D206" s="1757" t="s">
        <v>585</v>
      </c>
      <c r="E206" s="26"/>
      <c r="F206" s="506">
        <v>9.1999999999999993</v>
      </c>
      <c r="G206" s="26" t="s">
        <v>751</v>
      </c>
      <c r="H206" s="26"/>
      <c r="I206" s="26"/>
      <c r="J206" s="505">
        <v>92</v>
      </c>
      <c r="K206" s="709"/>
      <c r="L206" s="506"/>
      <c r="M206" s="608"/>
      <c r="N206" s="506"/>
      <c r="O206" s="608"/>
      <c r="P206" s="608"/>
      <c r="Q206" s="608"/>
      <c r="R206" s="1147"/>
      <c r="S206" s="1147"/>
      <c r="T206" s="1150"/>
      <c r="U206" s="1147"/>
      <c r="V206" s="1149"/>
      <c r="W206" s="1149"/>
      <c r="X206" s="1150"/>
      <c r="Y206" s="1150"/>
      <c r="Z206" s="1149"/>
      <c r="AA206" s="1150"/>
      <c r="AB206" s="1149"/>
      <c r="AC206" s="1149"/>
      <c r="AD206" s="1149"/>
      <c r="AE206" s="1149"/>
      <c r="AF206" s="1150"/>
      <c r="AG206" s="1149"/>
      <c r="AH206" s="1509"/>
      <c r="AI206" s="1509"/>
      <c r="AJ206" s="1509"/>
      <c r="AK206" s="1509"/>
      <c r="AM206" s="650"/>
      <c r="AN206" s="652"/>
      <c r="AO206" s="661"/>
      <c r="AP206" s="652"/>
      <c r="AQ206" s="652"/>
      <c r="AR206" s="652"/>
      <c r="AS206" s="652"/>
      <c r="AT206" s="652"/>
      <c r="AU206" s="652"/>
      <c r="AV206" s="652"/>
      <c r="AW206" s="652"/>
      <c r="AX206" s="652"/>
      <c r="AY206" s="652"/>
      <c r="AZ206" s="652"/>
      <c r="BA206" s="652"/>
      <c r="BB206" s="652"/>
      <c r="BC206" s="652"/>
      <c r="BD206" s="652"/>
      <c r="BE206" s="652"/>
      <c r="BF206" s="652"/>
      <c r="BG206" s="652"/>
      <c r="BH206" s="652"/>
      <c r="BI206" s="652"/>
      <c r="BJ206" s="652"/>
      <c r="BK206" s="652"/>
      <c r="BL206" s="652"/>
      <c r="BM206" s="652"/>
      <c r="BN206" s="652"/>
      <c r="BO206" s="652"/>
      <c r="BP206" s="652"/>
    </row>
    <row r="207" spans="1:68" s="5" customFormat="1" ht="15">
      <c r="A207" s="668"/>
      <c r="B207" s="26"/>
      <c r="C207" s="26"/>
      <c r="D207" s="26"/>
      <c r="E207" s="26"/>
      <c r="F207" s="506"/>
      <c r="G207" s="26"/>
      <c r="H207" s="26"/>
      <c r="I207" s="26"/>
      <c r="J207" s="505"/>
      <c r="K207" s="709"/>
      <c r="L207" s="506"/>
      <c r="M207" s="608"/>
      <c r="N207" s="506"/>
      <c r="O207" s="608"/>
      <c r="P207" s="608"/>
      <c r="Q207" s="608"/>
      <c r="R207" s="1147"/>
      <c r="S207" s="1147"/>
      <c r="T207" s="1150"/>
      <c r="U207" s="1147"/>
      <c r="V207" s="1149"/>
      <c r="W207" s="1149"/>
      <c r="X207" s="1150"/>
      <c r="Y207" s="1150"/>
      <c r="Z207" s="1149"/>
      <c r="AA207" s="1150"/>
      <c r="AB207" s="1149"/>
      <c r="AC207" s="1149"/>
      <c r="AD207" s="1149"/>
      <c r="AE207" s="1149"/>
      <c r="AF207" s="1150"/>
      <c r="AG207" s="1149"/>
      <c r="AH207" s="1073"/>
      <c r="AI207" s="1162"/>
      <c r="AJ207" s="1162"/>
      <c r="AK207" s="1162"/>
      <c r="AM207" s="650"/>
      <c r="AN207" s="652"/>
      <c r="AO207" s="661"/>
      <c r="AP207" s="652"/>
      <c r="AQ207" s="652"/>
      <c r="AR207" s="652"/>
      <c r="AS207" s="652"/>
      <c r="AT207" s="652"/>
      <c r="AU207" s="652"/>
      <c r="AV207" s="652"/>
      <c r="AW207" s="652"/>
      <c r="AX207" s="652"/>
      <c r="AY207" s="652"/>
      <c r="AZ207" s="652"/>
      <c r="BA207" s="652"/>
      <c r="BB207" s="652"/>
      <c r="BC207" s="652"/>
      <c r="BD207" s="652"/>
      <c r="BE207" s="652"/>
      <c r="BF207" s="652"/>
      <c r="BG207" s="652"/>
      <c r="BH207" s="652"/>
      <c r="BI207" s="652"/>
      <c r="BJ207" s="652"/>
      <c r="BK207" s="652"/>
      <c r="BL207" s="652"/>
      <c r="BM207" s="652"/>
      <c r="BN207" s="652"/>
      <c r="BO207" s="652"/>
      <c r="BP207" s="652"/>
    </row>
    <row r="208" spans="1:68" s="5" customFormat="1" ht="15">
      <c r="A208" s="1756" t="s">
        <v>592</v>
      </c>
      <c r="B208" s="1757" t="s">
        <v>2664</v>
      </c>
      <c r="C208" s="1781">
        <f>COUNTA(C210:C212)</f>
        <v>3</v>
      </c>
      <c r="D208" s="1781"/>
      <c r="E208" s="1495"/>
      <c r="F208" s="527"/>
      <c r="G208" s="27" t="s">
        <v>751</v>
      </c>
      <c r="H208" s="27"/>
      <c r="I208" s="27"/>
      <c r="J208" s="526">
        <f>SUM(J209:J212)</f>
        <v>2781</v>
      </c>
      <c r="K208" s="714"/>
      <c r="L208" s="527"/>
      <c r="M208" s="605"/>
      <c r="N208" s="527"/>
      <c r="O208" s="605"/>
      <c r="P208" s="605"/>
      <c r="Q208" s="605"/>
      <c r="R208" s="1148">
        <f t="shared" ref="R208:AG208" si="10">COUNTA(R177:R206)</f>
        <v>0</v>
      </c>
      <c r="S208" s="1148">
        <f t="shared" si="10"/>
        <v>1</v>
      </c>
      <c r="T208" s="1148">
        <f t="shared" si="10"/>
        <v>0</v>
      </c>
      <c r="U208" s="1148">
        <f t="shared" si="10"/>
        <v>0</v>
      </c>
      <c r="V208" s="1148">
        <f t="shared" si="10"/>
        <v>1</v>
      </c>
      <c r="W208" s="1148">
        <f t="shared" si="10"/>
        <v>0</v>
      </c>
      <c r="X208" s="1148">
        <f t="shared" si="10"/>
        <v>0</v>
      </c>
      <c r="Y208" s="1148">
        <f t="shared" si="10"/>
        <v>0</v>
      </c>
      <c r="Z208" s="1148">
        <f t="shared" si="10"/>
        <v>0</v>
      </c>
      <c r="AA208" s="1148">
        <f t="shared" si="10"/>
        <v>0</v>
      </c>
      <c r="AB208" s="1148">
        <f t="shared" si="10"/>
        <v>1</v>
      </c>
      <c r="AC208" s="1148">
        <f t="shared" si="10"/>
        <v>0</v>
      </c>
      <c r="AD208" s="1148">
        <f t="shared" si="10"/>
        <v>0</v>
      </c>
      <c r="AE208" s="1148">
        <f t="shared" si="10"/>
        <v>0</v>
      </c>
      <c r="AF208" s="1148">
        <f t="shared" si="10"/>
        <v>0</v>
      </c>
      <c r="AG208" s="1148">
        <f t="shared" si="10"/>
        <v>0</v>
      </c>
      <c r="AH208" s="1776"/>
      <c r="AI208" s="1777"/>
      <c r="AJ208" s="1777"/>
      <c r="AK208" s="1778"/>
      <c r="AM208" s="650"/>
      <c r="AN208" s="652"/>
      <c r="AO208" s="661"/>
      <c r="AP208" s="652"/>
      <c r="AQ208" s="652"/>
      <c r="AR208" s="652"/>
      <c r="AS208" s="652"/>
      <c r="AT208" s="652"/>
      <c r="AU208" s="652"/>
      <c r="AV208" s="652"/>
      <c r="AW208" s="652"/>
      <c r="AX208" s="652"/>
      <c r="AY208" s="652"/>
      <c r="AZ208" s="652"/>
      <c r="BA208" s="652"/>
      <c r="BB208" s="652"/>
      <c r="BC208" s="652"/>
      <c r="BD208" s="652"/>
      <c r="BE208" s="652"/>
      <c r="BF208" s="652"/>
      <c r="BG208" s="652"/>
      <c r="BH208" s="652"/>
      <c r="BI208" s="652"/>
      <c r="BJ208" s="652"/>
      <c r="BK208" s="652"/>
      <c r="BL208" s="652"/>
      <c r="BM208" s="652"/>
      <c r="BN208" s="652"/>
      <c r="BO208" s="652"/>
      <c r="BP208" s="652"/>
    </row>
    <row r="209" spans="1:68" s="5" customFormat="1" ht="15" customHeight="1">
      <c r="A209" s="1761"/>
      <c r="B209" s="1504"/>
      <c r="C209" s="1783"/>
      <c r="D209" s="1783"/>
      <c r="E209" s="1497"/>
      <c r="F209" s="527"/>
      <c r="H209" s="27"/>
      <c r="I209" s="27"/>
      <c r="J209" s="526">
        <v>1303</v>
      </c>
      <c r="K209" s="714"/>
      <c r="L209" s="527"/>
      <c r="M209" s="737" t="s">
        <v>692</v>
      </c>
      <c r="N209" s="527"/>
      <c r="O209" s="605"/>
      <c r="P209" s="605"/>
      <c r="Q209" s="605"/>
      <c r="R209" s="1148"/>
      <c r="S209" s="1148"/>
      <c r="T209" s="1149"/>
      <c r="U209" s="1148" t="s">
        <v>1528</v>
      </c>
      <c r="V209" s="1149"/>
      <c r="W209" s="1149"/>
      <c r="X209" s="1149"/>
      <c r="Y209" s="1149"/>
      <c r="Z209" s="1149"/>
      <c r="AA209" s="1149"/>
      <c r="AB209" s="1149"/>
      <c r="AC209" s="1149"/>
      <c r="AD209" s="1149"/>
      <c r="AE209" s="1149"/>
      <c r="AF209" s="1149"/>
      <c r="AG209" s="1149"/>
      <c r="AH209" s="1507" t="s">
        <v>2554</v>
      </c>
      <c r="AI209" s="1507"/>
      <c r="AJ209" s="1507"/>
      <c r="AK209" s="1507"/>
      <c r="AM209" s="650"/>
      <c r="AN209" s="652"/>
      <c r="AO209" s="661"/>
      <c r="AP209" s="652"/>
      <c r="AQ209" s="652"/>
      <c r="AR209" s="652"/>
      <c r="AS209" s="652"/>
      <c r="AT209" s="652"/>
      <c r="AU209" s="652"/>
      <c r="AV209" s="652"/>
      <c r="AW209" s="652"/>
      <c r="AX209" s="652"/>
      <c r="AY209" s="652"/>
      <c r="AZ209" s="652"/>
      <c r="BA209" s="652"/>
      <c r="BB209" s="652"/>
      <c r="BC209" s="652"/>
      <c r="BD209" s="652"/>
      <c r="BE209" s="652"/>
      <c r="BF209" s="652"/>
      <c r="BG209" s="652"/>
      <c r="BH209" s="652"/>
      <c r="BI209" s="652"/>
      <c r="BJ209" s="652"/>
      <c r="BK209" s="652"/>
      <c r="BL209" s="652"/>
      <c r="BM209" s="652"/>
      <c r="BN209" s="652"/>
      <c r="BO209" s="652"/>
      <c r="BP209" s="652"/>
    </row>
    <row r="210" spans="1:68" s="5" customFormat="1" ht="15">
      <c r="A210" s="226" t="s">
        <v>592</v>
      </c>
      <c r="B210" s="28"/>
      <c r="C210" s="26" t="s">
        <v>594</v>
      </c>
      <c r="D210" s="1757" t="s">
        <v>2664</v>
      </c>
      <c r="E210" s="26"/>
      <c r="F210" s="530">
        <v>40</v>
      </c>
      <c r="G210" s="36" t="s">
        <v>751</v>
      </c>
      <c r="H210" s="36"/>
      <c r="I210" s="36"/>
      <c r="J210" s="505">
        <v>534</v>
      </c>
      <c r="K210" s="709"/>
      <c r="L210" s="530"/>
      <c r="M210" s="607"/>
      <c r="N210" s="530"/>
      <c r="O210" s="607"/>
      <c r="P210" s="607"/>
      <c r="Q210" s="607"/>
      <c r="R210" s="1148"/>
      <c r="S210" s="1148"/>
      <c r="T210" s="1149"/>
      <c r="U210" s="1148"/>
      <c r="V210" s="1149"/>
      <c r="W210" s="1149"/>
      <c r="X210" s="1149"/>
      <c r="Y210" s="1149"/>
      <c r="Z210" s="1149"/>
      <c r="AA210" s="1149"/>
      <c r="AB210" s="1149"/>
      <c r="AC210" s="1149"/>
      <c r="AD210" s="1149"/>
      <c r="AE210" s="1149"/>
      <c r="AF210" s="1149"/>
      <c r="AG210" s="1149"/>
      <c r="AH210" s="1508"/>
      <c r="AI210" s="1508"/>
      <c r="AJ210" s="1508"/>
      <c r="AK210" s="1508"/>
      <c r="AM210" s="650"/>
      <c r="AN210" s="652"/>
      <c r="AO210" s="661"/>
      <c r="AP210" s="652"/>
      <c r="AQ210" s="652"/>
      <c r="AR210" s="652"/>
      <c r="AS210" s="652"/>
      <c r="AT210" s="652"/>
      <c r="AU210" s="652"/>
      <c r="AV210" s="652"/>
      <c r="AW210" s="652"/>
      <c r="AX210" s="652"/>
      <c r="AY210" s="652"/>
      <c r="AZ210" s="652"/>
      <c r="BA210" s="652"/>
      <c r="BB210" s="652"/>
      <c r="BC210" s="652"/>
      <c r="BD210" s="652"/>
      <c r="BE210" s="652"/>
      <c r="BF210" s="652"/>
      <c r="BG210" s="652"/>
      <c r="BH210" s="652"/>
      <c r="BI210" s="652"/>
      <c r="BJ210" s="652"/>
      <c r="BK210" s="652"/>
      <c r="BL210" s="652"/>
      <c r="BM210" s="652"/>
      <c r="BN210" s="652"/>
      <c r="BO210" s="652"/>
      <c r="BP210" s="652"/>
    </row>
    <row r="211" spans="1:68" s="5" customFormat="1" ht="15">
      <c r="A211" s="226" t="s">
        <v>592</v>
      </c>
      <c r="B211" s="28"/>
      <c r="C211" s="26" t="s">
        <v>673</v>
      </c>
      <c r="D211" s="1757" t="s">
        <v>2664</v>
      </c>
      <c r="E211" s="26"/>
      <c r="F211" s="530"/>
      <c r="G211" s="36" t="s">
        <v>751</v>
      </c>
      <c r="H211" s="36"/>
      <c r="I211" s="36"/>
      <c r="J211" s="505"/>
      <c r="K211" s="709"/>
      <c r="L211" s="530"/>
      <c r="M211" s="607"/>
      <c r="N211" s="530"/>
      <c r="O211" s="607"/>
      <c r="P211" s="607"/>
      <c r="Q211" s="607"/>
      <c r="R211" s="1148"/>
      <c r="S211" s="1148"/>
      <c r="T211" s="1149"/>
      <c r="U211" s="1148"/>
      <c r="V211" s="1149"/>
      <c r="W211" s="1149"/>
      <c r="X211" s="1149"/>
      <c r="Y211" s="1149"/>
      <c r="Z211" s="1149"/>
      <c r="AA211" s="1149"/>
      <c r="AB211" s="1149"/>
      <c r="AC211" s="1149"/>
      <c r="AD211" s="1149"/>
      <c r="AE211" s="1149"/>
      <c r="AF211" s="1149"/>
      <c r="AG211" s="1149"/>
      <c r="AH211" s="1508"/>
      <c r="AI211" s="1508"/>
      <c r="AJ211" s="1508"/>
      <c r="AK211" s="1508"/>
      <c r="AM211" s="650"/>
      <c r="AN211" s="652"/>
      <c r="AO211" s="661"/>
      <c r="AP211" s="652"/>
      <c r="AQ211" s="652"/>
      <c r="AR211" s="652"/>
      <c r="AS211" s="652"/>
      <c r="AT211" s="652"/>
      <c r="AU211" s="652"/>
      <c r="AV211" s="652"/>
      <c r="AW211" s="652"/>
      <c r="AX211" s="652"/>
      <c r="AY211" s="652"/>
      <c r="AZ211" s="652"/>
      <c r="BA211" s="652"/>
      <c r="BB211" s="652"/>
      <c r="BC211" s="652"/>
      <c r="BD211" s="652"/>
      <c r="BE211" s="652"/>
      <c r="BF211" s="652"/>
      <c r="BG211" s="652"/>
      <c r="BH211" s="652"/>
      <c r="BI211" s="652"/>
      <c r="BJ211" s="652"/>
      <c r="BK211" s="652"/>
      <c r="BL211" s="652"/>
      <c r="BM211" s="652"/>
      <c r="BN211" s="652"/>
      <c r="BO211" s="652"/>
      <c r="BP211" s="652"/>
    </row>
    <row r="212" spans="1:68" s="5" customFormat="1" ht="15">
      <c r="A212" s="226" t="s">
        <v>592</v>
      </c>
      <c r="B212" s="28"/>
      <c r="C212" s="26" t="s">
        <v>1499</v>
      </c>
      <c r="D212" s="1757" t="s">
        <v>2664</v>
      </c>
      <c r="E212" s="26"/>
      <c r="F212" s="530"/>
      <c r="G212" s="36" t="s">
        <v>751</v>
      </c>
      <c r="H212" s="36"/>
      <c r="I212" s="36"/>
      <c r="J212" s="505">
        <v>944</v>
      </c>
      <c r="K212" s="709"/>
      <c r="L212" s="737" t="s">
        <v>2429</v>
      </c>
      <c r="M212" s="607"/>
      <c r="N212" s="530"/>
      <c r="O212" s="607"/>
      <c r="P212" s="607"/>
      <c r="Q212" s="607"/>
      <c r="R212" s="1148"/>
      <c r="S212" s="1148"/>
      <c r="T212" s="1149" t="s">
        <v>1525</v>
      </c>
      <c r="U212" s="1148"/>
      <c r="V212" s="1149"/>
      <c r="W212" s="1149"/>
      <c r="X212" s="1149"/>
      <c r="Y212" s="1149"/>
      <c r="Z212" s="1149"/>
      <c r="AA212" s="1149"/>
      <c r="AB212" s="1149"/>
      <c r="AC212" s="1149"/>
      <c r="AD212" s="1149"/>
      <c r="AE212" s="1149"/>
      <c r="AF212" s="1149"/>
      <c r="AG212" s="1149"/>
      <c r="AH212" s="1509"/>
      <c r="AI212" s="1509"/>
      <c r="AJ212" s="1509"/>
      <c r="AK212" s="1509"/>
      <c r="AM212" s="650"/>
      <c r="AN212" s="652"/>
      <c r="AO212" s="661"/>
      <c r="AP212" s="652"/>
      <c r="AQ212" s="652"/>
      <c r="AR212" s="652"/>
      <c r="AS212" s="652"/>
      <c r="AT212" s="652"/>
      <c r="AU212" s="652"/>
      <c r="AV212" s="652"/>
      <c r="AW212" s="652"/>
      <c r="AX212" s="652"/>
      <c r="AY212" s="652"/>
      <c r="AZ212" s="652"/>
      <c r="BA212" s="652"/>
      <c r="BB212" s="652"/>
      <c r="BC212" s="652"/>
      <c r="BD212" s="652"/>
      <c r="BE212" s="652"/>
      <c r="BF212" s="652"/>
      <c r="BG212" s="652"/>
      <c r="BH212" s="652"/>
      <c r="BI212" s="652"/>
      <c r="BJ212" s="652"/>
      <c r="BK212" s="652"/>
      <c r="BL212" s="652"/>
      <c r="BM212" s="652"/>
      <c r="BN212" s="652"/>
      <c r="BO212" s="652"/>
      <c r="BP212" s="652"/>
    </row>
    <row r="213" spans="1:68" s="5" customFormat="1" ht="15">
      <c r="A213" s="489"/>
      <c r="B213" s="12"/>
      <c r="C213" s="12"/>
      <c r="D213" s="12"/>
      <c r="E213" s="12"/>
      <c r="F213" s="527"/>
      <c r="G213" s="12"/>
      <c r="H213" s="12"/>
      <c r="I213" s="12"/>
      <c r="J213" s="526"/>
      <c r="K213" s="714"/>
      <c r="L213" s="527"/>
      <c r="M213" s="605"/>
      <c r="N213" s="527"/>
      <c r="O213" s="605"/>
      <c r="P213" s="605"/>
      <c r="Q213" s="605"/>
      <c r="R213" s="1148">
        <f t="shared" ref="R213:AG213" si="11">COUNTA(R209:R212)</f>
        <v>0</v>
      </c>
      <c r="S213" s="1148">
        <f t="shared" si="11"/>
        <v>0</v>
      </c>
      <c r="T213" s="1148">
        <f t="shared" si="11"/>
        <v>1</v>
      </c>
      <c r="U213" s="1148">
        <f t="shared" si="11"/>
        <v>1</v>
      </c>
      <c r="V213" s="1148">
        <f t="shared" si="11"/>
        <v>0</v>
      </c>
      <c r="W213" s="1148">
        <f t="shared" si="11"/>
        <v>0</v>
      </c>
      <c r="X213" s="1148">
        <f t="shared" si="11"/>
        <v>0</v>
      </c>
      <c r="Y213" s="1148">
        <f t="shared" si="11"/>
        <v>0</v>
      </c>
      <c r="Z213" s="1148">
        <f t="shared" si="11"/>
        <v>0</v>
      </c>
      <c r="AA213" s="1148">
        <f t="shared" si="11"/>
        <v>0</v>
      </c>
      <c r="AB213" s="1148">
        <f t="shared" si="11"/>
        <v>0</v>
      </c>
      <c r="AC213" s="1148">
        <f t="shared" si="11"/>
        <v>0</v>
      </c>
      <c r="AD213" s="1148">
        <f t="shared" si="11"/>
        <v>0</v>
      </c>
      <c r="AE213" s="1148">
        <f t="shared" si="11"/>
        <v>0</v>
      </c>
      <c r="AF213" s="1148">
        <f t="shared" si="11"/>
        <v>0</v>
      </c>
      <c r="AG213" s="1148">
        <f t="shared" si="11"/>
        <v>0</v>
      </c>
      <c r="AH213" s="1511"/>
      <c r="AI213" s="1512"/>
      <c r="AJ213" s="1512"/>
      <c r="AK213" s="1513"/>
      <c r="AM213" s="650"/>
      <c r="AN213" s="652"/>
      <c r="AO213" s="661"/>
      <c r="AP213" s="652"/>
      <c r="AQ213" s="652"/>
      <c r="AR213" s="652"/>
      <c r="AS213" s="652"/>
      <c r="AT213" s="652"/>
      <c r="AU213" s="652"/>
      <c r="AV213" s="652"/>
      <c r="AW213" s="652"/>
      <c r="AX213" s="652"/>
      <c r="AY213" s="652"/>
      <c r="AZ213" s="652"/>
      <c r="BA213" s="652"/>
      <c r="BB213" s="652"/>
      <c r="BC213" s="652"/>
      <c r="BD213" s="652"/>
      <c r="BE213" s="652"/>
      <c r="BF213" s="652"/>
      <c r="BG213" s="652"/>
      <c r="BH213" s="652"/>
      <c r="BI213" s="652"/>
      <c r="BJ213" s="652"/>
      <c r="BK213" s="652"/>
      <c r="BL213" s="652"/>
      <c r="BM213" s="652"/>
      <c r="BN213" s="652"/>
      <c r="BO213" s="652"/>
      <c r="BP213" s="652"/>
    </row>
  </sheetData>
  <pageMargins left="0.75" right="0.75" top="1" bottom="1" header="0.5" footer="0.5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'[1]COAST MAPPING'!#REF!</xm:f>
          </x14:formula1>
          <xm:sqref>L7 L37 L53:L54 L67 L88:M88 L116 L125 L135 L151 L155 L177 M209 L212 L102</xm:sqref>
        </x14:dataValidation>
        <x14:dataValidation type="list" allowBlank="1" showInputMessage="1" showErrorMessage="1">
          <x14:formula1>
            <xm:f>'[1]COAST MAPPING'!#REF!</xm:f>
          </x14:formula1>
          <xm:sqref>N6:N7 N19 N24 N37 N54 N63 N66:N67 N86:N88 N125 N155 N177 Q6:Q7 Q19 Q37 Q54 Q63 Q67 Q86:Q88 Q125 Q154:Q155 Q177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CENTRAL MAPPING</vt:lpstr>
      <vt:lpstr>Sheet1</vt:lpstr>
      <vt:lpstr>COAST MAPPING</vt:lpstr>
      <vt:lpstr>EASTERN MAPPING</vt:lpstr>
      <vt:lpstr>NAIROBI MAPPING</vt:lpstr>
      <vt:lpstr>NORTH EASTERN MAPPING</vt:lpstr>
      <vt:lpstr>NYANZA MAPPING</vt:lpstr>
      <vt:lpstr>RIFT VALLEY MAPPING</vt:lpstr>
      <vt:lpstr>WESTERN MAPPING</vt:lpstr>
      <vt:lpstr>Summary proposed CD4 placments</vt:lpstr>
      <vt:lpstr>Implementation Plan</vt:lpstr>
      <vt:lpstr>Site assessment report</vt:lpstr>
    </vt:vector>
  </TitlesOfParts>
  <Company>William J. Clinton Foundation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 Lusike</dc:creator>
  <cp:lastModifiedBy>tngugi</cp:lastModifiedBy>
  <cp:lastPrinted>2011-03-25T09:02:33Z</cp:lastPrinted>
  <dcterms:created xsi:type="dcterms:W3CDTF">2010-06-29T09:05:21Z</dcterms:created>
  <dcterms:modified xsi:type="dcterms:W3CDTF">2013-02-19T14:04:43Z</dcterms:modified>
</cp:coreProperties>
</file>